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64186652-0608-493A-A6AA-61CE0C6EA7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<sst xmlns="http://schemas.openxmlformats.org/spreadsheetml/2006/main" count="11059" uniqueCount="6198">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</sst>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B1" zoomScale="115" zoomScaleNormal="115" workbookViewId="0">
      <selection activeCell="O2" sqref="O2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5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>
        <f>INDEX(products!$A:$G, MATCH(orders!$D2, products!$A:$A, 0), MATCH(orders!K$1, products!$A$1:$G$1, 0))</f>
        <v>1</v>
      </c>
      <c r="L2">
        <f>INDEX(products!$A:$G, MATCH(orders!$D2, products!$A:$A, 0), MATCH(orders!L$1, products!$A$1:$G$1, 0))</f>
        <v>9.9499999999999993</v>
      </c>
      <c r="M2">
        <f>L2 *E2</f>
        <v>19.899999999999999</v>
      </c>
      <c r="N2" t="str">
        <f>IF(I2 = "Rob", "Robusta", IF(I2 = "Exc", "Excelsa", IF(I2 = "Ara", "Arabica", IF(I2 = "Lib", "Liberica", ""))))</f>
        <v>Robusta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>
        <f>INDEX(products!$A:$G, MATCH(orders!$D3, products!$A:$A, 0), MATCH(orders!K$1, products!$A$1:$G$1, 0))</f>
        <v>0.5</v>
      </c>
      <c r="L3">
        <f>INDEX(products!$A:$G, MATCH(orders!$D3, products!$A:$A, 0), MATCH(orders!L$1, products!$A$1:$G$1, 0))</f>
        <v>8.25</v>
      </c>
      <c r="M3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>
        <f>INDEX(products!$A:$G, MATCH(orders!$D4, products!$A:$A, 0), MATCH(orders!K$1, products!$A$1:$G$1, 0))</f>
        <v>1</v>
      </c>
      <c r="L4">
        <f>INDEX(products!$A:$G, MATCH(orders!$D4, products!$A:$A, 0), MATCH(orders!L$1, products!$A$1:$G$1, 0))</f>
        <v>12.95</v>
      </c>
      <c r="M4">
        <f t="shared" si="0"/>
        <v>12.95</v>
      </c>
      <c r="N4" t="str">
        <f t="shared" si="1"/>
        <v>Arabica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>
        <f>INDEX(products!$A:$G, MATCH(orders!$D5, products!$A:$A, 0), MATCH(orders!K$1, products!$A$1:$G$1, 0))</f>
        <v>1</v>
      </c>
      <c r="L5">
        <f>INDEX(products!$A:$G, MATCH(orders!$D5, products!$A:$A, 0), MATCH(orders!L$1, products!$A$1:$G$1, 0))</f>
        <v>13.75</v>
      </c>
      <c r="M5">
        <f t="shared" si="0"/>
        <v>27.5</v>
      </c>
      <c r="N5" t="str">
        <f t="shared" si="1"/>
        <v>Excelsa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>
        <f>INDEX(products!$A:$G, MATCH(orders!$D6, products!$A:$A, 0), MATCH(orders!K$1, products!$A$1:$G$1, 0))</f>
        <v>2.5</v>
      </c>
      <c r="L6">
        <f>INDEX(products!$A:$G, MATCH(orders!$D6, products!$A:$A, 0), MATCH(orders!L$1, products!$A$1:$G$1, 0))</f>
        <v>27.484999999999996</v>
      </c>
      <c r="M6">
        <f t="shared" si="0"/>
        <v>54.969999999999992</v>
      </c>
      <c r="N6" t="str">
        <f t="shared" si="1"/>
        <v>Robusta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>
        <f>INDEX(products!$A:$G, MATCH(orders!$D7, products!$A:$A, 0), MATCH(orders!K$1, products!$A$1:$G$1, 0))</f>
        <v>1</v>
      </c>
      <c r="L7">
        <f>INDEX(products!$A:$G, MATCH(orders!$D7, products!$A:$A, 0), MATCH(orders!L$1, products!$A$1:$G$1, 0))</f>
        <v>12.95</v>
      </c>
      <c r="M7">
        <f t="shared" si="0"/>
        <v>38.849999999999994</v>
      </c>
      <c r="N7" t="str">
        <f t="shared" si="1"/>
        <v>Liberica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>
        <f>INDEX(products!$A:$G, MATCH(orders!$D8, products!$A:$A, 0), MATCH(orders!K$1, products!$A$1:$G$1, 0))</f>
        <v>0.5</v>
      </c>
      <c r="L8">
        <f>INDEX(products!$A:$G, MATCH(orders!$D8, products!$A:$A, 0), MATCH(orders!L$1, products!$A$1:$G$1, 0))</f>
        <v>7.29</v>
      </c>
      <c r="M8">
        <f t="shared" si="0"/>
        <v>21.87</v>
      </c>
      <c r="N8" t="str">
        <f t="shared" si="1"/>
        <v>Excelsa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>
        <f>INDEX(products!$A:$G, MATCH(orders!$D9, products!$A:$A, 0), MATCH(orders!K$1, products!$A$1:$G$1, 0))</f>
        <v>0.2</v>
      </c>
      <c r="L9">
        <f>INDEX(products!$A:$G, MATCH(orders!$D9, products!$A:$A, 0), MATCH(orders!L$1, products!$A$1:$G$1, 0))</f>
        <v>4.7549999999999999</v>
      </c>
      <c r="M9">
        <f t="shared" si="0"/>
        <v>4.7549999999999999</v>
      </c>
      <c r="N9" t="str">
        <f t="shared" si="1"/>
        <v>Liberica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>
        <f>INDEX(products!$A:$G, MATCH(orders!$D10, products!$A:$A, 0), MATCH(orders!K$1, products!$A$1:$G$1, 0))</f>
        <v>0.5</v>
      </c>
      <c r="L10">
        <f>INDEX(products!$A:$G, MATCH(orders!$D10, products!$A:$A, 0), MATCH(orders!L$1, products!$A$1:$G$1, 0))</f>
        <v>5.97</v>
      </c>
      <c r="M10">
        <f t="shared" si="0"/>
        <v>17.91</v>
      </c>
      <c r="N10" t="str">
        <f t="shared" si="1"/>
        <v>Robusta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>
        <f>INDEX(products!$A:$G, MATCH(orders!$D11, products!$A:$A, 0), MATCH(orders!K$1, products!$A$1:$G$1, 0))</f>
        <v>0.5</v>
      </c>
      <c r="L11">
        <f>INDEX(products!$A:$G, MATCH(orders!$D11, products!$A:$A, 0), MATCH(orders!L$1, products!$A$1:$G$1, 0))</f>
        <v>5.97</v>
      </c>
      <c r="M11">
        <f t="shared" si="0"/>
        <v>5.97</v>
      </c>
      <c r="N11" t="str">
        <f t="shared" si="1"/>
        <v>Robusta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>
        <f>INDEX(products!$A:$G, MATCH(orders!$D12, products!$A:$A, 0), MATCH(orders!K$1, products!$A$1:$G$1, 0))</f>
        <v>1</v>
      </c>
      <c r="L12">
        <f>INDEX(products!$A:$G, MATCH(orders!$D12, products!$A:$A, 0), MATCH(orders!L$1, products!$A$1:$G$1, 0))</f>
        <v>9.9499999999999993</v>
      </c>
      <c r="M12">
        <f t="shared" si="0"/>
        <v>39.799999999999997</v>
      </c>
      <c r="N12" t="str">
        <f t="shared" si="1"/>
        <v>Arabica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>
        <f>INDEX(products!$A:$G, MATCH(orders!$D13, products!$A:$A, 0), MATCH(orders!K$1, products!$A$1:$G$1, 0))</f>
        <v>2.5</v>
      </c>
      <c r="L13">
        <f>INDEX(products!$A:$G, MATCH(orders!$D13, products!$A:$A, 0), MATCH(orders!L$1, products!$A$1:$G$1, 0))</f>
        <v>34.154999999999994</v>
      </c>
      <c r="M13">
        <f t="shared" si="0"/>
        <v>170.77499999999998</v>
      </c>
      <c r="N13" t="str">
        <f t="shared" si="1"/>
        <v>Excelsa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>
        <f>INDEX(products!$A:$G, MATCH(orders!$D14, products!$A:$A, 0), MATCH(orders!K$1, products!$A$1:$G$1, 0))</f>
        <v>1</v>
      </c>
      <c r="L14">
        <f>INDEX(products!$A:$G, MATCH(orders!$D14, products!$A:$A, 0), MATCH(orders!L$1, products!$A$1:$G$1, 0))</f>
        <v>9.9499999999999993</v>
      </c>
      <c r="M14">
        <f t="shared" si="0"/>
        <v>49.75</v>
      </c>
      <c r="N14" t="str">
        <f t="shared" si="1"/>
        <v>Robusta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>
        <f>INDEX(products!$A:$G, MATCH(orders!$D15, products!$A:$A, 0), MATCH(orders!K$1, products!$A$1:$G$1, 0))</f>
        <v>2.5</v>
      </c>
      <c r="L15">
        <f>INDEX(products!$A:$G, MATCH(orders!$D15, products!$A:$A, 0), MATCH(orders!L$1, products!$A$1:$G$1, 0))</f>
        <v>20.584999999999997</v>
      </c>
      <c r="M15">
        <f t="shared" si="0"/>
        <v>41.169999999999995</v>
      </c>
      <c r="N15" t="str">
        <f t="shared" si="1"/>
        <v>Robusta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>
        <f>INDEX(products!$A:$G, MATCH(orders!$D16, products!$A:$A, 0), MATCH(orders!K$1, products!$A$1:$G$1, 0))</f>
        <v>0.2</v>
      </c>
      <c r="L16">
        <f>INDEX(products!$A:$G, MATCH(orders!$D16, products!$A:$A, 0), MATCH(orders!L$1, products!$A$1:$G$1, 0))</f>
        <v>3.8849999999999998</v>
      </c>
      <c r="M16">
        <f t="shared" si="0"/>
        <v>11.654999999999999</v>
      </c>
      <c r="N16" t="str">
        <f t="shared" si="1"/>
        <v>Liberica</v>
      </c>
    </row>
    <row r="17" spans="1:14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>
        <f>INDEX(products!$A:$G, MATCH(orders!$D17, products!$A:$A, 0), MATCH(orders!K$1, products!$A$1:$G$1, 0))</f>
        <v>2.5</v>
      </c>
      <c r="L17">
        <f>INDEX(products!$A:$G, MATCH(orders!$D17, products!$A:$A, 0), MATCH(orders!L$1, products!$A$1:$G$1, 0))</f>
        <v>22.884999999999998</v>
      </c>
      <c r="M17">
        <f t="shared" si="0"/>
        <v>114.42499999999998</v>
      </c>
      <c r="N17" t="str">
        <f t="shared" si="1"/>
        <v>Robusta</v>
      </c>
    </row>
    <row r="18" spans="1:14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>
        <f>INDEX(products!$A:$G, MATCH(orders!$D18, products!$A:$A, 0), MATCH(orders!K$1, products!$A$1:$G$1, 0))</f>
        <v>0.2</v>
      </c>
      <c r="L18">
        <f>INDEX(products!$A:$G, MATCH(orders!$D18, products!$A:$A, 0), MATCH(orders!L$1, products!$A$1:$G$1, 0))</f>
        <v>3.375</v>
      </c>
      <c r="M18">
        <f t="shared" si="0"/>
        <v>20.25</v>
      </c>
      <c r="N18" t="str">
        <f t="shared" si="1"/>
        <v>Arabica</v>
      </c>
    </row>
    <row r="19" spans="1:14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>
        <f>INDEX(products!$A:$G, MATCH(orders!$D19, products!$A:$A, 0), MATCH(orders!K$1, products!$A$1:$G$1, 0))</f>
        <v>1</v>
      </c>
      <c r="L19">
        <f>INDEX(products!$A:$G, MATCH(orders!$D19, products!$A:$A, 0), MATCH(orders!L$1, products!$A$1:$G$1, 0))</f>
        <v>12.95</v>
      </c>
      <c r="M19">
        <f t="shared" si="0"/>
        <v>77.699999999999989</v>
      </c>
      <c r="N19" t="str">
        <f t="shared" si="1"/>
        <v>Arabica</v>
      </c>
    </row>
    <row r="20" spans="1:14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>
        <f>INDEX(products!$A:$G, MATCH(orders!$D20, products!$A:$A, 0), MATCH(orders!K$1, products!$A$1:$G$1, 0))</f>
        <v>2.5</v>
      </c>
      <c r="L20">
        <f>INDEX(products!$A:$G, MATCH(orders!$D20, products!$A:$A, 0), MATCH(orders!L$1, products!$A$1:$G$1, 0))</f>
        <v>20.584999999999997</v>
      </c>
      <c r="M20">
        <f t="shared" si="0"/>
        <v>82.339999999999989</v>
      </c>
      <c r="N20" t="str">
        <f t="shared" si="1"/>
        <v>Robusta</v>
      </c>
    </row>
    <row r="21" spans="1:14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>
        <f>INDEX(products!$A:$G, MATCH(orders!$D21, products!$A:$A, 0), MATCH(orders!K$1, products!$A$1:$G$1, 0))</f>
        <v>0.2</v>
      </c>
      <c r="L21">
        <f>INDEX(products!$A:$G, MATCH(orders!$D21, products!$A:$A, 0), MATCH(orders!L$1, products!$A$1:$G$1, 0))</f>
        <v>3.375</v>
      </c>
      <c r="M21">
        <f t="shared" si="0"/>
        <v>16.875</v>
      </c>
      <c r="N21" t="str">
        <f t="shared" si="1"/>
        <v>Arabica</v>
      </c>
    </row>
    <row r="22" spans="1:14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>
        <f>INDEX(products!$A:$G, MATCH(orders!$D22, products!$A:$A, 0), MATCH(orders!K$1, products!$A$1:$G$1, 0))</f>
        <v>0.2</v>
      </c>
      <c r="L22">
        <f>INDEX(products!$A:$G, MATCH(orders!$D22, products!$A:$A, 0), MATCH(orders!L$1, products!$A$1:$G$1, 0))</f>
        <v>3.645</v>
      </c>
      <c r="M22">
        <f t="shared" si="0"/>
        <v>14.58</v>
      </c>
      <c r="N22" t="str">
        <f t="shared" si="1"/>
        <v>Excelsa</v>
      </c>
    </row>
    <row r="23" spans="1:14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>
        <f>INDEX(products!$A:$G, MATCH(orders!$D23, products!$A:$A, 0), MATCH(orders!K$1, products!$A$1:$G$1, 0))</f>
        <v>0.2</v>
      </c>
      <c r="L23">
        <f>INDEX(products!$A:$G, MATCH(orders!$D23, products!$A:$A, 0), MATCH(orders!L$1, products!$A$1:$G$1, 0))</f>
        <v>2.9849999999999999</v>
      </c>
      <c r="M23">
        <f t="shared" si="0"/>
        <v>17.91</v>
      </c>
      <c r="N23" t="str">
        <f t="shared" si="1"/>
        <v>Arabica</v>
      </c>
    </row>
    <row r="24" spans="1:14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>
        <f>INDEX(products!$A:$G, MATCH(orders!$D24, products!$A:$A, 0), MATCH(orders!K$1, products!$A$1:$G$1, 0))</f>
        <v>2.5</v>
      </c>
      <c r="L24">
        <f>INDEX(products!$A:$G, MATCH(orders!$D24, products!$A:$A, 0), MATCH(orders!L$1, products!$A$1:$G$1, 0))</f>
        <v>22.884999999999998</v>
      </c>
      <c r="M24">
        <f t="shared" si="0"/>
        <v>91.539999999999992</v>
      </c>
      <c r="N24" t="str">
        <f t="shared" si="1"/>
        <v>Robusta</v>
      </c>
    </row>
    <row r="25" spans="1:14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>
        <f>INDEX(products!$A:$G, MATCH(orders!$D25, products!$A:$A, 0), MATCH(orders!K$1, products!$A$1:$G$1, 0))</f>
        <v>0.2</v>
      </c>
      <c r="L25">
        <f>INDEX(products!$A:$G, MATCH(orders!$D25, products!$A:$A, 0), MATCH(orders!L$1, products!$A$1:$G$1, 0))</f>
        <v>2.9849999999999999</v>
      </c>
      <c r="M25">
        <f t="shared" si="0"/>
        <v>11.94</v>
      </c>
      <c r="N25" t="str">
        <f t="shared" si="1"/>
        <v>Arabica</v>
      </c>
    </row>
    <row r="26" spans="1:14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>
        <f>INDEX(products!$A:$G, MATCH(orders!$D26, products!$A:$A, 0), MATCH(orders!K$1, products!$A$1:$G$1, 0))</f>
        <v>1</v>
      </c>
      <c r="L26">
        <f>INDEX(products!$A:$G, MATCH(orders!$D26, products!$A:$A, 0), MATCH(orders!L$1, products!$A$1:$G$1, 0))</f>
        <v>11.25</v>
      </c>
      <c r="M26">
        <f t="shared" si="0"/>
        <v>11.25</v>
      </c>
      <c r="N26" t="str">
        <f t="shared" si="1"/>
        <v>Arabica</v>
      </c>
    </row>
    <row r="27" spans="1:14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>
        <f>INDEX(products!$A:$G, MATCH(orders!$D27, products!$A:$A, 0), MATCH(orders!K$1, products!$A$1:$G$1, 0))</f>
        <v>0.2</v>
      </c>
      <c r="L27">
        <f>INDEX(products!$A:$G, MATCH(orders!$D27, products!$A:$A, 0), MATCH(orders!L$1, products!$A$1:$G$1, 0))</f>
        <v>4.125</v>
      </c>
      <c r="M27">
        <f t="shared" si="0"/>
        <v>12.375</v>
      </c>
      <c r="N27" t="str">
        <f t="shared" si="1"/>
        <v>Excelsa</v>
      </c>
    </row>
    <row r="28" spans="1:14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>
        <f>INDEX(products!$A:$G, MATCH(orders!$D28, products!$A:$A, 0), MATCH(orders!K$1, products!$A$1:$G$1, 0))</f>
        <v>0.5</v>
      </c>
      <c r="L28">
        <f>INDEX(products!$A:$G, MATCH(orders!$D28, products!$A:$A, 0), MATCH(orders!L$1, products!$A$1:$G$1, 0))</f>
        <v>6.75</v>
      </c>
      <c r="M28">
        <f t="shared" si="0"/>
        <v>27</v>
      </c>
      <c r="N28" t="str">
        <f t="shared" si="1"/>
        <v>Arabica</v>
      </c>
    </row>
    <row r="29" spans="1:14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>
        <f>INDEX(products!$A:$G, MATCH(orders!$D29, products!$A:$A, 0), MATCH(orders!K$1, products!$A$1:$G$1, 0))</f>
        <v>0.2</v>
      </c>
      <c r="L29">
        <f>INDEX(products!$A:$G, MATCH(orders!$D29, products!$A:$A, 0), MATCH(orders!L$1, products!$A$1:$G$1, 0))</f>
        <v>3.375</v>
      </c>
      <c r="M29">
        <f t="shared" si="0"/>
        <v>16.875</v>
      </c>
      <c r="N29" t="str">
        <f t="shared" si="1"/>
        <v>Arabica</v>
      </c>
    </row>
    <row r="30" spans="1:14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>
        <f>INDEX(products!$A:$G, MATCH(orders!$D30, products!$A:$A, 0), MATCH(orders!K$1, products!$A$1:$G$1, 0))</f>
        <v>0.5</v>
      </c>
      <c r="L30">
        <f>INDEX(products!$A:$G, MATCH(orders!$D30, products!$A:$A, 0), MATCH(orders!L$1, products!$A$1:$G$1, 0))</f>
        <v>5.97</v>
      </c>
      <c r="M30">
        <f t="shared" si="0"/>
        <v>17.91</v>
      </c>
      <c r="N30" t="str">
        <f t="shared" si="1"/>
        <v>Arabica</v>
      </c>
    </row>
    <row r="31" spans="1:14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>
        <f>INDEX(products!$A:$G, MATCH(orders!$D31, products!$A:$A, 0), MATCH(orders!K$1, products!$A$1:$G$1, 0))</f>
        <v>1</v>
      </c>
      <c r="L31">
        <f>INDEX(products!$A:$G, MATCH(orders!$D31, products!$A:$A, 0), MATCH(orders!L$1, products!$A$1:$G$1, 0))</f>
        <v>9.9499999999999993</v>
      </c>
      <c r="M31">
        <f t="shared" si="0"/>
        <v>39.799999999999997</v>
      </c>
      <c r="N31" t="str">
        <f t="shared" si="1"/>
        <v>Arabica</v>
      </c>
    </row>
    <row r="32" spans="1:14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>
        <f>INDEX(products!$A:$G, MATCH(orders!$D32, products!$A:$A, 0), MATCH(orders!K$1, products!$A$1:$G$1, 0))</f>
        <v>0.2</v>
      </c>
      <c r="L32">
        <f>INDEX(products!$A:$G, MATCH(orders!$D32, products!$A:$A, 0), MATCH(orders!L$1, products!$A$1:$G$1, 0))</f>
        <v>4.3650000000000002</v>
      </c>
      <c r="M32">
        <f t="shared" si="0"/>
        <v>21.825000000000003</v>
      </c>
      <c r="N32" t="str">
        <f t="shared" si="1"/>
        <v>Liberica</v>
      </c>
    </row>
    <row r="33" spans="1:14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>
        <f>INDEX(products!$A:$G, MATCH(orders!$D33, products!$A:$A, 0), MATCH(orders!K$1, products!$A$1:$G$1, 0))</f>
        <v>0.5</v>
      </c>
      <c r="L33">
        <f>INDEX(products!$A:$G, MATCH(orders!$D33, products!$A:$A, 0), MATCH(orders!L$1, products!$A$1:$G$1, 0))</f>
        <v>5.97</v>
      </c>
      <c r="M33">
        <f t="shared" si="0"/>
        <v>35.82</v>
      </c>
      <c r="N33" t="str">
        <f t="shared" si="1"/>
        <v>Arabica</v>
      </c>
    </row>
    <row r="34" spans="1:14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>
        <f>INDEX(products!$A:$G, MATCH(orders!$D34, products!$A:$A, 0), MATCH(orders!K$1, products!$A$1:$G$1, 0))</f>
        <v>0.5</v>
      </c>
      <c r="L34">
        <f>INDEX(products!$A:$G, MATCH(orders!$D34, products!$A:$A, 0), MATCH(orders!L$1, products!$A$1:$G$1, 0))</f>
        <v>8.73</v>
      </c>
      <c r="M34">
        <f t="shared" si="0"/>
        <v>52.38</v>
      </c>
      <c r="N34" t="str">
        <f t="shared" si="1"/>
        <v>Liberica</v>
      </c>
    </row>
    <row r="35" spans="1:14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>
        <f>INDEX(products!$A:$G, MATCH(orders!$D35, products!$A:$A, 0), MATCH(orders!K$1, products!$A$1:$G$1, 0))</f>
        <v>0.2</v>
      </c>
      <c r="L35">
        <f>INDEX(products!$A:$G, MATCH(orders!$D35, products!$A:$A, 0), MATCH(orders!L$1, products!$A$1:$G$1, 0))</f>
        <v>4.7549999999999999</v>
      </c>
      <c r="M35">
        <f t="shared" si="0"/>
        <v>23.774999999999999</v>
      </c>
      <c r="N35" t="str">
        <f t="shared" si="1"/>
        <v>Liberica</v>
      </c>
    </row>
    <row r="36" spans="1:14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>
        <f>INDEX(products!$A:$G, MATCH(orders!$D36, products!$A:$A, 0), MATCH(orders!K$1, products!$A$1:$G$1, 0))</f>
        <v>0.5</v>
      </c>
      <c r="L36">
        <f>INDEX(products!$A:$G, MATCH(orders!$D36, products!$A:$A, 0), MATCH(orders!L$1, products!$A$1:$G$1, 0))</f>
        <v>9.51</v>
      </c>
      <c r="M36">
        <f t="shared" si="0"/>
        <v>57.06</v>
      </c>
      <c r="N36" t="str">
        <f t="shared" si="1"/>
        <v>Liberica</v>
      </c>
    </row>
    <row r="37" spans="1:14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>
        <f>INDEX(products!$A:$G, MATCH(orders!$D37, products!$A:$A, 0), MATCH(orders!K$1, products!$A$1:$G$1, 0))</f>
        <v>0.5</v>
      </c>
      <c r="L37">
        <f>INDEX(products!$A:$G, MATCH(orders!$D37, products!$A:$A, 0), MATCH(orders!L$1, products!$A$1:$G$1, 0))</f>
        <v>5.97</v>
      </c>
      <c r="M37">
        <f t="shared" si="0"/>
        <v>35.82</v>
      </c>
      <c r="N37" t="str">
        <f t="shared" si="1"/>
        <v>Arabica</v>
      </c>
    </row>
    <row r="38" spans="1:14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>
        <f>INDEX(products!$A:$G, MATCH(orders!$D38, products!$A:$A, 0), MATCH(orders!K$1, products!$A$1:$G$1, 0))</f>
        <v>0.2</v>
      </c>
      <c r="L38">
        <f>INDEX(products!$A:$G, MATCH(orders!$D38, products!$A:$A, 0), MATCH(orders!L$1, products!$A$1:$G$1, 0))</f>
        <v>4.3650000000000002</v>
      </c>
      <c r="M38">
        <f t="shared" si="0"/>
        <v>8.73</v>
      </c>
      <c r="N38" t="str">
        <f t="shared" si="1"/>
        <v>Liberica</v>
      </c>
    </row>
    <row r="39" spans="1:14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>
        <f>INDEX(products!$A:$G, MATCH(orders!$D39, products!$A:$A, 0), MATCH(orders!K$1, products!$A$1:$G$1, 0))</f>
        <v>0.5</v>
      </c>
      <c r="L39">
        <f>INDEX(products!$A:$G, MATCH(orders!$D39, products!$A:$A, 0), MATCH(orders!L$1, products!$A$1:$G$1, 0))</f>
        <v>9.51</v>
      </c>
      <c r="M39">
        <f t="shared" si="0"/>
        <v>28.53</v>
      </c>
      <c r="N39" t="str">
        <f t="shared" si="1"/>
        <v>Liberica</v>
      </c>
    </row>
    <row r="40" spans="1:14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>
        <f>INDEX(products!$A:$G, MATCH(orders!$D40, products!$A:$A, 0), MATCH(orders!K$1, products!$A$1:$G$1, 0))</f>
        <v>2.5</v>
      </c>
      <c r="L40">
        <f>INDEX(products!$A:$G, MATCH(orders!$D40, products!$A:$A, 0), MATCH(orders!L$1, products!$A$1:$G$1, 0))</f>
        <v>22.884999999999998</v>
      </c>
      <c r="M40">
        <f t="shared" si="0"/>
        <v>114.42499999999998</v>
      </c>
      <c r="N40" t="str">
        <f t="shared" si="1"/>
        <v>Robusta</v>
      </c>
    </row>
    <row r="41" spans="1:14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>
        <f>INDEX(products!$A:$G, MATCH(orders!$D41, products!$A:$A, 0), MATCH(orders!K$1, products!$A$1:$G$1, 0))</f>
        <v>1</v>
      </c>
      <c r="L41">
        <f>INDEX(products!$A:$G, MATCH(orders!$D41, products!$A:$A, 0), MATCH(orders!L$1, products!$A$1:$G$1, 0))</f>
        <v>9.9499999999999993</v>
      </c>
      <c r="M41">
        <f t="shared" si="0"/>
        <v>59.699999999999996</v>
      </c>
      <c r="N41" t="str">
        <f t="shared" si="1"/>
        <v>Robusta</v>
      </c>
    </row>
    <row r="42" spans="1:14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>
        <f>INDEX(products!$A:$G, MATCH(orders!$D42, products!$A:$A, 0), MATCH(orders!K$1, products!$A$1:$G$1, 0))</f>
        <v>1</v>
      </c>
      <c r="L42">
        <f>INDEX(products!$A:$G, MATCH(orders!$D42, products!$A:$A, 0), MATCH(orders!L$1, products!$A$1:$G$1, 0))</f>
        <v>14.55</v>
      </c>
      <c r="M42">
        <f t="shared" si="0"/>
        <v>43.650000000000006</v>
      </c>
      <c r="N42" t="str">
        <f t="shared" si="1"/>
        <v>Liberica</v>
      </c>
    </row>
    <row r="43" spans="1:14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>
        <f>INDEX(products!$A:$G, MATCH(orders!$D43, products!$A:$A, 0), MATCH(orders!K$1, products!$A$1:$G$1, 0))</f>
        <v>0.2</v>
      </c>
      <c r="L43">
        <f>INDEX(products!$A:$G, MATCH(orders!$D43, products!$A:$A, 0), MATCH(orders!L$1, products!$A$1:$G$1, 0))</f>
        <v>3.645</v>
      </c>
      <c r="M43">
        <f t="shared" si="0"/>
        <v>7.29</v>
      </c>
      <c r="N43" t="str">
        <f t="shared" si="1"/>
        <v>Excelsa</v>
      </c>
    </row>
    <row r="44" spans="1:14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>
        <f>INDEX(products!$A:$G, MATCH(orders!$D44, products!$A:$A, 0), MATCH(orders!K$1, products!$A$1:$G$1, 0))</f>
        <v>0.2</v>
      </c>
      <c r="L44">
        <f>INDEX(products!$A:$G, MATCH(orders!$D44, products!$A:$A, 0), MATCH(orders!L$1, products!$A$1:$G$1, 0))</f>
        <v>2.6849999999999996</v>
      </c>
      <c r="M44">
        <f t="shared" si="0"/>
        <v>8.0549999999999997</v>
      </c>
      <c r="N44" t="str">
        <f t="shared" si="1"/>
        <v>Robusta</v>
      </c>
    </row>
    <row r="45" spans="1:14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>
        <f>INDEX(products!$A:$G, MATCH(orders!$D45, products!$A:$A, 0), MATCH(orders!K$1, products!$A$1:$G$1, 0))</f>
        <v>2.5</v>
      </c>
      <c r="L45">
        <f>INDEX(products!$A:$G, MATCH(orders!$D45, products!$A:$A, 0), MATCH(orders!L$1, products!$A$1:$G$1, 0))</f>
        <v>36.454999999999998</v>
      </c>
      <c r="M45">
        <f t="shared" si="0"/>
        <v>72.91</v>
      </c>
      <c r="N45" t="str">
        <f t="shared" si="1"/>
        <v>Liberica</v>
      </c>
    </row>
    <row r="46" spans="1:14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>
        <f>INDEX(products!$A:$G, MATCH(orders!$D46, products!$A:$A, 0), MATCH(orders!K$1, products!$A$1:$G$1, 0))</f>
        <v>0.5</v>
      </c>
      <c r="L46">
        <f>INDEX(products!$A:$G, MATCH(orders!$D46, products!$A:$A, 0), MATCH(orders!L$1, products!$A$1:$G$1, 0))</f>
        <v>8.25</v>
      </c>
      <c r="M46">
        <f t="shared" si="0"/>
        <v>16.5</v>
      </c>
      <c r="N46" t="str">
        <f t="shared" si="1"/>
        <v>Excelsa</v>
      </c>
    </row>
    <row r="47" spans="1:14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>
        <f>INDEX(products!$A:$G, MATCH(orders!$D47, products!$A:$A, 0), MATCH(orders!K$1, products!$A$1:$G$1, 0))</f>
        <v>2.5</v>
      </c>
      <c r="L47">
        <f>INDEX(products!$A:$G, MATCH(orders!$D47, products!$A:$A, 0), MATCH(orders!L$1, products!$A$1:$G$1, 0))</f>
        <v>29.784999999999997</v>
      </c>
      <c r="M47">
        <f t="shared" si="0"/>
        <v>178.70999999999998</v>
      </c>
      <c r="N47" t="str">
        <f t="shared" si="1"/>
        <v>Liberica</v>
      </c>
    </row>
    <row r="48" spans="1:14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>
        <f>INDEX(products!$A:$G, MATCH(orders!$D48, products!$A:$A, 0), MATCH(orders!K$1, products!$A$1:$G$1, 0))</f>
        <v>2.5</v>
      </c>
      <c r="L48">
        <f>INDEX(products!$A:$G, MATCH(orders!$D48, products!$A:$A, 0), MATCH(orders!L$1, products!$A$1:$G$1, 0))</f>
        <v>31.624999999999996</v>
      </c>
      <c r="M48">
        <f t="shared" si="0"/>
        <v>63.249999999999993</v>
      </c>
      <c r="N48" t="str">
        <f t="shared" si="1"/>
        <v>Excelsa</v>
      </c>
    </row>
    <row r="49" spans="1:14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>
        <f>INDEX(products!$A:$G, MATCH(orders!$D49, products!$A:$A, 0), MATCH(orders!K$1, products!$A$1:$G$1, 0))</f>
        <v>0.2</v>
      </c>
      <c r="L49">
        <f>INDEX(products!$A:$G, MATCH(orders!$D49, products!$A:$A, 0), MATCH(orders!L$1, products!$A$1:$G$1, 0))</f>
        <v>3.8849999999999998</v>
      </c>
      <c r="M49">
        <f t="shared" si="0"/>
        <v>7.77</v>
      </c>
      <c r="N49" t="str">
        <f t="shared" si="1"/>
        <v>Arabica</v>
      </c>
    </row>
    <row r="50" spans="1:14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>
        <f>INDEX(products!$A:$G, MATCH(orders!$D50, products!$A:$A, 0), MATCH(orders!K$1, products!$A$1:$G$1, 0))</f>
        <v>2.5</v>
      </c>
      <c r="L50">
        <f>INDEX(products!$A:$G, MATCH(orders!$D50, products!$A:$A, 0), MATCH(orders!L$1, products!$A$1:$G$1, 0))</f>
        <v>22.884999999999998</v>
      </c>
      <c r="M50">
        <f t="shared" si="0"/>
        <v>91.539999999999992</v>
      </c>
      <c r="N50" t="str">
        <f t="shared" si="1"/>
        <v>Arabica</v>
      </c>
    </row>
    <row r="51" spans="1:14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>
        <f>INDEX(products!$A:$G, MATCH(orders!$D51, products!$A:$A, 0), MATCH(orders!K$1, products!$A$1:$G$1, 0))</f>
        <v>1</v>
      </c>
      <c r="L51">
        <f>INDEX(products!$A:$G, MATCH(orders!$D51, products!$A:$A, 0), MATCH(orders!L$1, products!$A$1:$G$1, 0))</f>
        <v>12.95</v>
      </c>
      <c r="M51">
        <f t="shared" si="0"/>
        <v>38.849999999999994</v>
      </c>
      <c r="N51" t="str">
        <f t="shared" si="1"/>
        <v>Arabica</v>
      </c>
    </row>
    <row r="52" spans="1:14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>
        <f>INDEX(products!$A:$G, MATCH(orders!$D52, products!$A:$A, 0), MATCH(orders!K$1, products!$A$1:$G$1, 0))</f>
        <v>0.5</v>
      </c>
      <c r="L52">
        <f>INDEX(products!$A:$G, MATCH(orders!$D52, products!$A:$A, 0), MATCH(orders!L$1, products!$A$1:$G$1, 0))</f>
        <v>7.77</v>
      </c>
      <c r="M52">
        <f t="shared" si="0"/>
        <v>15.54</v>
      </c>
      <c r="N52" t="str">
        <f t="shared" si="1"/>
        <v>Liberica</v>
      </c>
    </row>
    <row r="53" spans="1:14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>
        <f>INDEX(products!$A:$G, MATCH(orders!$D53, products!$A:$A, 0), MATCH(orders!K$1, products!$A$1:$G$1, 0))</f>
        <v>2.5</v>
      </c>
      <c r="L53">
        <f>INDEX(products!$A:$G, MATCH(orders!$D53, products!$A:$A, 0), MATCH(orders!L$1, products!$A$1:$G$1, 0))</f>
        <v>36.454999999999998</v>
      </c>
      <c r="M53">
        <f t="shared" si="0"/>
        <v>145.82</v>
      </c>
      <c r="N53" t="str">
        <f t="shared" si="1"/>
        <v>Liberica</v>
      </c>
    </row>
    <row r="54" spans="1:14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>
        <f>INDEX(products!$A:$G, MATCH(orders!$D54, products!$A:$A, 0), MATCH(orders!K$1, products!$A$1:$G$1, 0))</f>
        <v>0.5</v>
      </c>
      <c r="L54">
        <f>INDEX(products!$A:$G, MATCH(orders!$D54, products!$A:$A, 0), MATCH(orders!L$1, products!$A$1:$G$1, 0))</f>
        <v>5.97</v>
      </c>
      <c r="M54">
        <f t="shared" si="0"/>
        <v>29.849999999999998</v>
      </c>
      <c r="N54" t="str">
        <f t="shared" si="1"/>
        <v>Robusta</v>
      </c>
    </row>
    <row r="55" spans="1:14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>
        <f>INDEX(products!$A:$G, MATCH(orders!$D55, products!$A:$A, 0), MATCH(orders!K$1, products!$A$1:$G$1, 0))</f>
        <v>2.5</v>
      </c>
      <c r="L55">
        <f>INDEX(products!$A:$G, MATCH(orders!$D55, products!$A:$A, 0), MATCH(orders!L$1, products!$A$1:$G$1, 0))</f>
        <v>36.454999999999998</v>
      </c>
      <c r="M55">
        <f t="shared" si="0"/>
        <v>72.91</v>
      </c>
      <c r="N55" t="str">
        <f t="shared" si="1"/>
        <v>Liberica</v>
      </c>
    </row>
    <row r="56" spans="1:14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>
        <f>INDEX(products!$A:$G, MATCH(orders!$D56, products!$A:$A, 0), MATCH(orders!K$1, products!$A$1:$G$1, 0))</f>
        <v>1</v>
      </c>
      <c r="L56">
        <f>INDEX(products!$A:$G, MATCH(orders!$D56, products!$A:$A, 0), MATCH(orders!L$1, products!$A$1:$G$1, 0))</f>
        <v>14.55</v>
      </c>
      <c r="M56">
        <f t="shared" si="0"/>
        <v>72.75</v>
      </c>
      <c r="N56" t="str">
        <f t="shared" si="1"/>
        <v>Liberica</v>
      </c>
    </row>
    <row r="57" spans="1:14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>
        <f>INDEX(products!$A:$G, MATCH(orders!$D57, products!$A:$A, 0), MATCH(orders!K$1, products!$A$1:$G$1, 0))</f>
        <v>1</v>
      </c>
      <c r="L57">
        <f>INDEX(products!$A:$G, MATCH(orders!$D57, products!$A:$A, 0), MATCH(orders!L$1, products!$A$1:$G$1, 0))</f>
        <v>15.85</v>
      </c>
      <c r="M57">
        <f t="shared" si="0"/>
        <v>47.55</v>
      </c>
      <c r="N57" t="str">
        <f t="shared" si="1"/>
        <v>Liberica</v>
      </c>
    </row>
    <row r="58" spans="1:14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>
        <f>INDEX(products!$A:$G, MATCH(orders!$D58, products!$A:$A, 0), MATCH(orders!K$1, products!$A$1:$G$1, 0))</f>
        <v>0.2</v>
      </c>
      <c r="L58">
        <f>INDEX(products!$A:$G, MATCH(orders!$D58, products!$A:$A, 0), MATCH(orders!L$1, products!$A$1:$G$1, 0))</f>
        <v>3.645</v>
      </c>
      <c r="M58">
        <f t="shared" si="0"/>
        <v>10.935</v>
      </c>
      <c r="N58" t="str">
        <f t="shared" si="1"/>
        <v>Excelsa</v>
      </c>
    </row>
    <row r="59" spans="1:14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>
        <f>INDEX(products!$A:$G, MATCH(orders!$D59, products!$A:$A, 0), MATCH(orders!K$1, products!$A$1:$G$1, 0))</f>
        <v>1</v>
      </c>
      <c r="L59">
        <f>INDEX(products!$A:$G, MATCH(orders!$D59, products!$A:$A, 0), MATCH(orders!L$1, products!$A$1:$G$1, 0))</f>
        <v>14.85</v>
      </c>
      <c r="M59">
        <f t="shared" si="0"/>
        <v>59.4</v>
      </c>
      <c r="N59" t="str">
        <f t="shared" si="1"/>
        <v>Excelsa</v>
      </c>
    </row>
    <row r="60" spans="1:14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>
        <f>INDEX(products!$A:$G, MATCH(orders!$D60, products!$A:$A, 0), MATCH(orders!K$1, products!$A$1:$G$1, 0))</f>
        <v>2.5</v>
      </c>
      <c r="L60">
        <f>INDEX(products!$A:$G, MATCH(orders!$D60, products!$A:$A, 0), MATCH(orders!L$1, products!$A$1:$G$1, 0))</f>
        <v>29.784999999999997</v>
      </c>
      <c r="M60">
        <f t="shared" si="0"/>
        <v>89.35499999999999</v>
      </c>
      <c r="N60" t="str">
        <f t="shared" si="1"/>
        <v>Liberica</v>
      </c>
    </row>
    <row r="61" spans="1:14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>
        <f>INDEX(products!$A:$G, MATCH(orders!$D61, products!$A:$A, 0), MATCH(orders!K$1, products!$A$1:$G$1, 0))</f>
        <v>0.5</v>
      </c>
      <c r="L61">
        <f>INDEX(products!$A:$G, MATCH(orders!$D61, products!$A:$A, 0), MATCH(orders!L$1, products!$A$1:$G$1, 0))</f>
        <v>8.73</v>
      </c>
      <c r="M61">
        <f t="shared" si="0"/>
        <v>26.19</v>
      </c>
      <c r="N61" t="str">
        <f t="shared" si="1"/>
        <v>Liberica</v>
      </c>
    </row>
    <row r="62" spans="1:14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>
        <f>INDEX(products!$A:$G, MATCH(orders!$D62, products!$A:$A, 0), MATCH(orders!K$1, products!$A$1:$G$1, 0))</f>
        <v>2.5</v>
      </c>
      <c r="L62">
        <f>INDEX(products!$A:$G, MATCH(orders!$D62, products!$A:$A, 0), MATCH(orders!L$1, products!$A$1:$G$1, 0))</f>
        <v>22.884999999999998</v>
      </c>
      <c r="M62">
        <f t="shared" si="0"/>
        <v>114.42499999999998</v>
      </c>
      <c r="N62" t="str">
        <f t="shared" si="1"/>
        <v>Arabica</v>
      </c>
    </row>
    <row r="63" spans="1:14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>
        <f>INDEX(products!$A:$G, MATCH(orders!$D63, products!$A:$A, 0), MATCH(orders!K$1, products!$A$1:$G$1, 0))</f>
        <v>0.5</v>
      </c>
      <c r="L63">
        <f>INDEX(products!$A:$G, MATCH(orders!$D63, products!$A:$A, 0), MATCH(orders!L$1, products!$A$1:$G$1, 0))</f>
        <v>5.3699999999999992</v>
      </c>
      <c r="M63">
        <f t="shared" si="0"/>
        <v>26.849999999999994</v>
      </c>
      <c r="N63" t="str">
        <f t="shared" si="1"/>
        <v>Robusta</v>
      </c>
    </row>
    <row r="64" spans="1:14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>
        <f>INDEX(products!$A:$G, MATCH(orders!$D64, products!$A:$A, 0), MATCH(orders!K$1, products!$A$1:$G$1, 0))</f>
        <v>0.2</v>
      </c>
      <c r="L64">
        <f>INDEX(products!$A:$G, MATCH(orders!$D64, products!$A:$A, 0), MATCH(orders!L$1, products!$A$1:$G$1, 0))</f>
        <v>4.7549999999999999</v>
      </c>
      <c r="M64">
        <f t="shared" si="0"/>
        <v>23.774999999999999</v>
      </c>
      <c r="N64" t="str">
        <f t="shared" si="1"/>
        <v>Liberica</v>
      </c>
    </row>
    <row r="65" spans="1:14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>
        <f>INDEX(products!$A:$G, MATCH(orders!$D65, products!$A:$A, 0), MATCH(orders!K$1, products!$A$1:$G$1, 0))</f>
        <v>0.5</v>
      </c>
      <c r="L65">
        <f>INDEX(products!$A:$G, MATCH(orders!$D65, products!$A:$A, 0), MATCH(orders!L$1, products!$A$1:$G$1, 0))</f>
        <v>6.75</v>
      </c>
      <c r="M65">
        <f t="shared" si="0"/>
        <v>6.75</v>
      </c>
      <c r="N65" t="str">
        <f t="shared" si="1"/>
        <v>Arabica</v>
      </c>
    </row>
    <row r="66" spans="1:14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>
        <f>INDEX(products!$A:$G, MATCH(orders!$D66, products!$A:$A, 0), MATCH(orders!K$1, products!$A$1:$G$1, 0))</f>
        <v>0.5</v>
      </c>
      <c r="L66">
        <f>INDEX(products!$A:$G, MATCH(orders!$D66, products!$A:$A, 0), MATCH(orders!L$1, products!$A$1:$G$1, 0))</f>
        <v>5.97</v>
      </c>
      <c r="M66">
        <f t="shared" si="0"/>
        <v>35.82</v>
      </c>
      <c r="N66" t="str">
        <f t="shared" si="1"/>
        <v>Robusta</v>
      </c>
    </row>
    <row r="67" spans="1:14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>
        <f>INDEX(products!$A:$G, MATCH(orders!$D67, products!$A:$A, 0), MATCH(orders!K$1, products!$A$1:$G$1, 0))</f>
        <v>2.5</v>
      </c>
      <c r="L67">
        <f>INDEX(products!$A:$G, MATCH(orders!$D67, products!$A:$A, 0), MATCH(orders!L$1, products!$A$1:$G$1, 0))</f>
        <v>20.584999999999997</v>
      </c>
      <c r="M67">
        <f t="shared" ref="M67:M130" si="2">L67 *E67</f>
        <v>82.339999999999989</v>
      </c>
      <c r="N67" t="str">
        <f t="shared" ref="N67:N130" si="3">IF(I67 = "Rob", "Robusta", IF(I67 = "Exc", "Excelsa", IF(I67 = "Ara", "Arabica", IF(I67 = "Lib", "Liberica", ""))))</f>
        <v>Robusta</v>
      </c>
    </row>
    <row r="68" spans="1:14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>
        <f>INDEX(products!$A:$G, MATCH(orders!$D68, products!$A:$A, 0), MATCH(orders!K$1, products!$A$1:$G$1, 0))</f>
        <v>0.5</v>
      </c>
      <c r="L68">
        <f>INDEX(products!$A:$G, MATCH(orders!$D68, products!$A:$A, 0), MATCH(orders!L$1, products!$A$1:$G$1, 0))</f>
        <v>7.169999999999999</v>
      </c>
      <c r="M68">
        <f t="shared" si="2"/>
        <v>7.169999999999999</v>
      </c>
      <c r="N68" t="str">
        <f t="shared" si="3"/>
        <v>Robusta</v>
      </c>
    </row>
    <row r="69" spans="1:14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>
        <f>INDEX(products!$A:$G, MATCH(orders!$D69, products!$A:$A, 0), MATCH(orders!K$1, products!$A$1:$G$1, 0))</f>
        <v>0.2</v>
      </c>
      <c r="L69">
        <f>INDEX(products!$A:$G, MATCH(orders!$D69, products!$A:$A, 0), MATCH(orders!L$1, products!$A$1:$G$1, 0))</f>
        <v>4.7549999999999999</v>
      </c>
      <c r="M69">
        <f t="shared" si="2"/>
        <v>9.51</v>
      </c>
      <c r="N69" t="str">
        <f t="shared" si="3"/>
        <v>Liberica</v>
      </c>
    </row>
    <row r="70" spans="1:14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>
        <f>INDEX(products!$A:$G, MATCH(orders!$D70, products!$A:$A, 0), MATCH(orders!K$1, products!$A$1:$G$1, 0))</f>
        <v>0.2</v>
      </c>
      <c r="L70">
        <f>INDEX(products!$A:$G, MATCH(orders!$D70, products!$A:$A, 0), MATCH(orders!L$1, products!$A$1:$G$1, 0))</f>
        <v>2.9849999999999999</v>
      </c>
      <c r="M70">
        <f t="shared" si="2"/>
        <v>2.9849999999999999</v>
      </c>
      <c r="N70" t="str">
        <f t="shared" si="3"/>
        <v>Robusta</v>
      </c>
    </row>
    <row r="71" spans="1:14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>
        <f>INDEX(products!$A:$G, MATCH(orders!$D71, products!$A:$A, 0), MATCH(orders!K$1, products!$A$1:$G$1, 0))</f>
        <v>1</v>
      </c>
      <c r="L71">
        <f>INDEX(products!$A:$G, MATCH(orders!$D71, products!$A:$A, 0), MATCH(orders!L$1, products!$A$1:$G$1, 0))</f>
        <v>9.9499999999999993</v>
      </c>
      <c r="M71">
        <f t="shared" si="2"/>
        <v>59.699999999999996</v>
      </c>
      <c r="N71" t="str">
        <f t="shared" si="3"/>
        <v>Robusta</v>
      </c>
    </row>
    <row r="72" spans="1:14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>
        <f>INDEX(products!$A:$G, MATCH(orders!$D72, products!$A:$A, 0), MATCH(orders!K$1, products!$A$1:$G$1, 0))</f>
        <v>2.5</v>
      </c>
      <c r="L72">
        <f>INDEX(products!$A:$G, MATCH(orders!$D72, products!$A:$A, 0), MATCH(orders!L$1, products!$A$1:$G$1, 0))</f>
        <v>34.154999999999994</v>
      </c>
      <c r="M72">
        <f t="shared" si="2"/>
        <v>136.61999999999998</v>
      </c>
      <c r="N72" t="str">
        <f t="shared" si="3"/>
        <v>Excelsa</v>
      </c>
    </row>
    <row r="73" spans="1:14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>
        <f>INDEX(products!$A:$G, MATCH(orders!$D73, products!$A:$A, 0), MATCH(orders!K$1, products!$A$1:$G$1, 0))</f>
        <v>0.2</v>
      </c>
      <c r="L73">
        <f>INDEX(products!$A:$G, MATCH(orders!$D73, products!$A:$A, 0), MATCH(orders!L$1, products!$A$1:$G$1, 0))</f>
        <v>4.7549999999999999</v>
      </c>
      <c r="M73">
        <f t="shared" si="2"/>
        <v>9.51</v>
      </c>
      <c r="N73" t="str">
        <f t="shared" si="3"/>
        <v>Liberica</v>
      </c>
    </row>
    <row r="74" spans="1:14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>
        <f>INDEX(products!$A:$G, MATCH(orders!$D74, products!$A:$A, 0), MATCH(orders!K$1, products!$A$1:$G$1, 0))</f>
        <v>2.5</v>
      </c>
      <c r="L74">
        <f>INDEX(products!$A:$G, MATCH(orders!$D74, products!$A:$A, 0), MATCH(orders!L$1, products!$A$1:$G$1, 0))</f>
        <v>25.874999999999996</v>
      </c>
      <c r="M74">
        <f t="shared" si="2"/>
        <v>77.624999999999986</v>
      </c>
      <c r="N74" t="str">
        <f t="shared" si="3"/>
        <v>Arabica</v>
      </c>
    </row>
    <row r="75" spans="1:14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>
        <f>INDEX(products!$A:$G, MATCH(orders!$D75, products!$A:$A, 0), MATCH(orders!K$1, products!$A$1:$G$1, 0))</f>
        <v>0.2</v>
      </c>
      <c r="L75">
        <f>INDEX(products!$A:$G, MATCH(orders!$D75, products!$A:$A, 0), MATCH(orders!L$1, products!$A$1:$G$1, 0))</f>
        <v>4.3650000000000002</v>
      </c>
      <c r="M75">
        <f t="shared" si="2"/>
        <v>21.825000000000003</v>
      </c>
      <c r="N75" t="str">
        <f t="shared" si="3"/>
        <v>Liberica</v>
      </c>
    </row>
    <row r="76" spans="1:14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>
        <f>INDEX(products!$A:$G, MATCH(orders!$D76, products!$A:$A, 0), MATCH(orders!K$1, products!$A$1:$G$1, 0))</f>
        <v>0.5</v>
      </c>
      <c r="L76">
        <f>INDEX(products!$A:$G, MATCH(orders!$D76, products!$A:$A, 0), MATCH(orders!L$1, products!$A$1:$G$1, 0))</f>
        <v>8.91</v>
      </c>
      <c r="M76">
        <f t="shared" si="2"/>
        <v>17.82</v>
      </c>
      <c r="N76" t="str">
        <f t="shared" si="3"/>
        <v>Excelsa</v>
      </c>
    </row>
    <row r="77" spans="1:14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>
        <f>INDEX(products!$A:$G, MATCH(orders!$D77, products!$A:$A, 0), MATCH(orders!K$1, products!$A$1:$G$1, 0))</f>
        <v>1</v>
      </c>
      <c r="L77">
        <f>INDEX(products!$A:$G, MATCH(orders!$D77, products!$A:$A, 0), MATCH(orders!L$1, products!$A$1:$G$1, 0))</f>
        <v>8.9499999999999993</v>
      </c>
      <c r="M77">
        <f t="shared" si="2"/>
        <v>53.699999999999996</v>
      </c>
      <c r="N77" t="str">
        <f t="shared" si="3"/>
        <v>Robusta</v>
      </c>
    </row>
    <row r="78" spans="1:14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>
        <f>INDEX(products!$A:$G, MATCH(orders!$D78, products!$A:$A, 0), MATCH(orders!K$1, products!$A$1:$G$1, 0))</f>
        <v>0.2</v>
      </c>
      <c r="L78">
        <f>INDEX(products!$A:$G, MATCH(orders!$D78, products!$A:$A, 0), MATCH(orders!L$1, products!$A$1:$G$1, 0))</f>
        <v>3.5849999999999995</v>
      </c>
      <c r="M78">
        <f t="shared" si="2"/>
        <v>3.5849999999999995</v>
      </c>
      <c r="N78" t="str">
        <f t="shared" si="3"/>
        <v>Robusta</v>
      </c>
    </row>
    <row r="79" spans="1:14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>
        <f>INDEX(products!$A:$G, MATCH(orders!$D79, products!$A:$A, 0), MATCH(orders!K$1, products!$A$1:$G$1, 0))</f>
        <v>0.2</v>
      </c>
      <c r="L79">
        <f>INDEX(products!$A:$G, MATCH(orders!$D79, products!$A:$A, 0), MATCH(orders!L$1, products!$A$1:$G$1, 0))</f>
        <v>3.645</v>
      </c>
      <c r="M79">
        <f t="shared" si="2"/>
        <v>7.29</v>
      </c>
      <c r="N79" t="str">
        <f t="shared" si="3"/>
        <v>Excelsa</v>
      </c>
    </row>
    <row r="80" spans="1:14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>
        <f>INDEX(products!$A:$G, MATCH(orders!$D80, products!$A:$A, 0), MATCH(orders!K$1, products!$A$1:$G$1, 0))</f>
        <v>0.5</v>
      </c>
      <c r="L80">
        <f>INDEX(products!$A:$G, MATCH(orders!$D80, products!$A:$A, 0), MATCH(orders!L$1, products!$A$1:$G$1, 0))</f>
        <v>6.75</v>
      </c>
      <c r="M80">
        <f t="shared" si="2"/>
        <v>40.5</v>
      </c>
      <c r="N80" t="str">
        <f t="shared" si="3"/>
        <v>Arabica</v>
      </c>
    </row>
    <row r="81" spans="1:14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>
        <f>INDEX(products!$A:$G, MATCH(orders!$D81, products!$A:$A, 0), MATCH(orders!K$1, products!$A$1:$G$1, 0))</f>
        <v>1</v>
      </c>
      <c r="L81">
        <f>INDEX(products!$A:$G, MATCH(orders!$D81, products!$A:$A, 0), MATCH(orders!L$1, products!$A$1:$G$1, 0))</f>
        <v>11.95</v>
      </c>
      <c r="M81">
        <f t="shared" si="2"/>
        <v>47.8</v>
      </c>
      <c r="N81" t="str">
        <f t="shared" si="3"/>
        <v>Robusta</v>
      </c>
    </row>
    <row r="82" spans="1:14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>
        <f>INDEX(products!$A:$G, MATCH(orders!$D82, products!$A:$A, 0), MATCH(orders!K$1, products!$A$1:$G$1, 0))</f>
        <v>0.5</v>
      </c>
      <c r="L82">
        <f>INDEX(products!$A:$G, MATCH(orders!$D82, products!$A:$A, 0), MATCH(orders!L$1, products!$A$1:$G$1, 0))</f>
        <v>7.77</v>
      </c>
      <c r="M82">
        <f t="shared" si="2"/>
        <v>38.849999999999994</v>
      </c>
      <c r="N82" t="str">
        <f t="shared" si="3"/>
        <v>Arabica</v>
      </c>
    </row>
    <row r="83" spans="1:14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>
        <f>INDEX(products!$A:$G, MATCH(orders!$D83, products!$A:$A, 0), MATCH(orders!K$1, products!$A$1:$G$1, 0))</f>
        <v>2.5</v>
      </c>
      <c r="L83">
        <f>INDEX(products!$A:$G, MATCH(orders!$D83, products!$A:$A, 0), MATCH(orders!L$1, products!$A$1:$G$1, 0))</f>
        <v>36.454999999999998</v>
      </c>
      <c r="M83">
        <f t="shared" si="2"/>
        <v>109.36499999999999</v>
      </c>
      <c r="N83" t="str">
        <f t="shared" si="3"/>
        <v>Liberica</v>
      </c>
    </row>
    <row r="84" spans="1:14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>
        <f>INDEX(products!$A:$G, MATCH(orders!$D84, products!$A:$A, 0), MATCH(orders!K$1, products!$A$1:$G$1, 0))</f>
        <v>2.5</v>
      </c>
      <c r="L84">
        <f>INDEX(products!$A:$G, MATCH(orders!$D84, products!$A:$A, 0), MATCH(orders!L$1, products!$A$1:$G$1, 0))</f>
        <v>33.464999999999996</v>
      </c>
      <c r="M84">
        <f t="shared" si="2"/>
        <v>100.39499999999998</v>
      </c>
      <c r="N84" t="str">
        <f t="shared" si="3"/>
        <v>Liberica</v>
      </c>
    </row>
    <row r="85" spans="1:14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>
        <f>INDEX(products!$A:$G, MATCH(orders!$D85, products!$A:$A, 0), MATCH(orders!K$1, products!$A$1:$G$1, 0))</f>
        <v>2.5</v>
      </c>
      <c r="L85">
        <f>INDEX(products!$A:$G, MATCH(orders!$D85, products!$A:$A, 0), MATCH(orders!L$1, products!$A$1:$G$1, 0))</f>
        <v>20.584999999999997</v>
      </c>
      <c r="M85">
        <f t="shared" si="2"/>
        <v>82.339999999999989</v>
      </c>
      <c r="N85" t="str">
        <f t="shared" si="3"/>
        <v>Robusta</v>
      </c>
    </row>
    <row r="86" spans="1:14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>
        <f>INDEX(products!$A:$G, MATCH(orders!$D86, products!$A:$A, 0), MATCH(orders!K$1, products!$A$1:$G$1, 0))</f>
        <v>0.5</v>
      </c>
      <c r="L86">
        <f>INDEX(products!$A:$G, MATCH(orders!$D86, products!$A:$A, 0), MATCH(orders!L$1, products!$A$1:$G$1, 0))</f>
        <v>9.51</v>
      </c>
      <c r="M86">
        <f t="shared" si="2"/>
        <v>9.51</v>
      </c>
      <c r="N86" t="str">
        <f t="shared" si="3"/>
        <v>Liberica</v>
      </c>
    </row>
    <row r="87" spans="1:14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>
        <f>INDEX(products!$A:$G, MATCH(orders!$D87, products!$A:$A, 0), MATCH(orders!K$1, products!$A$1:$G$1, 0))</f>
        <v>2.5</v>
      </c>
      <c r="L87">
        <f>INDEX(products!$A:$G, MATCH(orders!$D87, products!$A:$A, 0), MATCH(orders!L$1, products!$A$1:$G$1, 0))</f>
        <v>29.784999999999997</v>
      </c>
      <c r="M87">
        <f t="shared" si="2"/>
        <v>89.35499999999999</v>
      </c>
      <c r="N87" t="str">
        <f t="shared" si="3"/>
        <v>Arabica</v>
      </c>
    </row>
    <row r="88" spans="1:14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>
        <f>INDEX(products!$A:$G, MATCH(orders!$D88, products!$A:$A, 0), MATCH(orders!K$1, products!$A$1:$G$1, 0))</f>
        <v>0.2</v>
      </c>
      <c r="L88">
        <f>INDEX(products!$A:$G, MATCH(orders!$D88, products!$A:$A, 0), MATCH(orders!L$1, products!$A$1:$G$1, 0))</f>
        <v>2.9849999999999999</v>
      </c>
      <c r="M88">
        <f t="shared" si="2"/>
        <v>11.94</v>
      </c>
      <c r="N88" t="str">
        <f t="shared" si="3"/>
        <v>Arabica</v>
      </c>
    </row>
    <row r="89" spans="1:14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>
        <f>INDEX(products!$A:$G, MATCH(orders!$D89, products!$A:$A, 0), MATCH(orders!K$1, products!$A$1:$G$1, 0))</f>
        <v>1</v>
      </c>
      <c r="L89">
        <f>INDEX(products!$A:$G, MATCH(orders!$D89, products!$A:$A, 0), MATCH(orders!L$1, products!$A$1:$G$1, 0))</f>
        <v>11.25</v>
      </c>
      <c r="M89">
        <f t="shared" si="2"/>
        <v>33.75</v>
      </c>
      <c r="N89" t="str">
        <f t="shared" si="3"/>
        <v>Arabica</v>
      </c>
    </row>
    <row r="90" spans="1:14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>
        <f>INDEX(products!$A:$G, MATCH(orders!$D90, products!$A:$A, 0), MATCH(orders!K$1, products!$A$1:$G$1, 0))</f>
        <v>1</v>
      </c>
      <c r="L90">
        <f>INDEX(products!$A:$G, MATCH(orders!$D90, products!$A:$A, 0), MATCH(orders!L$1, products!$A$1:$G$1, 0))</f>
        <v>11.95</v>
      </c>
      <c r="M90">
        <f t="shared" si="2"/>
        <v>35.849999999999994</v>
      </c>
      <c r="N90" t="str">
        <f t="shared" si="3"/>
        <v>Robusta</v>
      </c>
    </row>
    <row r="91" spans="1:14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>
        <f>INDEX(products!$A:$G, MATCH(orders!$D91, products!$A:$A, 0), MATCH(orders!K$1, products!$A$1:$G$1, 0))</f>
        <v>1</v>
      </c>
      <c r="L91">
        <f>INDEX(products!$A:$G, MATCH(orders!$D91, products!$A:$A, 0), MATCH(orders!L$1, products!$A$1:$G$1, 0))</f>
        <v>12.95</v>
      </c>
      <c r="M91">
        <f t="shared" si="2"/>
        <v>77.699999999999989</v>
      </c>
      <c r="N91" t="str">
        <f t="shared" si="3"/>
        <v>Arabica</v>
      </c>
    </row>
    <row r="92" spans="1:14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>
        <f>INDEX(products!$A:$G, MATCH(orders!$D92, products!$A:$A, 0), MATCH(orders!K$1, products!$A$1:$G$1, 0))</f>
        <v>1</v>
      </c>
      <c r="L92">
        <f>INDEX(products!$A:$G, MATCH(orders!$D92, products!$A:$A, 0), MATCH(orders!L$1, products!$A$1:$G$1, 0))</f>
        <v>12.95</v>
      </c>
      <c r="M92">
        <f t="shared" si="2"/>
        <v>51.8</v>
      </c>
      <c r="N92" t="str">
        <f t="shared" si="3"/>
        <v>Arabica</v>
      </c>
    </row>
    <row r="93" spans="1:14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>
        <f>INDEX(products!$A:$G, MATCH(orders!$D93, products!$A:$A, 0), MATCH(orders!K$1, products!$A$1:$G$1, 0))</f>
        <v>2.5</v>
      </c>
      <c r="L93">
        <f>INDEX(products!$A:$G, MATCH(orders!$D93, products!$A:$A, 0), MATCH(orders!L$1, products!$A$1:$G$1, 0))</f>
        <v>25.874999999999996</v>
      </c>
      <c r="M93">
        <f t="shared" si="2"/>
        <v>103.49999999999999</v>
      </c>
      <c r="N93" t="str">
        <f t="shared" si="3"/>
        <v>Arabica</v>
      </c>
    </row>
    <row r="94" spans="1:14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>
        <f>INDEX(products!$A:$G, MATCH(orders!$D94, products!$A:$A, 0), MATCH(orders!K$1, products!$A$1:$G$1, 0))</f>
        <v>1</v>
      </c>
      <c r="L94">
        <f>INDEX(products!$A:$G, MATCH(orders!$D94, products!$A:$A, 0), MATCH(orders!L$1, products!$A$1:$G$1, 0))</f>
        <v>14.85</v>
      </c>
      <c r="M94">
        <f t="shared" si="2"/>
        <v>44.55</v>
      </c>
      <c r="N94" t="str">
        <f t="shared" si="3"/>
        <v>Excelsa</v>
      </c>
    </row>
    <row r="95" spans="1:14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>
        <f>INDEX(products!$A:$G, MATCH(orders!$D95, products!$A:$A, 0), MATCH(orders!K$1, products!$A$1:$G$1, 0))</f>
        <v>0.5</v>
      </c>
      <c r="L95">
        <f>INDEX(products!$A:$G, MATCH(orders!$D95, products!$A:$A, 0), MATCH(orders!L$1, products!$A$1:$G$1, 0))</f>
        <v>8.91</v>
      </c>
      <c r="M95">
        <f t="shared" si="2"/>
        <v>35.64</v>
      </c>
      <c r="N95" t="str">
        <f t="shared" si="3"/>
        <v>Excelsa</v>
      </c>
    </row>
    <row r="96" spans="1:14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>
        <f>INDEX(products!$A:$G, MATCH(orders!$D96, products!$A:$A, 0), MATCH(orders!K$1, products!$A$1:$G$1, 0))</f>
        <v>0.2</v>
      </c>
      <c r="L96">
        <f>INDEX(products!$A:$G, MATCH(orders!$D96, products!$A:$A, 0), MATCH(orders!L$1, products!$A$1:$G$1, 0))</f>
        <v>2.9849999999999999</v>
      </c>
      <c r="M96">
        <f t="shared" si="2"/>
        <v>17.91</v>
      </c>
      <c r="N96" t="str">
        <f t="shared" si="3"/>
        <v>Arabica</v>
      </c>
    </row>
    <row r="97" spans="1:14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>
        <f>INDEX(products!$A:$G, MATCH(orders!$D97, products!$A:$A, 0), MATCH(orders!K$1, products!$A$1:$G$1, 0))</f>
        <v>2.5</v>
      </c>
      <c r="L97">
        <f>INDEX(products!$A:$G, MATCH(orders!$D97, products!$A:$A, 0), MATCH(orders!L$1, products!$A$1:$G$1, 0))</f>
        <v>25.874999999999996</v>
      </c>
      <c r="M97">
        <f t="shared" si="2"/>
        <v>155.24999999999997</v>
      </c>
      <c r="N97" t="str">
        <f t="shared" si="3"/>
        <v>Arabica</v>
      </c>
    </row>
    <row r="98" spans="1:14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>
        <f>INDEX(products!$A:$G, MATCH(orders!$D98, products!$A:$A, 0), MATCH(orders!K$1, products!$A$1:$G$1, 0))</f>
        <v>0.2</v>
      </c>
      <c r="L98">
        <f>INDEX(products!$A:$G, MATCH(orders!$D98, products!$A:$A, 0), MATCH(orders!L$1, products!$A$1:$G$1, 0))</f>
        <v>2.9849999999999999</v>
      </c>
      <c r="M98">
        <f t="shared" si="2"/>
        <v>5.97</v>
      </c>
      <c r="N98" t="str">
        <f t="shared" si="3"/>
        <v>Arabica</v>
      </c>
    </row>
    <row r="99" spans="1:14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>
        <f>INDEX(products!$A:$G, MATCH(orders!$D99, products!$A:$A, 0), MATCH(orders!K$1, products!$A$1:$G$1, 0))</f>
        <v>0.5</v>
      </c>
      <c r="L99">
        <f>INDEX(products!$A:$G, MATCH(orders!$D99, products!$A:$A, 0), MATCH(orders!L$1, products!$A$1:$G$1, 0))</f>
        <v>6.75</v>
      </c>
      <c r="M99">
        <f t="shared" si="2"/>
        <v>13.5</v>
      </c>
      <c r="N99" t="str">
        <f t="shared" si="3"/>
        <v>Arabica</v>
      </c>
    </row>
    <row r="100" spans="1:14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>
        <f>INDEX(products!$A:$G, MATCH(orders!$D100, products!$A:$A, 0), MATCH(orders!K$1, products!$A$1:$G$1, 0))</f>
        <v>0.2</v>
      </c>
      <c r="L100">
        <f>INDEX(products!$A:$G, MATCH(orders!$D100, products!$A:$A, 0), MATCH(orders!L$1, products!$A$1:$G$1, 0))</f>
        <v>2.9849999999999999</v>
      </c>
      <c r="M100">
        <f t="shared" si="2"/>
        <v>2.9849999999999999</v>
      </c>
      <c r="N100" t="str">
        <f t="shared" si="3"/>
        <v>Arabica</v>
      </c>
    </row>
    <row r="101" spans="1:14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>
        <f>INDEX(products!$A:$G, MATCH(orders!$D101, products!$A:$A, 0), MATCH(orders!K$1, products!$A$1:$G$1, 0))</f>
        <v>0.2</v>
      </c>
      <c r="L101">
        <f>INDEX(products!$A:$G, MATCH(orders!$D101, products!$A:$A, 0), MATCH(orders!L$1, products!$A$1:$G$1, 0))</f>
        <v>4.3650000000000002</v>
      </c>
      <c r="M101">
        <f t="shared" si="2"/>
        <v>13.095000000000001</v>
      </c>
      <c r="N101" t="str">
        <f t="shared" si="3"/>
        <v>Liberica</v>
      </c>
    </row>
    <row r="102" spans="1:14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>
        <f>INDEX(products!$A:$G, MATCH(orders!$D102, products!$A:$A, 0), MATCH(orders!K$1, products!$A$1:$G$1, 0))</f>
        <v>0.2</v>
      </c>
      <c r="L102">
        <f>INDEX(products!$A:$G, MATCH(orders!$D102, products!$A:$A, 0), MATCH(orders!L$1, products!$A$1:$G$1, 0))</f>
        <v>3.8849999999999998</v>
      </c>
      <c r="M102">
        <f t="shared" si="2"/>
        <v>7.77</v>
      </c>
      <c r="N102" t="str">
        <f t="shared" si="3"/>
        <v>Arabica</v>
      </c>
    </row>
    <row r="103" spans="1:14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>
        <f>INDEX(products!$A:$G, MATCH(orders!$D103, products!$A:$A, 0), MATCH(orders!K$1, products!$A$1:$G$1, 0))</f>
        <v>2.5</v>
      </c>
      <c r="L103">
        <f>INDEX(products!$A:$G, MATCH(orders!$D103, products!$A:$A, 0), MATCH(orders!L$1, products!$A$1:$G$1, 0))</f>
        <v>29.784999999999997</v>
      </c>
      <c r="M103">
        <f t="shared" si="2"/>
        <v>148.92499999999998</v>
      </c>
      <c r="N103" t="str">
        <f t="shared" si="3"/>
        <v>Liberica</v>
      </c>
    </row>
    <row r="104" spans="1:14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>
        <f>INDEX(products!$A:$G, MATCH(orders!$D104, products!$A:$A, 0), MATCH(orders!K$1, products!$A$1:$G$1, 0))</f>
        <v>1</v>
      </c>
      <c r="L104">
        <f>INDEX(products!$A:$G, MATCH(orders!$D104, products!$A:$A, 0), MATCH(orders!L$1, products!$A$1:$G$1, 0))</f>
        <v>12.95</v>
      </c>
      <c r="M104">
        <f t="shared" si="2"/>
        <v>38.849999999999994</v>
      </c>
      <c r="N104" t="str">
        <f t="shared" si="3"/>
        <v>Liberica</v>
      </c>
    </row>
    <row r="105" spans="1:14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>
        <f>INDEX(products!$A:$G, MATCH(orders!$D105, products!$A:$A, 0), MATCH(orders!K$1, products!$A$1:$G$1, 0))</f>
        <v>0.2</v>
      </c>
      <c r="L105">
        <f>INDEX(products!$A:$G, MATCH(orders!$D105, products!$A:$A, 0), MATCH(orders!L$1, products!$A$1:$G$1, 0))</f>
        <v>2.9849999999999999</v>
      </c>
      <c r="M105">
        <f t="shared" si="2"/>
        <v>11.94</v>
      </c>
      <c r="N105" t="str">
        <f t="shared" si="3"/>
        <v>Robusta</v>
      </c>
    </row>
    <row r="106" spans="1:14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>
        <f>INDEX(products!$A:$G, MATCH(orders!$D106, products!$A:$A, 0), MATCH(orders!K$1, products!$A$1:$G$1, 0))</f>
        <v>1</v>
      </c>
      <c r="L106">
        <f>INDEX(products!$A:$G, MATCH(orders!$D106, products!$A:$A, 0), MATCH(orders!L$1, products!$A$1:$G$1, 0))</f>
        <v>14.55</v>
      </c>
      <c r="M106">
        <f t="shared" si="2"/>
        <v>87.300000000000011</v>
      </c>
      <c r="N106" t="str">
        <f t="shared" si="3"/>
        <v>Liberica</v>
      </c>
    </row>
    <row r="107" spans="1:14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>
        <f>INDEX(products!$A:$G, MATCH(orders!$D107, products!$A:$A, 0), MATCH(orders!K$1, products!$A$1:$G$1, 0))</f>
        <v>0.5</v>
      </c>
      <c r="L107">
        <f>INDEX(products!$A:$G, MATCH(orders!$D107, products!$A:$A, 0), MATCH(orders!L$1, products!$A$1:$G$1, 0))</f>
        <v>6.75</v>
      </c>
      <c r="M107">
        <f t="shared" si="2"/>
        <v>40.5</v>
      </c>
      <c r="N107" t="str">
        <f t="shared" si="3"/>
        <v>Arabica</v>
      </c>
    </row>
    <row r="108" spans="1:14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>
        <f>INDEX(products!$A:$G, MATCH(orders!$D108, products!$A:$A, 0), MATCH(orders!K$1, products!$A$1:$G$1, 0))</f>
        <v>1</v>
      </c>
      <c r="L108">
        <f>INDEX(products!$A:$G, MATCH(orders!$D108, products!$A:$A, 0), MATCH(orders!L$1, products!$A$1:$G$1, 0))</f>
        <v>12.15</v>
      </c>
      <c r="M108">
        <f t="shared" si="2"/>
        <v>24.3</v>
      </c>
      <c r="N108" t="str">
        <f t="shared" si="3"/>
        <v>Excelsa</v>
      </c>
    </row>
    <row r="109" spans="1:14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>
        <f>INDEX(products!$A:$G, MATCH(orders!$D109, products!$A:$A, 0), MATCH(orders!K$1, products!$A$1:$G$1, 0))</f>
        <v>0.5</v>
      </c>
      <c r="L109">
        <f>INDEX(products!$A:$G, MATCH(orders!$D109, products!$A:$A, 0), MATCH(orders!L$1, products!$A$1:$G$1, 0))</f>
        <v>5.97</v>
      </c>
      <c r="M109">
        <f t="shared" si="2"/>
        <v>17.91</v>
      </c>
      <c r="N109" t="str">
        <f t="shared" si="3"/>
        <v>Robusta</v>
      </c>
    </row>
    <row r="110" spans="1:14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>
        <f>INDEX(products!$A:$G, MATCH(orders!$D110, products!$A:$A, 0), MATCH(orders!K$1, products!$A$1:$G$1, 0))</f>
        <v>0.5</v>
      </c>
      <c r="L110">
        <f>INDEX(products!$A:$G, MATCH(orders!$D110, products!$A:$A, 0), MATCH(orders!L$1, products!$A$1:$G$1, 0))</f>
        <v>6.75</v>
      </c>
      <c r="M110">
        <f t="shared" si="2"/>
        <v>27</v>
      </c>
      <c r="N110" t="str">
        <f t="shared" si="3"/>
        <v>Arabica</v>
      </c>
    </row>
    <row r="111" spans="1:14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>
        <f>INDEX(products!$A:$G, MATCH(orders!$D111, products!$A:$A, 0), MATCH(orders!K$1, products!$A$1:$G$1, 0))</f>
        <v>0.5</v>
      </c>
      <c r="L111">
        <f>INDEX(products!$A:$G, MATCH(orders!$D111, products!$A:$A, 0), MATCH(orders!L$1, products!$A$1:$G$1, 0))</f>
        <v>7.77</v>
      </c>
      <c r="M111">
        <f t="shared" si="2"/>
        <v>7.77</v>
      </c>
      <c r="N111" t="str">
        <f t="shared" si="3"/>
        <v>Liberica</v>
      </c>
    </row>
    <row r="112" spans="1:14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>
        <f>INDEX(products!$A:$G, MATCH(orders!$D112, products!$A:$A, 0), MATCH(orders!K$1, products!$A$1:$G$1, 0))</f>
        <v>0.2</v>
      </c>
      <c r="L112">
        <f>INDEX(products!$A:$G, MATCH(orders!$D112, products!$A:$A, 0), MATCH(orders!L$1, products!$A$1:$G$1, 0))</f>
        <v>4.4550000000000001</v>
      </c>
      <c r="M112">
        <f t="shared" si="2"/>
        <v>13.365</v>
      </c>
      <c r="N112" t="str">
        <f t="shared" si="3"/>
        <v>Excelsa</v>
      </c>
    </row>
    <row r="113" spans="1:14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>
        <f>INDEX(products!$A:$G, MATCH(orders!$D113, products!$A:$A, 0), MATCH(orders!K$1, products!$A$1:$G$1, 0))</f>
        <v>0.5</v>
      </c>
      <c r="L113">
        <f>INDEX(products!$A:$G, MATCH(orders!$D113, products!$A:$A, 0), MATCH(orders!L$1, products!$A$1:$G$1, 0))</f>
        <v>5.3699999999999992</v>
      </c>
      <c r="M113">
        <f t="shared" si="2"/>
        <v>26.849999999999994</v>
      </c>
      <c r="N113" t="str">
        <f t="shared" si="3"/>
        <v>Robusta</v>
      </c>
    </row>
    <row r="114" spans="1:14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>
        <f>INDEX(products!$A:$G, MATCH(orders!$D114, products!$A:$A, 0), MATCH(orders!K$1, products!$A$1:$G$1, 0))</f>
        <v>1</v>
      </c>
      <c r="L114">
        <f>INDEX(products!$A:$G, MATCH(orders!$D114, products!$A:$A, 0), MATCH(orders!L$1, products!$A$1:$G$1, 0))</f>
        <v>11.25</v>
      </c>
      <c r="M114">
        <f t="shared" si="2"/>
        <v>11.25</v>
      </c>
      <c r="N114" t="str">
        <f t="shared" si="3"/>
        <v>Arabica</v>
      </c>
    </row>
    <row r="115" spans="1:14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>
        <f>INDEX(products!$A:$G, MATCH(orders!$D115, products!$A:$A, 0), MATCH(orders!K$1, products!$A$1:$G$1, 0))</f>
        <v>1</v>
      </c>
      <c r="L115">
        <f>INDEX(products!$A:$G, MATCH(orders!$D115, products!$A:$A, 0), MATCH(orders!L$1, products!$A$1:$G$1, 0))</f>
        <v>14.55</v>
      </c>
      <c r="M115">
        <f t="shared" si="2"/>
        <v>14.55</v>
      </c>
      <c r="N115" t="str">
        <f t="shared" si="3"/>
        <v>Liberica</v>
      </c>
    </row>
    <row r="116" spans="1:14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>
        <f>INDEX(products!$A:$G, MATCH(orders!$D116, products!$A:$A, 0), MATCH(orders!K$1, products!$A$1:$G$1, 0))</f>
        <v>0.2</v>
      </c>
      <c r="L116">
        <f>INDEX(products!$A:$G, MATCH(orders!$D116, products!$A:$A, 0), MATCH(orders!L$1, products!$A$1:$G$1, 0))</f>
        <v>3.5849999999999995</v>
      </c>
      <c r="M116">
        <f t="shared" si="2"/>
        <v>14.339999999999998</v>
      </c>
      <c r="N116" t="str">
        <f t="shared" si="3"/>
        <v>Robusta</v>
      </c>
    </row>
    <row r="117" spans="1:14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>
        <f>INDEX(products!$A:$G, MATCH(orders!$D117, products!$A:$A, 0), MATCH(orders!K$1, products!$A$1:$G$1, 0))</f>
        <v>1</v>
      </c>
      <c r="L117">
        <f>INDEX(products!$A:$G, MATCH(orders!$D117, products!$A:$A, 0), MATCH(orders!L$1, products!$A$1:$G$1, 0))</f>
        <v>15.85</v>
      </c>
      <c r="M117">
        <f t="shared" si="2"/>
        <v>15.85</v>
      </c>
      <c r="N117" t="str">
        <f t="shared" si="3"/>
        <v>Liberica</v>
      </c>
    </row>
    <row r="118" spans="1:14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>
        <f>INDEX(products!$A:$G, MATCH(orders!$D118, products!$A:$A, 0), MATCH(orders!K$1, products!$A$1:$G$1, 0))</f>
        <v>0.2</v>
      </c>
      <c r="L118">
        <f>INDEX(products!$A:$G, MATCH(orders!$D118, products!$A:$A, 0), MATCH(orders!L$1, products!$A$1:$G$1, 0))</f>
        <v>4.7549999999999999</v>
      </c>
      <c r="M118">
        <f t="shared" si="2"/>
        <v>19.02</v>
      </c>
      <c r="N118" t="str">
        <f t="shared" si="3"/>
        <v>Liberica</v>
      </c>
    </row>
    <row r="119" spans="1:14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>
        <f>INDEX(products!$A:$G, MATCH(orders!$D119, products!$A:$A, 0), MATCH(orders!K$1, products!$A$1:$G$1, 0))</f>
        <v>0.5</v>
      </c>
      <c r="L119">
        <f>INDEX(products!$A:$G, MATCH(orders!$D119, products!$A:$A, 0), MATCH(orders!L$1, products!$A$1:$G$1, 0))</f>
        <v>9.51</v>
      </c>
      <c r="M119">
        <f t="shared" si="2"/>
        <v>38.04</v>
      </c>
      <c r="N119" t="str">
        <f t="shared" si="3"/>
        <v>Liberica</v>
      </c>
    </row>
    <row r="120" spans="1:14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>
        <f>INDEX(products!$A:$G, MATCH(orders!$D120, products!$A:$A, 0), MATCH(orders!K$1, products!$A$1:$G$1, 0))</f>
        <v>0.5</v>
      </c>
      <c r="L120">
        <f>INDEX(products!$A:$G, MATCH(orders!$D120, products!$A:$A, 0), MATCH(orders!L$1, products!$A$1:$G$1, 0))</f>
        <v>7.29</v>
      </c>
      <c r="M120">
        <f t="shared" si="2"/>
        <v>21.87</v>
      </c>
      <c r="N120" t="str">
        <f t="shared" si="3"/>
        <v>Excelsa</v>
      </c>
    </row>
    <row r="121" spans="1:14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>
        <f>INDEX(products!$A:$G, MATCH(orders!$D121, products!$A:$A, 0), MATCH(orders!K$1, products!$A$1:$G$1, 0))</f>
        <v>0.2</v>
      </c>
      <c r="L121">
        <f>INDEX(products!$A:$G, MATCH(orders!$D121, products!$A:$A, 0), MATCH(orders!L$1, products!$A$1:$G$1, 0))</f>
        <v>4.125</v>
      </c>
      <c r="M121">
        <f t="shared" si="2"/>
        <v>4.125</v>
      </c>
      <c r="N121" t="str">
        <f t="shared" si="3"/>
        <v>Excelsa</v>
      </c>
    </row>
    <row r="122" spans="1:14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>
        <f>INDEX(products!$A:$G, MATCH(orders!$D122, products!$A:$A, 0), MATCH(orders!K$1, products!$A$1:$G$1, 0))</f>
        <v>0.2</v>
      </c>
      <c r="L122">
        <f>INDEX(products!$A:$G, MATCH(orders!$D122, products!$A:$A, 0), MATCH(orders!L$1, products!$A$1:$G$1, 0))</f>
        <v>3.8849999999999998</v>
      </c>
      <c r="M122">
        <f t="shared" si="2"/>
        <v>3.8849999999999998</v>
      </c>
      <c r="N122" t="str">
        <f t="shared" si="3"/>
        <v>Arabica</v>
      </c>
    </row>
    <row r="123" spans="1:14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>
        <f>INDEX(products!$A:$G, MATCH(orders!$D123, products!$A:$A, 0), MATCH(orders!K$1, products!$A$1:$G$1, 0))</f>
        <v>1</v>
      </c>
      <c r="L123">
        <f>INDEX(products!$A:$G, MATCH(orders!$D123, products!$A:$A, 0), MATCH(orders!L$1, products!$A$1:$G$1, 0))</f>
        <v>13.75</v>
      </c>
      <c r="M123">
        <f t="shared" si="2"/>
        <v>68.75</v>
      </c>
      <c r="N123" t="str">
        <f t="shared" si="3"/>
        <v>Excelsa</v>
      </c>
    </row>
    <row r="124" spans="1:14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>
        <f>INDEX(products!$A:$G, MATCH(orders!$D124, products!$A:$A, 0), MATCH(orders!K$1, products!$A$1:$G$1, 0))</f>
        <v>0.5</v>
      </c>
      <c r="L124">
        <f>INDEX(products!$A:$G, MATCH(orders!$D124, products!$A:$A, 0), MATCH(orders!L$1, products!$A$1:$G$1, 0))</f>
        <v>5.97</v>
      </c>
      <c r="M124">
        <f t="shared" si="2"/>
        <v>23.88</v>
      </c>
      <c r="N124" t="str">
        <f t="shared" si="3"/>
        <v>Arabica</v>
      </c>
    </row>
    <row r="125" spans="1:14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>
        <f>INDEX(products!$A:$G, MATCH(orders!$D125, products!$A:$A, 0), MATCH(orders!K$1, products!$A$1:$G$1, 0))</f>
        <v>2.5</v>
      </c>
      <c r="L125">
        <f>INDEX(products!$A:$G, MATCH(orders!$D125, products!$A:$A, 0), MATCH(orders!L$1, products!$A$1:$G$1, 0))</f>
        <v>36.454999999999998</v>
      </c>
      <c r="M125">
        <f t="shared" si="2"/>
        <v>145.82</v>
      </c>
      <c r="N125" t="str">
        <f t="shared" si="3"/>
        <v>Liberica</v>
      </c>
    </row>
    <row r="126" spans="1:14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>
        <f>INDEX(products!$A:$G, MATCH(orders!$D126, products!$A:$A, 0), MATCH(orders!K$1, products!$A$1:$G$1, 0))</f>
        <v>0.2</v>
      </c>
      <c r="L126">
        <f>INDEX(products!$A:$G, MATCH(orders!$D126, products!$A:$A, 0), MATCH(orders!L$1, products!$A$1:$G$1, 0))</f>
        <v>4.3650000000000002</v>
      </c>
      <c r="M126">
        <f t="shared" si="2"/>
        <v>21.825000000000003</v>
      </c>
      <c r="N126" t="str">
        <f t="shared" si="3"/>
        <v>Liberica</v>
      </c>
    </row>
    <row r="127" spans="1:14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>
        <f>INDEX(products!$A:$G, MATCH(orders!$D127, products!$A:$A, 0), MATCH(orders!K$1, products!$A$1:$G$1, 0))</f>
        <v>0.5</v>
      </c>
      <c r="L127">
        <f>INDEX(products!$A:$G, MATCH(orders!$D127, products!$A:$A, 0), MATCH(orders!L$1, products!$A$1:$G$1, 0))</f>
        <v>8.73</v>
      </c>
      <c r="M127">
        <f t="shared" si="2"/>
        <v>26.19</v>
      </c>
      <c r="N127" t="str">
        <f t="shared" si="3"/>
        <v>Liberica</v>
      </c>
    </row>
    <row r="128" spans="1:14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>
        <f>INDEX(products!$A:$G, MATCH(orders!$D128, products!$A:$A, 0), MATCH(orders!K$1, products!$A$1:$G$1, 0))</f>
        <v>1</v>
      </c>
      <c r="L128">
        <f>INDEX(products!$A:$G, MATCH(orders!$D128, products!$A:$A, 0), MATCH(orders!L$1, products!$A$1:$G$1, 0))</f>
        <v>11.25</v>
      </c>
      <c r="M128">
        <f t="shared" si="2"/>
        <v>11.25</v>
      </c>
      <c r="N128" t="str">
        <f t="shared" si="3"/>
        <v>Arabica</v>
      </c>
    </row>
    <row r="129" spans="1:14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>
        <f>INDEX(products!$A:$G, MATCH(orders!$D129, products!$A:$A, 0), MATCH(orders!K$1, products!$A$1:$G$1, 0))</f>
        <v>1</v>
      </c>
      <c r="L129">
        <f>INDEX(products!$A:$G, MATCH(orders!$D129, products!$A:$A, 0), MATCH(orders!L$1, products!$A$1:$G$1, 0))</f>
        <v>12.95</v>
      </c>
      <c r="M129">
        <f t="shared" si="2"/>
        <v>77.699999999999989</v>
      </c>
      <c r="N129" t="str">
        <f t="shared" si="3"/>
        <v>Liberica</v>
      </c>
    </row>
    <row r="130" spans="1:14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>
        <f>INDEX(products!$A:$G, MATCH(orders!$D130, products!$A:$A, 0), MATCH(orders!K$1, products!$A$1:$G$1, 0))</f>
        <v>0.5</v>
      </c>
      <c r="L130">
        <f>INDEX(products!$A:$G, MATCH(orders!$D130, products!$A:$A, 0), MATCH(orders!L$1, products!$A$1:$G$1, 0))</f>
        <v>6.75</v>
      </c>
      <c r="M130">
        <f t="shared" si="2"/>
        <v>6.75</v>
      </c>
      <c r="N130" t="str">
        <f t="shared" si="3"/>
        <v>Arabica</v>
      </c>
    </row>
    <row r="131" spans="1:14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>
        <f>INDEX(products!$A:$G, MATCH(orders!$D131, products!$A:$A, 0), MATCH(orders!K$1, products!$A$1:$G$1, 0))</f>
        <v>1</v>
      </c>
      <c r="L131">
        <f>INDEX(products!$A:$G, MATCH(orders!$D131, products!$A:$A, 0), MATCH(orders!L$1, products!$A$1:$G$1, 0))</f>
        <v>12.15</v>
      </c>
      <c r="M131">
        <f t="shared" ref="M131:M194" si="4">L131 *E131</f>
        <v>12.15</v>
      </c>
      <c r="N131" t="str">
        <f t="shared" ref="N131:N194" si="5">IF(I131 = "Rob", "Robusta", IF(I131 = "Exc", "Excelsa", IF(I131 = "Ara", "Arabica", IF(I131 = "Lib", "Liberica", ""))))</f>
        <v>Excelsa</v>
      </c>
    </row>
    <row r="132" spans="1:14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>
        <f>INDEX(products!$A:$G, MATCH(orders!$D132, products!$A:$A, 0), MATCH(orders!K$1, products!$A$1:$G$1, 0))</f>
        <v>2.5</v>
      </c>
      <c r="L132">
        <f>INDEX(products!$A:$G, MATCH(orders!$D132, products!$A:$A, 0), MATCH(orders!L$1, products!$A$1:$G$1, 0))</f>
        <v>29.784999999999997</v>
      </c>
      <c r="M132">
        <f t="shared" si="4"/>
        <v>148.92499999999998</v>
      </c>
      <c r="N132" t="str">
        <f t="shared" si="5"/>
        <v>Arabica</v>
      </c>
    </row>
    <row r="133" spans="1:14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>
        <f>INDEX(products!$A:$G, MATCH(orders!$D133, products!$A:$A, 0), MATCH(orders!K$1, products!$A$1:$G$1, 0))</f>
        <v>0.5</v>
      </c>
      <c r="L133">
        <f>INDEX(products!$A:$G, MATCH(orders!$D133, products!$A:$A, 0), MATCH(orders!L$1, products!$A$1:$G$1, 0))</f>
        <v>7.29</v>
      </c>
      <c r="M133">
        <f t="shared" si="4"/>
        <v>14.58</v>
      </c>
      <c r="N133" t="str">
        <f t="shared" si="5"/>
        <v>Excelsa</v>
      </c>
    </row>
    <row r="134" spans="1:14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>
        <f>INDEX(products!$A:$G, MATCH(orders!$D134, products!$A:$A, 0), MATCH(orders!K$1, products!$A$1:$G$1, 0))</f>
        <v>2.5</v>
      </c>
      <c r="L134">
        <f>INDEX(products!$A:$G, MATCH(orders!$D134, products!$A:$A, 0), MATCH(orders!L$1, products!$A$1:$G$1, 0))</f>
        <v>29.784999999999997</v>
      </c>
      <c r="M134">
        <f t="shared" si="4"/>
        <v>148.92499999999998</v>
      </c>
      <c r="N134" t="str">
        <f t="shared" si="5"/>
        <v>Arabica</v>
      </c>
    </row>
    <row r="135" spans="1:14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>
        <f>INDEX(products!$A:$G, MATCH(orders!$D135, products!$A:$A, 0), MATCH(orders!K$1, products!$A$1:$G$1, 0))</f>
        <v>1</v>
      </c>
      <c r="L135">
        <f>INDEX(products!$A:$G, MATCH(orders!$D135, products!$A:$A, 0), MATCH(orders!L$1, products!$A$1:$G$1, 0))</f>
        <v>12.95</v>
      </c>
      <c r="M135">
        <f t="shared" si="4"/>
        <v>12.95</v>
      </c>
      <c r="N135" t="str">
        <f t="shared" si="5"/>
        <v>Liberica</v>
      </c>
    </row>
    <row r="136" spans="1:14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>
        <f>INDEX(products!$A:$G, MATCH(orders!$D136, products!$A:$A, 0), MATCH(orders!K$1, products!$A$1:$G$1, 0))</f>
        <v>2.5</v>
      </c>
      <c r="L136">
        <f>INDEX(products!$A:$G, MATCH(orders!$D136, products!$A:$A, 0), MATCH(orders!L$1, products!$A$1:$G$1, 0))</f>
        <v>31.624999999999996</v>
      </c>
      <c r="M136">
        <f t="shared" si="4"/>
        <v>94.874999999999986</v>
      </c>
      <c r="N136" t="str">
        <f t="shared" si="5"/>
        <v>Excelsa</v>
      </c>
    </row>
    <row r="137" spans="1:14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>
        <f>INDEX(products!$A:$G, MATCH(orders!$D137, products!$A:$A, 0), MATCH(orders!K$1, products!$A$1:$G$1, 0))</f>
        <v>0.5</v>
      </c>
      <c r="L137">
        <f>INDEX(products!$A:$G, MATCH(orders!$D137, products!$A:$A, 0), MATCH(orders!L$1, products!$A$1:$G$1, 0))</f>
        <v>7.77</v>
      </c>
      <c r="M137">
        <f t="shared" si="4"/>
        <v>38.849999999999994</v>
      </c>
      <c r="N137" t="str">
        <f t="shared" si="5"/>
        <v>Arabica</v>
      </c>
    </row>
    <row r="138" spans="1:14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>
        <f>INDEX(products!$A:$G, MATCH(orders!$D138, products!$A:$A, 0), MATCH(orders!K$1, products!$A$1:$G$1, 0))</f>
        <v>0.2</v>
      </c>
      <c r="L138">
        <f>INDEX(products!$A:$G, MATCH(orders!$D138, products!$A:$A, 0), MATCH(orders!L$1, products!$A$1:$G$1, 0))</f>
        <v>2.9849999999999999</v>
      </c>
      <c r="M138">
        <f t="shared" si="4"/>
        <v>11.94</v>
      </c>
      <c r="N138" t="str">
        <f t="shared" si="5"/>
        <v>Arabica</v>
      </c>
    </row>
    <row r="139" spans="1:14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>
        <f>INDEX(products!$A:$G, MATCH(orders!$D139, products!$A:$A, 0), MATCH(orders!K$1, products!$A$1:$G$1, 0))</f>
        <v>2.5</v>
      </c>
      <c r="L139">
        <f>INDEX(products!$A:$G, MATCH(orders!$D139, products!$A:$A, 0), MATCH(orders!L$1, products!$A$1:$G$1, 0))</f>
        <v>34.154999999999994</v>
      </c>
      <c r="M139">
        <f t="shared" si="4"/>
        <v>102.46499999999997</v>
      </c>
      <c r="N139" t="str">
        <f t="shared" si="5"/>
        <v>Excelsa</v>
      </c>
    </row>
    <row r="140" spans="1:14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>
        <f>INDEX(products!$A:$G, MATCH(orders!$D140, products!$A:$A, 0), MATCH(orders!K$1, products!$A$1:$G$1, 0))</f>
        <v>1</v>
      </c>
      <c r="L140">
        <f>INDEX(products!$A:$G, MATCH(orders!$D140, products!$A:$A, 0), MATCH(orders!L$1, products!$A$1:$G$1, 0))</f>
        <v>12.15</v>
      </c>
      <c r="M140">
        <f t="shared" si="4"/>
        <v>48.6</v>
      </c>
      <c r="N140" t="str">
        <f t="shared" si="5"/>
        <v>Excelsa</v>
      </c>
    </row>
    <row r="141" spans="1:14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>
        <f>INDEX(products!$A:$G, MATCH(orders!$D141, products!$A:$A, 0), MATCH(orders!K$1, products!$A$1:$G$1, 0))</f>
        <v>1</v>
      </c>
      <c r="L141">
        <f>INDEX(products!$A:$G, MATCH(orders!$D141, products!$A:$A, 0), MATCH(orders!L$1, products!$A$1:$G$1, 0))</f>
        <v>12.95</v>
      </c>
      <c r="M141">
        <f t="shared" si="4"/>
        <v>77.699999999999989</v>
      </c>
      <c r="N141" t="str">
        <f t="shared" si="5"/>
        <v>Liberica</v>
      </c>
    </row>
    <row r="142" spans="1:14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>
        <f>INDEX(products!$A:$G, MATCH(orders!$D142, products!$A:$A, 0), MATCH(orders!K$1, products!$A$1:$G$1, 0))</f>
        <v>2.5</v>
      </c>
      <c r="L142">
        <f>INDEX(products!$A:$G, MATCH(orders!$D142, products!$A:$A, 0), MATCH(orders!L$1, products!$A$1:$G$1, 0))</f>
        <v>29.784999999999997</v>
      </c>
      <c r="M142">
        <f t="shared" si="4"/>
        <v>29.784999999999997</v>
      </c>
      <c r="N142" t="str">
        <f t="shared" si="5"/>
        <v>Liberica</v>
      </c>
    </row>
    <row r="143" spans="1:14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>
        <f>INDEX(products!$A:$G, MATCH(orders!$D143, products!$A:$A, 0), MATCH(orders!K$1, products!$A$1:$G$1, 0))</f>
        <v>0.2</v>
      </c>
      <c r="L143">
        <f>INDEX(products!$A:$G, MATCH(orders!$D143, products!$A:$A, 0), MATCH(orders!L$1, products!$A$1:$G$1, 0))</f>
        <v>3.8849999999999998</v>
      </c>
      <c r="M143">
        <f t="shared" si="4"/>
        <v>15.54</v>
      </c>
      <c r="N143" t="str">
        <f t="shared" si="5"/>
        <v>Arabica</v>
      </c>
    </row>
    <row r="144" spans="1:14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>
        <f>INDEX(products!$A:$G, MATCH(orders!$D144, products!$A:$A, 0), MATCH(orders!K$1, products!$A$1:$G$1, 0))</f>
        <v>2.5</v>
      </c>
      <c r="L144">
        <f>INDEX(products!$A:$G, MATCH(orders!$D144, products!$A:$A, 0), MATCH(orders!L$1, products!$A$1:$G$1, 0))</f>
        <v>34.154999999999994</v>
      </c>
      <c r="M144">
        <f t="shared" si="4"/>
        <v>136.61999999999998</v>
      </c>
      <c r="N144" t="str">
        <f t="shared" si="5"/>
        <v>Excelsa</v>
      </c>
    </row>
    <row r="145" spans="1:14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>
        <f>INDEX(products!$A:$G, MATCH(orders!$D145, products!$A:$A, 0), MATCH(orders!K$1, products!$A$1:$G$1, 0))</f>
        <v>0.5</v>
      </c>
      <c r="L145">
        <f>INDEX(products!$A:$G, MATCH(orders!$D145, products!$A:$A, 0), MATCH(orders!L$1, products!$A$1:$G$1, 0))</f>
        <v>8.73</v>
      </c>
      <c r="M145">
        <f t="shared" si="4"/>
        <v>17.46</v>
      </c>
      <c r="N145" t="str">
        <f t="shared" si="5"/>
        <v>Liberica</v>
      </c>
    </row>
    <row r="146" spans="1:14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>
        <f>INDEX(products!$A:$G, MATCH(orders!$D146, products!$A:$A, 0), MATCH(orders!K$1, products!$A$1:$G$1, 0))</f>
        <v>2.5</v>
      </c>
      <c r="L146">
        <f>INDEX(products!$A:$G, MATCH(orders!$D146, products!$A:$A, 0), MATCH(orders!L$1, products!$A$1:$G$1, 0))</f>
        <v>34.154999999999994</v>
      </c>
      <c r="M146">
        <f t="shared" si="4"/>
        <v>68.309999999999988</v>
      </c>
      <c r="N146" t="str">
        <f t="shared" si="5"/>
        <v>Excelsa</v>
      </c>
    </row>
    <row r="147" spans="1:14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>
        <f>INDEX(products!$A:$G, MATCH(orders!$D147, products!$A:$A, 0), MATCH(orders!K$1, products!$A$1:$G$1, 0))</f>
        <v>0.2</v>
      </c>
      <c r="L147">
        <f>INDEX(products!$A:$G, MATCH(orders!$D147, products!$A:$A, 0), MATCH(orders!L$1, products!$A$1:$G$1, 0))</f>
        <v>4.3650000000000002</v>
      </c>
      <c r="M147">
        <f t="shared" si="4"/>
        <v>17.46</v>
      </c>
      <c r="N147" t="str">
        <f t="shared" si="5"/>
        <v>Liberica</v>
      </c>
    </row>
    <row r="148" spans="1:14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>
        <f>INDEX(products!$A:$G, MATCH(orders!$D148, products!$A:$A, 0), MATCH(orders!K$1, products!$A$1:$G$1, 0))</f>
        <v>1</v>
      </c>
      <c r="L148">
        <f>INDEX(products!$A:$G, MATCH(orders!$D148, products!$A:$A, 0), MATCH(orders!L$1, products!$A$1:$G$1, 0))</f>
        <v>14.55</v>
      </c>
      <c r="M148">
        <f t="shared" si="4"/>
        <v>43.650000000000006</v>
      </c>
      <c r="N148" t="str">
        <f t="shared" si="5"/>
        <v>Liberica</v>
      </c>
    </row>
    <row r="149" spans="1:14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>
        <f>INDEX(products!$A:$G, MATCH(orders!$D149, products!$A:$A, 0), MATCH(orders!K$1, products!$A$1:$G$1, 0))</f>
        <v>1</v>
      </c>
      <c r="L149">
        <f>INDEX(products!$A:$G, MATCH(orders!$D149, products!$A:$A, 0), MATCH(orders!L$1, products!$A$1:$G$1, 0))</f>
        <v>13.75</v>
      </c>
      <c r="M149">
        <f t="shared" si="4"/>
        <v>27.5</v>
      </c>
      <c r="N149" t="str">
        <f t="shared" si="5"/>
        <v>Excelsa</v>
      </c>
    </row>
    <row r="150" spans="1:14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>
        <f>INDEX(products!$A:$G, MATCH(orders!$D150, products!$A:$A, 0), MATCH(orders!K$1, products!$A$1:$G$1, 0))</f>
        <v>0.2</v>
      </c>
      <c r="L150">
        <f>INDEX(products!$A:$G, MATCH(orders!$D150, products!$A:$A, 0), MATCH(orders!L$1, products!$A$1:$G$1, 0))</f>
        <v>3.645</v>
      </c>
      <c r="M150">
        <f t="shared" si="4"/>
        <v>18.225000000000001</v>
      </c>
      <c r="N150" t="str">
        <f t="shared" si="5"/>
        <v>Excelsa</v>
      </c>
    </row>
    <row r="151" spans="1:14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>
        <f>INDEX(products!$A:$G, MATCH(orders!$D151, products!$A:$A, 0), MATCH(orders!K$1, products!$A$1:$G$1, 0))</f>
        <v>2.5</v>
      </c>
      <c r="L151">
        <f>INDEX(products!$A:$G, MATCH(orders!$D151, products!$A:$A, 0), MATCH(orders!L$1, products!$A$1:$G$1, 0))</f>
        <v>25.874999999999996</v>
      </c>
      <c r="M151">
        <f t="shared" si="4"/>
        <v>51.749999999999993</v>
      </c>
      <c r="N151" t="str">
        <f t="shared" si="5"/>
        <v>Arabica</v>
      </c>
    </row>
    <row r="152" spans="1:14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>
        <f>INDEX(products!$A:$G, MATCH(orders!$D152, products!$A:$A, 0), MATCH(orders!K$1, products!$A$1:$G$1, 0))</f>
        <v>1</v>
      </c>
      <c r="L152">
        <f>INDEX(products!$A:$G, MATCH(orders!$D152, products!$A:$A, 0), MATCH(orders!L$1, products!$A$1:$G$1, 0))</f>
        <v>12.95</v>
      </c>
      <c r="M152">
        <f t="shared" si="4"/>
        <v>12.95</v>
      </c>
      <c r="N152" t="str">
        <f t="shared" si="5"/>
        <v>Liberica</v>
      </c>
    </row>
    <row r="153" spans="1:14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>
        <f>INDEX(products!$A:$G, MATCH(orders!$D153, products!$A:$A, 0), MATCH(orders!K$1, products!$A$1:$G$1, 0))</f>
        <v>1</v>
      </c>
      <c r="L153">
        <f>INDEX(products!$A:$G, MATCH(orders!$D153, products!$A:$A, 0), MATCH(orders!L$1, products!$A$1:$G$1, 0))</f>
        <v>11.25</v>
      </c>
      <c r="M153">
        <f t="shared" si="4"/>
        <v>33.75</v>
      </c>
      <c r="N153" t="str">
        <f t="shared" si="5"/>
        <v>Arabica</v>
      </c>
    </row>
    <row r="154" spans="1:14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>
        <f>INDEX(products!$A:$G, MATCH(orders!$D154, products!$A:$A, 0), MATCH(orders!K$1, products!$A$1:$G$1, 0))</f>
        <v>2.5</v>
      </c>
      <c r="L154">
        <f>INDEX(products!$A:$G, MATCH(orders!$D154, products!$A:$A, 0), MATCH(orders!L$1, products!$A$1:$G$1, 0))</f>
        <v>22.884999999999998</v>
      </c>
      <c r="M154">
        <f t="shared" si="4"/>
        <v>68.655000000000001</v>
      </c>
      <c r="N154" t="str">
        <f t="shared" si="5"/>
        <v>Robusta</v>
      </c>
    </row>
    <row r="155" spans="1:14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>
        <f>INDEX(products!$A:$G, MATCH(orders!$D155, products!$A:$A, 0), MATCH(orders!K$1, products!$A$1:$G$1, 0))</f>
        <v>0.2</v>
      </c>
      <c r="L155">
        <f>INDEX(products!$A:$G, MATCH(orders!$D155, products!$A:$A, 0), MATCH(orders!L$1, products!$A$1:$G$1, 0))</f>
        <v>2.6849999999999996</v>
      </c>
      <c r="M155">
        <f t="shared" si="4"/>
        <v>2.6849999999999996</v>
      </c>
      <c r="N155" t="str">
        <f t="shared" si="5"/>
        <v>Robusta</v>
      </c>
    </row>
    <row r="156" spans="1:14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>
        <f>INDEX(products!$A:$G, MATCH(orders!$D156, products!$A:$A, 0), MATCH(orders!K$1, products!$A$1:$G$1, 0))</f>
        <v>2.5</v>
      </c>
      <c r="L156">
        <f>INDEX(products!$A:$G, MATCH(orders!$D156, products!$A:$A, 0), MATCH(orders!L$1, products!$A$1:$G$1, 0))</f>
        <v>22.884999999999998</v>
      </c>
      <c r="M156">
        <f t="shared" si="4"/>
        <v>114.42499999999998</v>
      </c>
      <c r="N156" t="str">
        <f t="shared" si="5"/>
        <v>Arabica</v>
      </c>
    </row>
    <row r="157" spans="1:14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>
        <f>INDEX(products!$A:$G, MATCH(orders!$D157, products!$A:$A, 0), MATCH(orders!K$1, products!$A$1:$G$1, 0))</f>
        <v>2.5</v>
      </c>
      <c r="L157">
        <f>INDEX(products!$A:$G, MATCH(orders!$D157, products!$A:$A, 0), MATCH(orders!L$1, products!$A$1:$G$1, 0))</f>
        <v>25.874999999999996</v>
      </c>
      <c r="M157">
        <f t="shared" si="4"/>
        <v>155.24999999999997</v>
      </c>
      <c r="N157" t="str">
        <f t="shared" si="5"/>
        <v>Arabica</v>
      </c>
    </row>
    <row r="158" spans="1:14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>
        <f>INDEX(products!$A:$G, MATCH(orders!$D158, products!$A:$A, 0), MATCH(orders!K$1, products!$A$1:$G$1, 0))</f>
        <v>2.5</v>
      </c>
      <c r="L158">
        <f>INDEX(products!$A:$G, MATCH(orders!$D158, products!$A:$A, 0), MATCH(orders!L$1, products!$A$1:$G$1, 0))</f>
        <v>25.874999999999996</v>
      </c>
      <c r="M158">
        <f t="shared" si="4"/>
        <v>77.624999999999986</v>
      </c>
      <c r="N158" t="str">
        <f t="shared" si="5"/>
        <v>Arabica</v>
      </c>
    </row>
    <row r="159" spans="1:14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>
        <f>INDEX(products!$A:$G, MATCH(orders!$D159, products!$A:$A, 0), MATCH(orders!K$1, products!$A$1:$G$1, 0))</f>
        <v>2.5</v>
      </c>
      <c r="L159">
        <f>INDEX(products!$A:$G, MATCH(orders!$D159, products!$A:$A, 0), MATCH(orders!L$1, products!$A$1:$G$1, 0))</f>
        <v>20.584999999999997</v>
      </c>
      <c r="M159">
        <f t="shared" si="4"/>
        <v>61.754999999999995</v>
      </c>
      <c r="N159" t="str">
        <f t="shared" si="5"/>
        <v>Robusta</v>
      </c>
    </row>
    <row r="160" spans="1:14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>
        <f>INDEX(products!$A:$G, MATCH(orders!$D160, products!$A:$A, 0), MATCH(orders!K$1, products!$A$1:$G$1, 0))</f>
        <v>2.5</v>
      </c>
      <c r="L160">
        <f>INDEX(products!$A:$G, MATCH(orders!$D160, products!$A:$A, 0), MATCH(orders!L$1, products!$A$1:$G$1, 0))</f>
        <v>20.584999999999997</v>
      </c>
      <c r="M160">
        <f t="shared" si="4"/>
        <v>123.50999999999999</v>
      </c>
      <c r="N160" t="str">
        <f t="shared" si="5"/>
        <v>Robusta</v>
      </c>
    </row>
    <row r="161" spans="1:14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>
        <f>INDEX(products!$A:$G, MATCH(orders!$D161, products!$A:$A, 0), MATCH(orders!K$1, products!$A$1:$G$1, 0))</f>
        <v>2.5</v>
      </c>
      <c r="L161">
        <f>INDEX(products!$A:$G, MATCH(orders!$D161, products!$A:$A, 0), MATCH(orders!L$1, products!$A$1:$G$1, 0))</f>
        <v>36.454999999999998</v>
      </c>
      <c r="M161">
        <f t="shared" si="4"/>
        <v>218.73</v>
      </c>
      <c r="N161" t="str">
        <f t="shared" si="5"/>
        <v>Liberica</v>
      </c>
    </row>
    <row r="162" spans="1:14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>
        <f>INDEX(products!$A:$G, MATCH(orders!$D162, products!$A:$A, 0), MATCH(orders!K$1, products!$A$1:$G$1, 0))</f>
        <v>0.5</v>
      </c>
      <c r="L162">
        <f>INDEX(products!$A:$G, MATCH(orders!$D162, products!$A:$A, 0), MATCH(orders!L$1, products!$A$1:$G$1, 0))</f>
        <v>8.25</v>
      </c>
      <c r="M162">
        <f t="shared" si="4"/>
        <v>33</v>
      </c>
      <c r="N162" t="str">
        <f t="shared" si="5"/>
        <v>Excelsa</v>
      </c>
    </row>
    <row r="163" spans="1:14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>
        <f>INDEX(products!$A:$G, MATCH(orders!$D163, products!$A:$A, 0), MATCH(orders!K$1, products!$A$1:$G$1, 0))</f>
        <v>0.5</v>
      </c>
      <c r="L163">
        <f>INDEX(products!$A:$G, MATCH(orders!$D163, products!$A:$A, 0), MATCH(orders!L$1, products!$A$1:$G$1, 0))</f>
        <v>7.77</v>
      </c>
      <c r="M163">
        <f t="shared" si="4"/>
        <v>23.31</v>
      </c>
      <c r="N163" t="str">
        <f t="shared" si="5"/>
        <v>Arabica</v>
      </c>
    </row>
    <row r="164" spans="1:14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>
        <f>INDEX(products!$A:$G, MATCH(orders!$D164, products!$A:$A, 0), MATCH(orders!K$1, products!$A$1:$G$1, 0))</f>
        <v>0.5</v>
      </c>
      <c r="L164">
        <f>INDEX(products!$A:$G, MATCH(orders!$D164, products!$A:$A, 0), MATCH(orders!L$1, products!$A$1:$G$1, 0))</f>
        <v>7.29</v>
      </c>
      <c r="M164">
        <f t="shared" si="4"/>
        <v>21.87</v>
      </c>
      <c r="N164" t="str">
        <f t="shared" si="5"/>
        <v>Excelsa</v>
      </c>
    </row>
    <row r="165" spans="1:14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>
        <f>INDEX(products!$A:$G, MATCH(orders!$D165, products!$A:$A, 0), MATCH(orders!K$1, products!$A$1:$G$1, 0))</f>
        <v>0.2</v>
      </c>
      <c r="L165">
        <f>INDEX(products!$A:$G, MATCH(orders!$D165, products!$A:$A, 0), MATCH(orders!L$1, products!$A$1:$G$1, 0))</f>
        <v>2.6849999999999996</v>
      </c>
      <c r="M165">
        <f t="shared" si="4"/>
        <v>16.11</v>
      </c>
      <c r="N165" t="str">
        <f t="shared" si="5"/>
        <v>Robusta</v>
      </c>
    </row>
    <row r="166" spans="1:14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>
        <f>INDEX(products!$A:$G, MATCH(orders!$D166, products!$A:$A, 0), MATCH(orders!K$1, products!$A$1:$G$1, 0))</f>
        <v>0.5</v>
      </c>
      <c r="L166">
        <f>INDEX(products!$A:$G, MATCH(orders!$D166, products!$A:$A, 0), MATCH(orders!L$1, products!$A$1:$G$1, 0))</f>
        <v>7.29</v>
      </c>
      <c r="M166">
        <f t="shared" si="4"/>
        <v>29.16</v>
      </c>
      <c r="N166" t="str">
        <f t="shared" si="5"/>
        <v>Excelsa</v>
      </c>
    </row>
    <row r="167" spans="1:14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>
        <f>INDEX(products!$A:$G, MATCH(orders!$D167, products!$A:$A, 0), MATCH(orders!K$1, products!$A$1:$G$1, 0))</f>
        <v>1</v>
      </c>
      <c r="L167">
        <f>INDEX(products!$A:$G, MATCH(orders!$D167, products!$A:$A, 0), MATCH(orders!L$1, products!$A$1:$G$1, 0))</f>
        <v>8.9499999999999993</v>
      </c>
      <c r="M167">
        <f t="shared" si="4"/>
        <v>53.699999999999996</v>
      </c>
      <c r="N167" t="str">
        <f t="shared" si="5"/>
        <v>Robusta</v>
      </c>
    </row>
    <row r="168" spans="1:14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>
        <f>INDEX(products!$A:$G, MATCH(orders!$D168, products!$A:$A, 0), MATCH(orders!K$1, products!$A$1:$G$1, 0))</f>
        <v>0.5</v>
      </c>
      <c r="L168">
        <f>INDEX(products!$A:$G, MATCH(orders!$D168, products!$A:$A, 0), MATCH(orders!L$1, products!$A$1:$G$1, 0))</f>
        <v>5.3699999999999992</v>
      </c>
      <c r="M168">
        <f t="shared" si="4"/>
        <v>26.849999999999994</v>
      </c>
      <c r="N168" t="str">
        <f t="shared" si="5"/>
        <v>Robusta</v>
      </c>
    </row>
    <row r="169" spans="1:14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>
        <f>INDEX(products!$A:$G, MATCH(orders!$D169, products!$A:$A, 0), MATCH(orders!K$1, products!$A$1:$G$1, 0))</f>
        <v>0.5</v>
      </c>
      <c r="L169">
        <f>INDEX(products!$A:$G, MATCH(orders!$D169, products!$A:$A, 0), MATCH(orders!L$1, products!$A$1:$G$1, 0))</f>
        <v>8.25</v>
      </c>
      <c r="M169">
        <f t="shared" si="4"/>
        <v>41.25</v>
      </c>
      <c r="N169" t="str">
        <f t="shared" si="5"/>
        <v>Excelsa</v>
      </c>
    </row>
    <row r="170" spans="1:14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>
        <f>INDEX(products!$A:$G, MATCH(orders!$D170, products!$A:$A, 0), MATCH(orders!K$1, products!$A$1:$G$1, 0))</f>
        <v>0.5</v>
      </c>
      <c r="L170">
        <f>INDEX(products!$A:$G, MATCH(orders!$D170, products!$A:$A, 0), MATCH(orders!L$1, products!$A$1:$G$1, 0))</f>
        <v>6.75</v>
      </c>
      <c r="M170">
        <f t="shared" si="4"/>
        <v>40.5</v>
      </c>
      <c r="N170" t="str">
        <f t="shared" si="5"/>
        <v>Arabica</v>
      </c>
    </row>
    <row r="171" spans="1:14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>
        <f>INDEX(products!$A:$G, MATCH(orders!$D171, products!$A:$A, 0), MATCH(orders!K$1, products!$A$1:$G$1, 0))</f>
        <v>1</v>
      </c>
      <c r="L171">
        <f>INDEX(products!$A:$G, MATCH(orders!$D171, products!$A:$A, 0), MATCH(orders!L$1, products!$A$1:$G$1, 0))</f>
        <v>8.9499999999999993</v>
      </c>
      <c r="M171">
        <f t="shared" si="4"/>
        <v>17.899999999999999</v>
      </c>
      <c r="N171" t="str">
        <f t="shared" si="5"/>
        <v>Robusta</v>
      </c>
    </row>
    <row r="172" spans="1:14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>
        <f>INDEX(products!$A:$G, MATCH(orders!$D172, products!$A:$A, 0), MATCH(orders!K$1, products!$A$1:$G$1, 0))</f>
        <v>2.5</v>
      </c>
      <c r="L172">
        <f>INDEX(products!$A:$G, MATCH(orders!$D172, products!$A:$A, 0), MATCH(orders!L$1, products!$A$1:$G$1, 0))</f>
        <v>34.154999999999994</v>
      </c>
      <c r="M172">
        <f t="shared" si="4"/>
        <v>68.309999999999988</v>
      </c>
      <c r="N172" t="str">
        <f t="shared" si="5"/>
        <v>Excelsa</v>
      </c>
    </row>
    <row r="173" spans="1:14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>
        <f>INDEX(products!$A:$G, MATCH(orders!$D173, products!$A:$A, 0), MATCH(orders!K$1, products!$A$1:$G$1, 0))</f>
        <v>2.5</v>
      </c>
      <c r="L173">
        <f>INDEX(products!$A:$G, MATCH(orders!$D173, products!$A:$A, 0), MATCH(orders!L$1, products!$A$1:$G$1, 0))</f>
        <v>31.624999999999996</v>
      </c>
      <c r="M173">
        <f t="shared" si="4"/>
        <v>63.249999999999993</v>
      </c>
      <c r="N173" t="str">
        <f t="shared" si="5"/>
        <v>Excelsa</v>
      </c>
    </row>
    <row r="174" spans="1:14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>
        <f>INDEX(products!$A:$G, MATCH(orders!$D174, products!$A:$A, 0), MATCH(orders!K$1, products!$A$1:$G$1, 0))</f>
        <v>0.5</v>
      </c>
      <c r="L174">
        <f>INDEX(products!$A:$G, MATCH(orders!$D174, products!$A:$A, 0), MATCH(orders!L$1, products!$A$1:$G$1, 0))</f>
        <v>7.29</v>
      </c>
      <c r="M174">
        <f t="shared" si="4"/>
        <v>21.87</v>
      </c>
      <c r="N174" t="str">
        <f t="shared" si="5"/>
        <v>Excelsa</v>
      </c>
    </row>
    <row r="175" spans="1:14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>
        <f>INDEX(products!$A:$G, MATCH(orders!$D175, products!$A:$A, 0), MATCH(orders!K$1, products!$A$1:$G$1, 0))</f>
        <v>2.5</v>
      </c>
      <c r="L175">
        <f>INDEX(products!$A:$G, MATCH(orders!$D175, products!$A:$A, 0), MATCH(orders!L$1, products!$A$1:$G$1, 0))</f>
        <v>22.884999999999998</v>
      </c>
      <c r="M175">
        <f t="shared" si="4"/>
        <v>91.539999999999992</v>
      </c>
      <c r="N175" t="str">
        <f t="shared" si="5"/>
        <v>Robusta</v>
      </c>
    </row>
    <row r="176" spans="1:14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>
        <f>INDEX(products!$A:$G, MATCH(orders!$D176, products!$A:$A, 0), MATCH(orders!K$1, products!$A$1:$G$1, 0))</f>
        <v>2.5</v>
      </c>
      <c r="L176">
        <f>INDEX(products!$A:$G, MATCH(orders!$D176, products!$A:$A, 0), MATCH(orders!L$1, products!$A$1:$G$1, 0))</f>
        <v>34.154999999999994</v>
      </c>
      <c r="M176">
        <f t="shared" si="4"/>
        <v>204.92999999999995</v>
      </c>
      <c r="N176" t="str">
        <f t="shared" si="5"/>
        <v>Excelsa</v>
      </c>
    </row>
    <row r="177" spans="1:14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>
        <f>INDEX(products!$A:$G, MATCH(orders!$D177, products!$A:$A, 0), MATCH(orders!K$1, products!$A$1:$G$1, 0))</f>
        <v>2.5</v>
      </c>
      <c r="L177">
        <f>INDEX(products!$A:$G, MATCH(orders!$D177, products!$A:$A, 0), MATCH(orders!L$1, products!$A$1:$G$1, 0))</f>
        <v>31.624999999999996</v>
      </c>
      <c r="M177">
        <f t="shared" si="4"/>
        <v>63.249999999999993</v>
      </c>
      <c r="N177" t="str">
        <f t="shared" si="5"/>
        <v>Excelsa</v>
      </c>
    </row>
    <row r="178" spans="1:14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>
        <f>INDEX(products!$A:$G, MATCH(orders!$D178, products!$A:$A, 0), MATCH(orders!K$1, products!$A$1:$G$1, 0))</f>
        <v>2.5</v>
      </c>
      <c r="L178">
        <f>INDEX(products!$A:$G, MATCH(orders!$D178, products!$A:$A, 0), MATCH(orders!L$1, products!$A$1:$G$1, 0))</f>
        <v>34.154999999999994</v>
      </c>
      <c r="M178">
        <f t="shared" si="4"/>
        <v>34.154999999999994</v>
      </c>
      <c r="N178" t="str">
        <f t="shared" si="5"/>
        <v>Excelsa</v>
      </c>
    </row>
    <row r="179" spans="1:14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>
        <f>INDEX(products!$A:$G, MATCH(orders!$D179, products!$A:$A, 0), MATCH(orders!K$1, products!$A$1:$G$1, 0))</f>
        <v>2.5</v>
      </c>
      <c r="L179">
        <f>INDEX(products!$A:$G, MATCH(orders!$D179, products!$A:$A, 0), MATCH(orders!L$1, products!$A$1:$G$1, 0))</f>
        <v>27.484999999999996</v>
      </c>
      <c r="M179">
        <f t="shared" si="4"/>
        <v>109.93999999999998</v>
      </c>
      <c r="N179" t="str">
        <f t="shared" si="5"/>
        <v>Robusta</v>
      </c>
    </row>
    <row r="180" spans="1:14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>
        <f>INDEX(products!$A:$G, MATCH(orders!$D180, products!$A:$A, 0), MATCH(orders!K$1, products!$A$1:$G$1, 0))</f>
        <v>1</v>
      </c>
      <c r="L180">
        <f>INDEX(products!$A:$G, MATCH(orders!$D180, products!$A:$A, 0), MATCH(orders!L$1, products!$A$1:$G$1, 0))</f>
        <v>12.95</v>
      </c>
      <c r="M180">
        <f t="shared" si="4"/>
        <v>25.9</v>
      </c>
      <c r="N180" t="str">
        <f t="shared" si="5"/>
        <v>Arabica</v>
      </c>
    </row>
    <row r="181" spans="1:14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>
        <f>INDEX(products!$A:$G, MATCH(orders!$D181, products!$A:$A, 0), MATCH(orders!K$1, products!$A$1:$G$1, 0))</f>
        <v>0.2</v>
      </c>
      <c r="L181">
        <f>INDEX(products!$A:$G, MATCH(orders!$D181, products!$A:$A, 0), MATCH(orders!L$1, products!$A$1:$G$1, 0))</f>
        <v>2.9849999999999999</v>
      </c>
      <c r="M181">
        <f t="shared" si="4"/>
        <v>2.9849999999999999</v>
      </c>
      <c r="N181" t="str">
        <f t="shared" si="5"/>
        <v>Arabica</v>
      </c>
    </row>
    <row r="182" spans="1:14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>
        <f>INDEX(products!$A:$G, MATCH(orders!$D182, products!$A:$A, 0), MATCH(orders!K$1, products!$A$1:$G$1, 0))</f>
        <v>0.2</v>
      </c>
      <c r="L182">
        <f>INDEX(products!$A:$G, MATCH(orders!$D182, products!$A:$A, 0), MATCH(orders!L$1, products!$A$1:$G$1, 0))</f>
        <v>4.4550000000000001</v>
      </c>
      <c r="M182">
        <f t="shared" si="4"/>
        <v>22.274999999999999</v>
      </c>
      <c r="N182" t="str">
        <f t="shared" si="5"/>
        <v>Excelsa</v>
      </c>
    </row>
    <row r="183" spans="1:14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>
        <f>INDEX(products!$A:$G, MATCH(orders!$D183, products!$A:$A, 0), MATCH(orders!K$1, products!$A$1:$G$1, 0))</f>
        <v>0.5</v>
      </c>
      <c r="L183">
        <f>INDEX(products!$A:$G, MATCH(orders!$D183, products!$A:$A, 0), MATCH(orders!L$1, products!$A$1:$G$1, 0))</f>
        <v>5.97</v>
      </c>
      <c r="M183">
        <f t="shared" si="4"/>
        <v>29.849999999999998</v>
      </c>
      <c r="N183" t="str">
        <f t="shared" si="5"/>
        <v>Arabica</v>
      </c>
    </row>
    <row r="184" spans="1:14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>
        <f>INDEX(products!$A:$G, MATCH(orders!$D184, products!$A:$A, 0), MATCH(orders!K$1, products!$A$1:$G$1, 0))</f>
        <v>0.5</v>
      </c>
      <c r="L184">
        <f>INDEX(products!$A:$G, MATCH(orders!$D184, products!$A:$A, 0), MATCH(orders!L$1, products!$A$1:$G$1, 0))</f>
        <v>5.3699999999999992</v>
      </c>
      <c r="M184">
        <f t="shared" si="4"/>
        <v>32.22</v>
      </c>
      <c r="N184" t="str">
        <f t="shared" si="5"/>
        <v>Robusta</v>
      </c>
    </row>
    <row r="185" spans="1:14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>
        <f>INDEX(products!$A:$G, MATCH(orders!$D185, products!$A:$A, 0), MATCH(orders!K$1, products!$A$1:$G$1, 0))</f>
        <v>0.2</v>
      </c>
      <c r="L185">
        <f>INDEX(products!$A:$G, MATCH(orders!$D185, products!$A:$A, 0), MATCH(orders!L$1, products!$A$1:$G$1, 0))</f>
        <v>4.125</v>
      </c>
      <c r="M185">
        <f t="shared" si="4"/>
        <v>8.25</v>
      </c>
      <c r="N185" t="str">
        <f t="shared" si="5"/>
        <v>Excelsa</v>
      </c>
    </row>
    <row r="186" spans="1:14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>
        <f>INDEX(products!$A:$G, MATCH(orders!$D186, products!$A:$A, 0), MATCH(orders!K$1, products!$A$1:$G$1, 0))</f>
        <v>0.5</v>
      </c>
      <c r="L186">
        <f>INDEX(products!$A:$G, MATCH(orders!$D186, products!$A:$A, 0), MATCH(orders!L$1, products!$A$1:$G$1, 0))</f>
        <v>7.77</v>
      </c>
      <c r="M186">
        <f t="shared" si="4"/>
        <v>31.08</v>
      </c>
      <c r="N186" t="str">
        <f t="shared" si="5"/>
        <v>Arabica</v>
      </c>
    </row>
    <row r="187" spans="1:14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>
        <f>INDEX(products!$A:$G, MATCH(orders!$D187, products!$A:$A, 0), MATCH(orders!K$1, products!$A$1:$G$1, 0))</f>
        <v>0.5</v>
      </c>
      <c r="L187">
        <f>INDEX(products!$A:$G, MATCH(orders!$D187, products!$A:$A, 0), MATCH(orders!L$1, products!$A$1:$G$1, 0))</f>
        <v>7.29</v>
      </c>
      <c r="M187">
        <f t="shared" si="4"/>
        <v>36.450000000000003</v>
      </c>
      <c r="N187" t="str">
        <f t="shared" si="5"/>
        <v>Excelsa</v>
      </c>
    </row>
    <row r="188" spans="1:14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>
        <f>INDEX(products!$A:$G, MATCH(orders!$D188, products!$A:$A, 0), MATCH(orders!K$1, products!$A$1:$G$1, 0))</f>
        <v>2.5</v>
      </c>
      <c r="L188">
        <f>INDEX(products!$A:$G, MATCH(orders!$D188, products!$A:$A, 0), MATCH(orders!L$1, products!$A$1:$G$1, 0))</f>
        <v>22.884999999999998</v>
      </c>
      <c r="M188">
        <f t="shared" si="4"/>
        <v>68.655000000000001</v>
      </c>
      <c r="N188" t="str">
        <f t="shared" si="5"/>
        <v>Robusta</v>
      </c>
    </row>
    <row r="189" spans="1:14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>
        <f>INDEX(products!$A:$G, MATCH(orders!$D189, products!$A:$A, 0), MATCH(orders!K$1, products!$A$1:$G$1, 0))</f>
        <v>0.5</v>
      </c>
      <c r="L189">
        <f>INDEX(products!$A:$G, MATCH(orders!$D189, products!$A:$A, 0), MATCH(orders!L$1, products!$A$1:$G$1, 0))</f>
        <v>8.73</v>
      </c>
      <c r="M189">
        <f t="shared" si="4"/>
        <v>43.650000000000006</v>
      </c>
      <c r="N189" t="str">
        <f t="shared" si="5"/>
        <v>Liberica</v>
      </c>
    </row>
    <row r="190" spans="1:14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>
        <f>INDEX(products!$A:$G, MATCH(orders!$D190, products!$A:$A, 0), MATCH(orders!K$1, products!$A$1:$G$1, 0))</f>
        <v>0.2</v>
      </c>
      <c r="L190">
        <f>INDEX(products!$A:$G, MATCH(orders!$D190, products!$A:$A, 0), MATCH(orders!L$1, products!$A$1:$G$1, 0))</f>
        <v>4.4550000000000001</v>
      </c>
      <c r="M190">
        <f t="shared" si="4"/>
        <v>4.4550000000000001</v>
      </c>
      <c r="N190" t="str">
        <f t="shared" si="5"/>
        <v>Excelsa</v>
      </c>
    </row>
    <row r="191" spans="1:14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>
        <f>INDEX(products!$A:$G, MATCH(orders!$D191, products!$A:$A, 0), MATCH(orders!K$1, products!$A$1:$G$1, 0))</f>
        <v>1</v>
      </c>
      <c r="L191">
        <f>INDEX(products!$A:$G, MATCH(orders!$D191, products!$A:$A, 0), MATCH(orders!L$1, products!$A$1:$G$1, 0))</f>
        <v>14.55</v>
      </c>
      <c r="M191">
        <f t="shared" si="4"/>
        <v>43.650000000000006</v>
      </c>
      <c r="N191" t="str">
        <f t="shared" si="5"/>
        <v>Liberica</v>
      </c>
    </row>
    <row r="192" spans="1:14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>
        <f>INDEX(products!$A:$G, MATCH(orders!$D192, products!$A:$A, 0), MATCH(orders!K$1, products!$A$1:$G$1, 0))</f>
        <v>2.5</v>
      </c>
      <c r="L192">
        <f>INDEX(products!$A:$G, MATCH(orders!$D192, products!$A:$A, 0), MATCH(orders!L$1, products!$A$1:$G$1, 0))</f>
        <v>33.464999999999996</v>
      </c>
      <c r="M192">
        <f t="shared" si="4"/>
        <v>33.464999999999996</v>
      </c>
      <c r="N192" t="str">
        <f t="shared" si="5"/>
        <v>Liberica</v>
      </c>
    </row>
    <row r="193" spans="1:14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>
        <f>INDEX(products!$A:$G, MATCH(orders!$D193, products!$A:$A, 0), MATCH(orders!K$1, products!$A$1:$G$1, 0))</f>
        <v>0.2</v>
      </c>
      <c r="L193">
        <f>INDEX(products!$A:$G, MATCH(orders!$D193, products!$A:$A, 0), MATCH(orders!L$1, products!$A$1:$G$1, 0))</f>
        <v>3.8849999999999998</v>
      </c>
      <c r="M193">
        <f t="shared" si="4"/>
        <v>19.424999999999997</v>
      </c>
      <c r="N193" t="str">
        <f t="shared" si="5"/>
        <v>Liberica</v>
      </c>
    </row>
    <row r="194" spans="1:14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>
        <f>INDEX(products!$A:$G, MATCH(orders!$D194, products!$A:$A, 0), MATCH(orders!K$1, products!$A$1:$G$1, 0))</f>
        <v>1</v>
      </c>
      <c r="L194">
        <f>INDEX(products!$A:$G, MATCH(orders!$D194, products!$A:$A, 0), MATCH(orders!L$1, products!$A$1:$G$1, 0))</f>
        <v>12.15</v>
      </c>
      <c r="M194">
        <f t="shared" si="4"/>
        <v>72.900000000000006</v>
      </c>
      <c r="N194" t="str">
        <f t="shared" si="5"/>
        <v>Excelsa</v>
      </c>
    </row>
    <row r="195" spans="1:14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>
        <f>INDEX(products!$A:$G, MATCH(orders!$D195, products!$A:$A, 0), MATCH(orders!K$1, products!$A$1:$G$1, 0))</f>
        <v>1</v>
      </c>
      <c r="L195">
        <f>INDEX(products!$A:$G, MATCH(orders!$D195, products!$A:$A, 0), MATCH(orders!L$1, products!$A$1:$G$1, 0))</f>
        <v>14.85</v>
      </c>
      <c r="M195">
        <f t="shared" ref="M195:M258" si="6">L195 *E195</f>
        <v>44.55</v>
      </c>
      <c r="N195" t="str">
        <f t="shared" ref="N195:N258" si="7">IF(I195 = "Rob", "Robusta", IF(I195 = "Exc", "Excelsa", IF(I195 = "Ara", "Arabica", IF(I195 = "Lib", "Liberica", ""))))</f>
        <v>Excelsa</v>
      </c>
    </row>
    <row r="196" spans="1:14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>
        <f>INDEX(products!$A:$G, MATCH(orders!$D196, products!$A:$A, 0), MATCH(orders!K$1, products!$A$1:$G$1, 0))</f>
        <v>0.5</v>
      </c>
      <c r="L196">
        <f>INDEX(products!$A:$G, MATCH(orders!$D196, products!$A:$A, 0), MATCH(orders!L$1, products!$A$1:$G$1, 0))</f>
        <v>7.29</v>
      </c>
      <c r="M196">
        <f t="shared" si="6"/>
        <v>36.450000000000003</v>
      </c>
      <c r="N196" t="str">
        <f t="shared" si="7"/>
        <v>Excelsa</v>
      </c>
    </row>
    <row r="197" spans="1:14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>
        <f>INDEX(products!$A:$G, MATCH(orders!$D197, products!$A:$A, 0), MATCH(orders!K$1, products!$A$1:$G$1, 0))</f>
        <v>1</v>
      </c>
      <c r="L197">
        <f>INDEX(products!$A:$G, MATCH(orders!$D197, products!$A:$A, 0), MATCH(orders!L$1, products!$A$1:$G$1, 0))</f>
        <v>12.95</v>
      </c>
      <c r="M197">
        <f t="shared" si="6"/>
        <v>38.849999999999994</v>
      </c>
      <c r="N197" t="str">
        <f t="shared" si="7"/>
        <v>Arabica</v>
      </c>
    </row>
    <row r="198" spans="1:14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>
        <f>INDEX(products!$A:$G, MATCH(orders!$D198, products!$A:$A, 0), MATCH(orders!K$1, products!$A$1:$G$1, 0))</f>
        <v>0.5</v>
      </c>
      <c r="L198">
        <f>INDEX(products!$A:$G, MATCH(orders!$D198, products!$A:$A, 0), MATCH(orders!L$1, products!$A$1:$G$1, 0))</f>
        <v>8.91</v>
      </c>
      <c r="M198">
        <f t="shared" si="6"/>
        <v>53.46</v>
      </c>
      <c r="N198" t="str">
        <f t="shared" si="7"/>
        <v>Excelsa</v>
      </c>
    </row>
    <row r="199" spans="1:14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>
        <f>INDEX(products!$A:$G, MATCH(orders!$D199, products!$A:$A, 0), MATCH(orders!K$1, products!$A$1:$G$1, 0))</f>
        <v>2.5</v>
      </c>
      <c r="L199">
        <f>INDEX(products!$A:$G, MATCH(orders!$D199, products!$A:$A, 0), MATCH(orders!L$1, products!$A$1:$G$1, 0))</f>
        <v>29.784999999999997</v>
      </c>
      <c r="M199">
        <f t="shared" si="6"/>
        <v>59.569999999999993</v>
      </c>
      <c r="N199" t="str">
        <f t="shared" si="7"/>
        <v>Liberica</v>
      </c>
    </row>
    <row r="200" spans="1:14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>
        <f>INDEX(products!$A:$G, MATCH(orders!$D200, products!$A:$A, 0), MATCH(orders!K$1, products!$A$1:$G$1, 0))</f>
        <v>2.5</v>
      </c>
      <c r="L200">
        <f>INDEX(products!$A:$G, MATCH(orders!$D200, products!$A:$A, 0), MATCH(orders!L$1, products!$A$1:$G$1, 0))</f>
        <v>29.784999999999997</v>
      </c>
      <c r="M200">
        <f t="shared" si="6"/>
        <v>89.35499999999999</v>
      </c>
      <c r="N200" t="str">
        <f t="shared" si="7"/>
        <v>Liberica</v>
      </c>
    </row>
    <row r="201" spans="1:14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>
        <f>INDEX(products!$A:$G, MATCH(orders!$D201, products!$A:$A, 0), MATCH(orders!K$1, products!$A$1:$G$1, 0))</f>
        <v>0.5</v>
      </c>
      <c r="L201">
        <f>INDEX(products!$A:$G, MATCH(orders!$D201, products!$A:$A, 0), MATCH(orders!L$1, products!$A$1:$G$1, 0))</f>
        <v>9.51</v>
      </c>
      <c r="M201">
        <f t="shared" si="6"/>
        <v>38.04</v>
      </c>
      <c r="N201" t="str">
        <f t="shared" si="7"/>
        <v>Liberica</v>
      </c>
    </row>
    <row r="202" spans="1:14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>
        <f>INDEX(products!$A:$G, MATCH(orders!$D202, products!$A:$A, 0), MATCH(orders!K$1, products!$A$1:$G$1, 0))</f>
        <v>1</v>
      </c>
      <c r="L202">
        <f>INDEX(products!$A:$G, MATCH(orders!$D202, products!$A:$A, 0), MATCH(orders!L$1, products!$A$1:$G$1, 0))</f>
        <v>13.75</v>
      </c>
      <c r="M202">
        <f t="shared" si="6"/>
        <v>41.25</v>
      </c>
      <c r="N202" t="str">
        <f t="shared" si="7"/>
        <v>Excelsa</v>
      </c>
    </row>
    <row r="203" spans="1:14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>
        <f>INDEX(products!$A:$G, MATCH(orders!$D203, products!$A:$A, 0), MATCH(orders!K$1, products!$A$1:$G$1, 0))</f>
        <v>0.5</v>
      </c>
      <c r="L203">
        <f>INDEX(products!$A:$G, MATCH(orders!$D203, products!$A:$A, 0), MATCH(orders!L$1, products!$A$1:$G$1, 0))</f>
        <v>9.51</v>
      </c>
      <c r="M203">
        <f t="shared" si="6"/>
        <v>57.06</v>
      </c>
      <c r="N203" t="str">
        <f t="shared" si="7"/>
        <v>Liberica</v>
      </c>
    </row>
    <row r="204" spans="1:14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>
        <f>INDEX(products!$A:$G, MATCH(orders!$D204, products!$A:$A, 0), MATCH(orders!K$1, products!$A$1:$G$1, 0))</f>
        <v>2.5</v>
      </c>
      <c r="L204">
        <f>INDEX(products!$A:$G, MATCH(orders!$D204, products!$A:$A, 0), MATCH(orders!L$1, products!$A$1:$G$1, 0))</f>
        <v>29.784999999999997</v>
      </c>
      <c r="M204">
        <f t="shared" si="6"/>
        <v>178.70999999999998</v>
      </c>
      <c r="N204" t="str">
        <f t="shared" si="7"/>
        <v>Liberica</v>
      </c>
    </row>
    <row r="205" spans="1:14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>
        <f>INDEX(products!$A:$G, MATCH(orders!$D205, products!$A:$A, 0), MATCH(orders!K$1, products!$A$1:$G$1, 0))</f>
        <v>0.2</v>
      </c>
      <c r="L205">
        <f>INDEX(products!$A:$G, MATCH(orders!$D205, products!$A:$A, 0), MATCH(orders!L$1, products!$A$1:$G$1, 0))</f>
        <v>4.7549999999999999</v>
      </c>
      <c r="M205">
        <f t="shared" si="6"/>
        <v>4.7549999999999999</v>
      </c>
      <c r="N205" t="str">
        <f t="shared" si="7"/>
        <v>Liberica</v>
      </c>
    </row>
    <row r="206" spans="1:14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>
        <f>INDEX(products!$A:$G, MATCH(orders!$D206, products!$A:$A, 0), MATCH(orders!K$1, products!$A$1:$G$1, 0))</f>
        <v>1</v>
      </c>
      <c r="L206">
        <f>INDEX(products!$A:$G, MATCH(orders!$D206, products!$A:$A, 0), MATCH(orders!L$1, products!$A$1:$G$1, 0))</f>
        <v>13.75</v>
      </c>
      <c r="M206">
        <f t="shared" si="6"/>
        <v>82.5</v>
      </c>
      <c r="N206" t="str">
        <f t="shared" si="7"/>
        <v>Excelsa</v>
      </c>
    </row>
    <row r="207" spans="1:14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>
        <f>INDEX(products!$A:$G, MATCH(orders!$D207, products!$A:$A, 0), MATCH(orders!K$1, products!$A$1:$G$1, 0))</f>
        <v>0.2</v>
      </c>
      <c r="L207">
        <f>INDEX(products!$A:$G, MATCH(orders!$D207, products!$A:$A, 0), MATCH(orders!L$1, products!$A$1:$G$1, 0))</f>
        <v>2.6849999999999996</v>
      </c>
      <c r="M207">
        <f t="shared" si="6"/>
        <v>8.0549999999999997</v>
      </c>
      <c r="N207" t="str">
        <f t="shared" si="7"/>
        <v>Robusta</v>
      </c>
    </row>
    <row r="208" spans="1:14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>
        <f>INDEX(products!$A:$G, MATCH(orders!$D208, products!$A:$A, 0), MATCH(orders!K$1, products!$A$1:$G$1, 0))</f>
        <v>1</v>
      </c>
      <c r="L208">
        <f>INDEX(products!$A:$G, MATCH(orders!$D208, products!$A:$A, 0), MATCH(orders!L$1, products!$A$1:$G$1, 0))</f>
        <v>11.25</v>
      </c>
      <c r="M208">
        <f t="shared" si="6"/>
        <v>22.5</v>
      </c>
      <c r="N208" t="str">
        <f t="shared" si="7"/>
        <v>Arabica</v>
      </c>
    </row>
    <row r="209" spans="1:14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>
        <f>INDEX(products!$A:$G, MATCH(orders!$D209, products!$A:$A, 0), MATCH(orders!K$1, products!$A$1:$G$1, 0))</f>
        <v>0.5</v>
      </c>
      <c r="L209">
        <f>INDEX(products!$A:$G, MATCH(orders!$D209, products!$A:$A, 0), MATCH(orders!L$1, products!$A$1:$G$1, 0))</f>
        <v>6.75</v>
      </c>
      <c r="M209">
        <f t="shared" si="6"/>
        <v>40.5</v>
      </c>
      <c r="N209" t="str">
        <f t="shared" si="7"/>
        <v>Arabica</v>
      </c>
    </row>
    <row r="210" spans="1:14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>
        <f>INDEX(products!$A:$G, MATCH(orders!$D210, products!$A:$A, 0), MATCH(orders!K$1, products!$A$1:$G$1, 0))</f>
        <v>0.5</v>
      </c>
      <c r="L210">
        <f>INDEX(products!$A:$G, MATCH(orders!$D210, products!$A:$A, 0), MATCH(orders!L$1, products!$A$1:$G$1, 0))</f>
        <v>7.29</v>
      </c>
      <c r="M210">
        <f t="shared" si="6"/>
        <v>29.16</v>
      </c>
      <c r="N210" t="str">
        <f t="shared" si="7"/>
        <v>Excelsa</v>
      </c>
    </row>
    <row r="211" spans="1:14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>
        <f>INDEX(products!$A:$G, MATCH(orders!$D211, products!$A:$A, 0), MATCH(orders!K$1, products!$A$1:$G$1, 0))</f>
        <v>0.5</v>
      </c>
      <c r="L211">
        <f>INDEX(products!$A:$G, MATCH(orders!$D211, products!$A:$A, 0), MATCH(orders!L$1, products!$A$1:$G$1, 0))</f>
        <v>6.75</v>
      </c>
      <c r="M211">
        <f t="shared" si="6"/>
        <v>6.75</v>
      </c>
      <c r="N211" t="str">
        <f t="shared" si="7"/>
        <v>Arabica</v>
      </c>
    </row>
    <row r="212" spans="1:14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>
        <f>INDEX(products!$A:$G, MATCH(orders!$D212, products!$A:$A, 0), MATCH(orders!K$1, products!$A$1:$G$1, 0))</f>
        <v>1</v>
      </c>
      <c r="L212">
        <f>INDEX(products!$A:$G, MATCH(orders!$D212, products!$A:$A, 0), MATCH(orders!L$1, products!$A$1:$G$1, 0))</f>
        <v>12.95</v>
      </c>
      <c r="M212">
        <f t="shared" si="6"/>
        <v>51.8</v>
      </c>
      <c r="N212" t="str">
        <f t="shared" si="7"/>
        <v>Liberica</v>
      </c>
    </row>
    <row r="213" spans="1:14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>
        <f>INDEX(products!$A:$G, MATCH(orders!$D213, products!$A:$A, 0), MATCH(orders!K$1, products!$A$1:$G$1, 0))</f>
        <v>0.5</v>
      </c>
      <c r="L213">
        <f>INDEX(products!$A:$G, MATCH(orders!$D213, products!$A:$A, 0), MATCH(orders!L$1, products!$A$1:$G$1, 0))</f>
        <v>8.91</v>
      </c>
      <c r="M213">
        <f t="shared" si="6"/>
        <v>53.46</v>
      </c>
      <c r="N213" t="str">
        <f t="shared" si="7"/>
        <v>Excelsa</v>
      </c>
    </row>
    <row r="214" spans="1:14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>
        <f>INDEX(products!$A:$G, MATCH(orders!$D214, products!$A:$A, 0), MATCH(orders!K$1, products!$A$1:$G$1, 0))</f>
        <v>0.2</v>
      </c>
      <c r="L214">
        <f>INDEX(products!$A:$G, MATCH(orders!$D214, products!$A:$A, 0), MATCH(orders!L$1, products!$A$1:$G$1, 0))</f>
        <v>3.645</v>
      </c>
      <c r="M214">
        <f t="shared" si="6"/>
        <v>14.58</v>
      </c>
      <c r="N214" t="str">
        <f t="shared" si="7"/>
        <v>Excelsa</v>
      </c>
    </row>
    <row r="215" spans="1:14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>
        <f>INDEX(products!$A:$G, MATCH(orders!$D215, products!$A:$A, 0), MATCH(orders!K$1, products!$A$1:$G$1, 0))</f>
        <v>2.5</v>
      </c>
      <c r="L215">
        <f>INDEX(products!$A:$G, MATCH(orders!$D215, products!$A:$A, 0), MATCH(orders!L$1, products!$A$1:$G$1, 0))</f>
        <v>20.584999999999997</v>
      </c>
      <c r="M215">
        <f t="shared" si="6"/>
        <v>20.584999999999997</v>
      </c>
      <c r="N215" t="str">
        <f t="shared" si="7"/>
        <v>Robusta</v>
      </c>
    </row>
    <row r="216" spans="1:14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>
        <f>INDEX(products!$A:$G, MATCH(orders!$D216, products!$A:$A, 0), MATCH(orders!K$1, products!$A$1:$G$1, 0))</f>
        <v>1</v>
      </c>
      <c r="L216">
        <f>INDEX(products!$A:$G, MATCH(orders!$D216, products!$A:$A, 0), MATCH(orders!L$1, products!$A$1:$G$1, 0))</f>
        <v>15.85</v>
      </c>
      <c r="M216">
        <f t="shared" si="6"/>
        <v>31.7</v>
      </c>
      <c r="N216" t="str">
        <f t="shared" si="7"/>
        <v>Liberica</v>
      </c>
    </row>
    <row r="217" spans="1:14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>
        <f>INDEX(products!$A:$G, MATCH(orders!$D217, products!$A:$A, 0), MATCH(orders!K$1, products!$A$1:$G$1, 0))</f>
        <v>0.2</v>
      </c>
      <c r="L217">
        <f>INDEX(products!$A:$G, MATCH(orders!$D217, products!$A:$A, 0), MATCH(orders!L$1, products!$A$1:$G$1, 0))</f>
        <v>3.8849999999999998</v>
      </c>
      <c r="M217">
        <f t="shared" si="6"/>
        <v>23.31</v>
      </c>
      <c r="N217" t="str">
        <f t="shared" si="7"/>
        <v>Liberica</v>
      </c>
    </row>
    <row r="218" spans="1:14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>
        <f>INDEX(products!$A:$G, MATCH(orders!$D218, products!$A:$A, 0), MATCH(orders!K$1, products!$A$1:$G$1, 0))</f>
        <v>1</v>
      </c>
      <c r="L218">
        <f>INDEX(products!$A:$G, MATCH(orders!$D218, products!$A:$A, 0), MATCH(orders!L$1, products!$A$1:$G$1, 0))</f>
        <v>14.55</v>
      </c>
      <c r="M218">
        <f t="shared" si="6"/>
        <v>58.2</v>
      </c>
      <c r="N218" t="str">
        <f t="shared" si="7"/>
        <v>Liberica</v>
      </c>
    </row>
    <row r="219" spans="1:14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>
        <f>INDEX(products!$A:$G, MATCH(orders!$D219, products!$A:$A, 0), MATCH(orders!K$1, products!$A$1:$G$1, 0))</f>
        <v>0.5</v>
      </c>
      <c r="L219">
        <f>INDEX(products!$A:$G, MATCH(orders!$D219, products!$A:$A, 0), MATCH(orders!L$1, products!$A$1:$G$1, 0))</f>
        <v>8.91</v>
      </c>
      <c r="M219">
        <f t="shared" si="6"/>
        <v>35.64</v>
      </c>
      <c r="N219" t="str">
        <f t="shared" si="7"/>
        <v>Excelsa</v>
      </c>
    </row>
    <row r="220" spans="1:14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>
        <f>INDEX(products!$A:$G, MATCH(orders!$D220, products!$A:$A, 0), MATCH(orders!K$1, products!$A$1:$G$1, 0))</f>
        <v>1</v>
      </c>
      <c r="L220">
        <f>INDEX(products!$A:$G, MATCH(orders!$D220, products!$A:$A, 0), MATCH(orders!L$1, products!$A$1:$G$1, 0))</f>
        <v>11.25</v>
      </c>
      <c r="M220">
        <f t="shared" si="6"/>
        <v>56.25</v>
      </c>
      <c r="N220" t="str">
        <f t="shared" si="7"/>
        <v>Arabica</v>
      </c>
    </row>
    <row r="221" spans="1:14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>
        <f>INDEX(products!$A:$G, MATCH(orders!$D221, products!$A:$A, 0), MATCH(orders!K$1, products!$A$1:$G$1, 0))</f>
        <v>0.2</v>
      </c>
      <c r="L221">
        <f>INDEX(products!$A:$G, MATCH(orders!$D221, products!$A:$A, 0), MATCH(orders!L$1, products!$A$1:$G$1, 0))</f>
        <v>3.5849999999999995</v>
      </c>
      <c r="M221">
        <f t="shared" si="6"/>
        <v>10.754999999999999</v>
      </c>
      <c r="N221" t="str">
        <f t="shared" si="7"/>
        <v>Robusta</v>
      </c>
    </row>
    <row r="222" spans="1:14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>
        <f>INDEX(products!$A:$G, MATCH(orders!$D222, products!$A:$A, 0), MATCH(orders!K$1, products!$A$1:$G$1, 0))</f>
        <v>0.2</v>
      </c>
      <c r="L222">
        <f>INDEX(products!$A:$G, MATCH(orders!$D222, products!$A:$A, 0), MATCH(orders!L$1, products!$A$1:$G$1, 0))</f>
        <v>2.9849999999999999</v>
      </c>
      <c r="M222">
        <f t="shared" si="6"/>
        <v>14.924999999999999</v>
      </c>
      <c r="N222" t="str">
        <f t="shared" si="7"/>
        <v>Robusta</v>
      </c>
    </row>
    <row r="223" spans="1:14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>
        <f>INDEX(products!$A:$G, MATCH(orders!$D223, products!$A:$A, 0), MATCH(orders!K$1, products!$A$1:$G$1, 0))</f>
        <v>1</v>
      </c>
      <c r="L223">
        <f>INDEX(products!$A:$G, MATCH(orders!$D223, products!$A:$A, 0), MATCH(orders!L$1, products!$A$1:$G$1, 0))</f>
        <v>12.95</v>
      </c>
      <c r="M223">
        <f t="shared" si="6"/>
        <v>77.699999999999989</v>
      </c>
      <c r="N223" t="str">
        <f t="shared" si="7"/>
        <v>Arabica</v>
      </c>
    </row>
    <row r="224" spans="1:14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>
        <f>INDEX(products!$A:$G, MATCH(orders!$D224, products!$A:$A, 0), MATCH(orders!K$1, products!$A$1:$G$1, 0))</f>
        <v>0.5</v>
      </c>
      <c r="L224">
        <f>INDEX(products!$A:$G, MATCH(orders!$D224, products!$A:$A, 0), MATCH(orders!L$1, products!$A$1:$G$1, 0))</f>
        <v>7.77</v>
      </c>
      <c r="M224">
        <f t="shared" si="6"/>
        <v>23.31</v>
      </c>
      <c r="N224" t="str">
        <f t="shared" si="7"/>
        <v>Liberica</v>
      </c>
    </row>
    <row r="225" spans="1:14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>
        <f>INDEX(products!$A:$G, MATCH(orders!$D225, products!$A:$A, 0), MATCH(orders!K$1, products!$A$1:$G$1, 0))</f>
        <v>1</v>
      </c>
      <c r="L225">
        <f>INDEX(products!$A:$G, MATCH(orders!$D225, products!$A:$A, 0), MATCH(orders!L$1, products!$A$1:$G$1, 0))</f>
        <v>14.85</v>
      </c>
      <c r="M225">
        <f t="shared" si="6"/>
        <v>59.4</v>
      </c>
      <c r="N225" t="str">
        <f t="shared" si="7"/>
        <v>Excelsa</v>
      </c>
    </row>
    <row r="226" spans="1:14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>
        <f>INDEX(products!$A:$G, MATCH(orders!$D226, products!$A:$A, 0), MATCH(orders!K$1, products!$A$1:$G$1, 0))</f>
        <v>2.5</v>
      </c>
      <c r="L226">
        <f>INDEX(products!$A:$G, MATCH(orders!$D226, products!$A:$A, 0), MATCH(orders!L$1, products!$A$1:$G$1, 0))</f>
        <v>29.784999999999997</v>
      </c>
      <c r="M226">
        <f t="shared" si="6"/>
        <v>119.13999999999999</v>
      </c>
      <c r="N226" t="str">
        <f t="shared" si="7"/>
        <v>Liberica</v>
      </c>
    </row>
    <row r="227" spans="1:14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>
        <f>INDEX(products!$A:$G, MATCH(orders!$D227, products!$A:$A, 0), MATCH(orders!K$1, products!$A$1:$G$1, 0))</f>
        <v>0.2</v>
      </c>
      <c r="L227">
        <f>INDEX(products!$A:$G, MATCH(orders!$D227, products!$A:$A, 0), MATCH(orders!L$1, products!$A$1:$G$1, 0))</f>
        <v>3.5849999999999995</v>
      </c>
      <c r="M227">
        <f t="shared" si="6"/>
        <v>14.339999999999998</v>
      </c>
      <c r="N227" t="str">
        <f t="shared" si="7"/>
        <v>Robusta</v>
      </c>
    </row>
    <row r="228" spans="1:14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>
        <f>INDEX(products!$A:$G, MATCH(orders!$D228, products!$A:$A, 0), MATCH(orders!K$1, products!$A$1:$G$1, 0))</f>
        <v>2.5</v>
      </c>
      <c r="L228">
        <f>INDEX(products!$A:$G, MATCH(orders!$D228, products!$A:$A, 0), MATCH(orders!L$1, products!$A$1:$G$1, 0))</f>
        <v>25.874999999999996</v>
      </c>
      <c r="M228">
        <f t="shared" si="6"/>
        <v>129.37499999999997</v>
      </c>
      <c r="N228" t="str">
        <f t="shared" si="7"/>
        <v>Arabica</v>
      </c>
    </row>
    <row r="229" spans="1:14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>
        <f>INDEX(products!$A:$G, MATCH(orders!$D229, products!$A:$A, 0), MATCH(orders!K$1, products!$A$1:$G$1, 0))</f>
        <v>0.2</v>
      </c>
      <c r="L229">
        <f>INDEX(products!$A:$G, MATCH(orders!$D229, products!$A:$A, 0), MATCH(orders!L$1, products!$A$1:$G$1, 0))</f>
        <v>2.6849999999999996</v>
      </c>
      <c r="M229">
        <f t="shared" si="6"/>
        <v>16.11</v>
      </c>
      <c r="N229" t="str">
        <f t="shared" si="7"/>
        <v>Robusta</v>
      </c>
    </row>
    <row r="230" spans="1:14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>
        <f>INDEX(products!$A:$G, MATCH(orders!$D230, products!$A:$A, 0), MATCH(orders!K$1, products!$A$1:$G$1, 0))</f>
        <v>0.2</v>
      </c>
      <c r="L230">
        <f>INDEX(products!$A:$G, MATCH(orders!$D230, products!$A:$A, 0), MATCH(orders!L$1, products!$A$1:$G$1, 0))</f>
        <v>3.5849999999999995</v>
      </c>
      <c r="M230">
        <f t="shared" si="6"/>
        <v>17.924999999999997</v>
      </c>
      <c r="N230" t="str">
        <f t="shared" si="7"/>
        <v>Robusta</v>
      </c>
    </row>
    <row r="231" spans="1:14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>
        <f>INDEX(products!$A:$G, MATCH(orders!$D231, products!$A:$A, 0), MATCH(orders!K$1, products!$A$1:$G$1, 0))</f>
        <v>0.2</v>
      </c>
      <c r="L231">
        <f>INDEX(products!$A:$G, MATCH(orders!$D231, products!$A:$A, 0), MATCH(orders!L$1, products!$A$1:$G$1, 0))</f>
        <v>4.3650000000000002</v>
      </c>
      <c r="M231">
        <f t="shared" si="6"/>
        <v>8.73</v>
      </c>
      <c r="N231" t="str">
        <f t="shared" si="7"/>
        <v>Liberica</v>
      </c>
    </row>
    <row r="232" spans="1:14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>
        <f>INDEX(products!$A:$G, MATCH(orders!$D232, products!$A:$A, 0), MATCH(orders!K$1, products!$A$1:$G$1, 0))</f>
        <v>2.5</v>
      </c>
      <c r="L232">
        <f>INDEX(products!$A:$G, MATCH(orders!$D232, products!$A:$A, 0), MATCH(orders!L$1, products!$A$1:$G$1, 0))</f>
        <v>25.874999999999996</v>
      </c>
      <c r="M232">
        <f t="shared" si="6"/>
        <v>51.749999999999993</v>
      </c>
      <c r="N232" t="str">
        <f t="shared" si="7"/>
        <v>Arabica</v>
      </c>
    </row>
    <row r="233" spans="1:14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>
        <f>INDEX(products!$A:$G, MATCH(orders!$D233, products!$A:$A, 0), MATCH(orders!K$1, products!$A$1:$G$1, 0))</f>
        <v>0.2</v>
      </c>
      <c r="L233">
        <f>INDEX(products!$A:$G, MATCH(orders!$D233, products!$A:$A, 0), MATCH(orders!L$1, products!$A$1:$G$1, 0))</f>
        <v>4.3650000000000002</v>
      </c>
      <c r="M233">
        <f t="shared" si="6"/>
        <v>8.73</v>
      </c>
      <c r="N233" t="str">
        <f t="shared" si="7"/>
        <v>Liberica</v>
      </c>
    </row>
    <row r="234" spans="1:14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>
        <f>INDEX(products!$A:$G, MATCH(orders!$D234, products!$A:$A, 0), MATCH(orders!K$1, products!$A$1:$G$1, 0))</f>
        <v>0.2</v>
      </c>
      <c r="L234">
        <f>INDEX(products!$A:$G, MATCH(orders!$D234, products!$A:$A, 0), MATCH(orders!L$1, products!$A$1:$G$1, 0))</f>
        <v>4.7549999999999999</v>
      </c>
      <c r="M234">
        <f t="shared" si="6"/>
        <v>23.774999999999999</v>
      </c>
      <c r="N234" t="str">
        <f t="shared" si="7"/>
        <v>Liberica</v>
      </c>
    </row>
    <row r="235" spans="1:14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>
        <f>INDEX(products!$A:$G, MATCH(orders!$D235, products!$A:$A, 0), MATCH(orders!K$1, products!$A$1:$G$1, 0))</f>
        <v>0.2</v>
      </c>
      <c r="L235">
        <f>INDEX(products!$A:$G, MATCH(orders!$D235, products!$A:$A, 0), MATCH(orders!L$1, products!$A$1:$G$1, 0))</f>
        <v>4.125</v>
      </c>
      <c r="M235">
        <f t="shared" si="6"/>
        <v>20.625</v>
      </c>
      <c r="N235" t="str">
        <f t="shared" si="7"/>
        <v>Excelsa</v>
      </c>
    </row>
    <row r="236" spans="1:14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>
        <f>INDEX(products!$A:$G, MATCH(orders!$D236, products!$A:$A, 0), MATCH(orders!K$1, products!$A$1:$G$1, 0))</f>
        <v>2.5</v>
      </c>
      <c r="L236">
        <f>INDEX(products!$A:$G, MATCH(orders!$D236, products!$A:$A, 0), MATCH(orders!L$1, products!$A$1:$G$1, 0))</f>
        <v>36.454999999999998</v>
      </c>
      <c r="M236">
        <f t="shared" si="6"/>
        <v>36.454999999999998</v>
      </c>
      <c r="N236" t="str">
        <f t="shared" si="7"/>
        <v>Liberica</v>
      </c>
    </row>
    <row r="237" spans="1:14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>
        <f>INDEX(products!$A:$G, MATCH(orders!$D237, products!$A:$A, 0), MATCH(orders!K$1, products!$A$1:$G$1, 0))</f>
        <v>2.5</v>
      </c>
      <c r="L237">
        <f>INDEX(products!$A:$G, MATCH(orders!$D237, products!$A:$A, 0), MATCH(orders!L$1, products!$A$1:$G$1, 0))</f>
        <v>36.454999999999998</v>
      </c>
      <c r="M237">
        <f t="shared" si="6"/>
        <v>182.27499999999998</v>
      </c>
      <c r="N237" t="str">
        <f t="shared" si="7"/>
        <v>Liberica</v>
      </c>
    </row>
    <row r="238" spans="1:14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>
        <f>INDEX(products!$A:$G, MATCH(orders!$D238, products!$A:$A, 0), MATCH(orders!K$1, products!$A$1:$G$1, 0))</f>
        <v>2.5</v>
      </c>
      <c r="L238">
        <f>INDEX(products!$A:$G, MATCH(orders!$D238, products!$A:$A, 0), MATCH(orders!L$1, products!$A$1:$G$1, 0))</f>
        <v>29.784999999999997</v>
      </c>
      <c r="M238">
        <f t="shared" si="6"/>
        <v>89.35499999999999</v>
      </c>
      <c r="N238" t="str">
        <f t="shared" si="7"/>
        <v>Liberica</v>
      </c>
    </row>
    <row r="239" spans="1:14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>
        <f>INDEX(products!$A:$G, MATCH(orders!$D239, products!$A:$A, 0), MATCH(orders!K$1, products!$A$1:$G$1, 0))</f>
        <v>0.2</v>
      </c>
      <c r="L239">
        <f>INDEX(products!$A:$G, MATCH(orders!$D239, products!$A:$A, 0), MATCH(orders!L$1, products!$A$1:$G$1, 0))</f>
        <v>3.5849999999999995</v>
      </c>
      <c r="M239">
        <f t="shared" si="6"/>
        <v>3.5849999999999995</v>
      </c>
      <c r="N239" t="str">
        <f t="shared" si="7"/>
        <v>Robusta</v>
      </c>
    </row>
    <row r="240" spans="1:14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>
        <f>INDEX(products!$A:$G, MATCH(orders!$D240, products!$A:$A, 0), MATCH(orders!K$1, products!$A$1:$G$1, 0))</f>
        <v>2.5</v>
      </c>
      <c r="L240">
        <f>INDEX(products!$A:$G, MATCH(orders!$D240, products!$A:$A, 0), MATCH(orders!L$1, products!$A$1:$G$1, 0))</f>
        <v>22.884999999999998</v>
      </c>
      <c r="M240">
        <f t="shared" si="6"/>
        <v>45.769999999999996</v>
      </c>
      <c r="N240" t="str">
        <f t="shared" si="7"/>
        <v>Robusta</v>
      </c>
    </row>
    <row r="241" spans="1:14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>
        <f>INDEX(products!$A:$G, MATCH(orders!$D241, products!$A:$A, 0), MATCH(orders!K$1, products!$A$1:$G$1, 0))</f>
        <v>1</v>
      </c>
      <c r="L241">
        <f>INDEX(products!$A:$G, MATCH(orders!$D241, products!$A:$A, 0), MATCH(orders!L$1, products!$A$1:$G$1, 0))</f>
        <v>14.85</v>
      </c>
      <c r="M241">
        <f t="shared" si="6"/>
        <v>59.4</v>
      </c>
      <c r="N241" t="str">
        <f t="shared" si="7"/>
        <v>Excelsa</v>
      </c>
    </row>
    <row r="242" spans="1:14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>
        <f>INDEX(products!$A:$G, MATCH(orders!$D242, products!$A:$A, 0), MATCH(orders!K$1, products!$A$1:$G$1, 0))</f>
        <v>2.5</v>
      </c>
      <c r="L242">
        <f>INDEX(products!$A:$G, MATCH(orders!$D242, products!$A:$A, 0), MATCH(orders!L$1, products!$A$1:$G$1, 0))</f>
        <v>25.874999999999996</v>
      </c>
      <c r="M242">
        <f t="shared" si="6"/>
        <v>155.24999999999997</v>
      </c>
      <c r="N242" t="str">
        <f t="shared" si="7"/>
        <v>Arabica</v>
      </c>
    </row>
    <row r="243" spans="1:14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>
        <f>INDEX(products!$A:$G, MATCH(orders!$D243, products!$A:$A, 0), MATCH(orders!K$1, products!$A$1:$G$1, 0))</f>
        <v>2.5</v>
      </c>
      <c r="L243">
        <f>INDEX(products!$A:$G, MATCH(orders!$D243, products!$A:$A, 0), MATCH(orders!L$1, products!$A$1:$G$1, 0))</f>
        <v>22.884999999999998</v>
      </c>
      <c r="M243">
        <f t="shared" si="6"/>
        <v>45.769999999999996</v>
      </c>
      <c r="N243" t="str">
        <f t="shared" si="7"/>
        <v>Robusta</v>
      </c>
    </row>
    <row r="244" spans="1:14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>
        <f>INDEX(products!$A:$G, MATCH(orders!$D244, products!$A:$A, 0), MATCH(orders!K$1, products!$A$1:$G$1, 0))</f>
        <v>1</v>
      </c>
      <c r="L244">
        <f>INDEX(products!$A:$G, MATCH(orders!$D244, products!$A:$A, 0), MATCH(orders!L$1, products!$A$1:$G$1, 0))</f>
        <v>12.15</v>
      </c>
      <c r="M244">
        <f t="shared" si="6"/>
        <v>36.450000000000003</v>
      </c>
      <c r="N244" t="str">
        <f t="shared" si="7"/>
        <v>Excelsa</v>
      </c>
    </row>
    <row r="245" spans="1:14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>
        <f>INDEX(products!$A:$G, MATCH(orders!$D245, products!$A:$A, 0), MATCH(orders!K$1, products!$A$1:$G$1, 0))</f>
        <v>0.5</v>
      </c>
      <c r="L245">
        <f>INDEX(products!$A:$G, MATCH(orders!$D245, products!$A:$A, 0), MATCH(orders!L$1, products!$A$1:$G$1, 0))</f>
        <v>7.29</v>
      </c>
      <c r="M245">
        <f t="shared" si="6"/>
        <v>29.16</v>
      </c>
      <c r="N245" t="str">
        <f t="shared" si="7"/>
        <v>Excelsa</v>
      </c>
    </row>
    <row r="246" spans="1:14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>
        <f>INDEX(products!$A:$G, MATCH(orders!$D246, products!$A:$A, 0), MATCH(orders!K$1, products!$A$1:$G$1, 0))</f>
        <v>2.5</v>
      </c>
      <c r="L246">
        <f>INDEX(products!$A:$G, MATCH(orders!$D246, products!$A:$A, 0), MATCH(orders!L$1, products!$A$1:$G$1, 0))</f>
        <v>33.464999999999996</v>
      </c>
      <c r="M246">
        <f t="shared" si="6"/>
        <v>133.85999999999999</v>
      </c>
      <c r="N246" t="str">
        <f t="shared" si="7"/>
        <v>Liberica</v>
      </c>
    </row>
    <row r="247" spans="1:14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>
        <f>INDEX(products!$A:$G, MATCH(orders!$D247, products!$A:$A, 0), MATCH(orders!K$1, products!$A$1:$G$1, 0))</f>
        <v>0.2</v>
      </c>
      <c r="L247">
        <f>INDEX(products!$A:$G, MATCH(orders!$D247, products!$A:$A, 0), MATCH(orders!L$1, products!$A$1:$G$1, 0))</f>
        <v>4.7549999999999999</v>
      </c>
      <c r="M247">
        <f t="shared" si="6"/>
        <v>23.774999999999999</v>
      </c>
      <c r="N247" t="str">
        <f t="shared" si="7"/>
        <v>Liberica</v>
      </c>
    </row>
    <row r="248" spans="1:14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>
        <f>INDEX(products!$A:$G, MATCH(orders!$D248, products!$A:$A, 0), MATCH(orders!K$1, products!$A$1:$G$1, 0))</f>
        <v>1</v>
      </c>
      <c r="L248">
        <f>INDEX(products!$A:$G, MATCH(orders!$D248, products!$A:$A, 0), MATCH(orders!L$1, products!$A$1:$G$1, 0))</f>
        <v>12.95</v>
      </c>
      <c r="M248">
        <f t="shared" si="6"/>
        <v>38.849999999999994</v>
      </c>
      <c r="N248" t="str">
        <f t="shared" si="7"/>
        <v>Liberica</v>
      </c>
    </row>
    <row r="249" spans="1:14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>
        <f>INDEX(products!$A:$G, MATCH(orders!$D249, products!$A:$A, 0), MATCH(orders!K$1, products!$A$1:$G$1, 0))</f>
        <v>0.2</v>
      </c>
      <c r="L249">
        <f>INDEX(products!$A:$G, MATCH(orders!$D249, products!$A:$A, 0), MATCH(orders!L$1, products!$A$1:$G$1, 0))</f>
        <v>3.5849999999999995</v>
      </c>
      <c r="M249">
        <f t="shared" si="6"/>
        <v>21.509999999999998</v>
      </c>
      <c r="N249" t="str">
        <f t="shared" si="7"/>
        <v>Robusta</v>
      </c>
    </row>
    <row r="250" spans="1:14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>
        <f>INDEX(products!$A:$G, MATCH(orders!$D250, products!$A:$A, 0), MATCH(orders!K$1, products!$A$1:$G$1, 0))</f>
        <v>1</v>
      </c>
      <c r="L250">
        <f>INDEX(products!$A:$G, MATCH(orders!$D250, products!$A:$A, 0), MATCH(orders!L$1, products!$A$1:$G$1, 0))</f>
        <v>9.9499999999999993</v>
      </c>
      <c r="M250">
        <f t="shared" si="6"/>
        <v>9.9499999999999993</v>
      </c>
      <c r="N250" t="str">
        <f t="shared" si="7"/>
        <v>Arabica</v>
      </c>
    </row>
    <row r="251" spans="1:14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>
        <f>INDEX(products!$A:$G, MATCH(orders!$D251, products!$A:$A, 0), MATCH(orders!K$1, products!$A$1:$G$1, 0))</f>
        <v>1</v>
      </c>
      <c r="L251">
        <f>INDEX(products!$A:$G, MATCH(orders!$D251, products!$A:$A, 0), MATCH(orders!L$1, products!$A$1:$G$1, 0))</f>
        <v>15.85</v>
      </c>
      <c r="M251">
        <f t="shared" si="6"/>
        <v>15.85</v>
      </c>
      <c r="N251" t="str">
        <f t="shared" si="7"/>
        <v>Liberica</v>
      </c>
    </row>
    <row r="252" spans="1:14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>
        <f>INDEX(products!$A:$G, MATCH(orders!$D252, products!$A:$A, 0), MATCH(orders!K$1, products!$A$1:$G$1, 0))</f>
        <v>0.2</v>
      </c>
      <c r="L252">
        <f>INDEX(products!$A:$G, MATCH(orders!$D252, products!$A:$A, 0), MATCH(orders!L$1, products!$A$1:$G$1, 0))</f>
        <v>2.9849999999999999</v>
      </c>
      <c r="M252">
        <f t="shared" si="6"/>
        <v>2.9849999999999999</v>
      </c>
      <c r="N252" t="str">
        <f t="shared" si="7"/>
        <v>Robusta</v>
      </c>
    </row>
    <row r="253" spans="1:14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>
        <f>INDEX(products!$A:$G, MATCH(orders!$D253, products!$A:$A, 0), MATCH(orders!K$1, products!$A$1:$G$1, 0))</f>
        <v>1</v>
      </c>
      <c r="L253">
        <f>INDEX(products!$A:$G, MATCH(orders!$D253, products!$A:$A, 0), MATCH(orders!L$1, products!$A$1:$G$1, 0))</f>
        <v>13.75</v>
      </c>
      <c r="M253">
        <f t="shared" si="6"/>
        <v>68.75</v>
      </c>
      <c r="N253" t="str">
        <f t="shared" si="7"/>
        <v>Excelsa</v>
      </c>
    </row>
    <row r="254" spans="1:14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>
        <f>INDEX(products!$A:$G, MATCH(orders!$D254, products!$A:$A, 0), MATCH(orders!K$1, products!$A$1:$G$1, 0))</f>
        <v>1</v>
      </c>
      <c r="L254">
        <f>INDEX(products!$A:$G, MATCH(orders!$D254, products!$A:$A, 0), MATCH(orders!L$1, products!$A$1:$G$1, 0))</f>
        <v>9.9499999999999993</v>
      </c>
      <c r="M254">
        <f t="shared" si="6"/>
        <v>29.849999999999998</v>
      </c>
      <c r="N254" t="str">
        <f t="shared" si="7"/>
        <v>Arabica</v>
      </c>
    </row>
    <row r="255" spans="1:14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>
        <f>INDEX(products!$A:$G, MATCH(orders!$D255, products!$A:$A, 0), MATCH(orders!K$1, products!$A$1:$G$1, 0))</f>
        <v>1</v>
      </c>
      <c r="L255">
        <f>INDEX(products!$A:$G, MATCH(orders!$D255, products!$A:$A, 0), MATCH(orders!L$1, products!$A$1:$G$1, 0))</f>
        <v>14.55</v>
      </c>
      <c r="M255">
        <f t="shared" si="6"/>
        <v>58.2</v>
      </c>
      <c r="N255" t="str">
        <f t="shared" si="7"/>
        <v>Liberica</v>
      </c>
    </row>
    <row r="256" spans="1:14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>
        <f>INDEX(products!$A:$G, MATCH(orders!$D256, products!$A:$A, 0), MATCH(orders!K$1, products!$A$1:$G$1, 0))</f>
        <v>0.5</v>
      </c>
      <c r="L256">
        <f>INDEX(products!$A:$G, MATCH(orders!$D256, products!$A:$A, 0), MATCH(orders!L$1, products!$A$1:$G$1, 0))</f>
        <v>7.169999999999999</v>
      </c>
      <c r="M256">
        <f t="shared" si="6"/>
        <v>28.679999999999996</v>
      </c>
      <c r="N256" t="str">
        <f t="shared" si="7"/>
        <v>Robusta</v>
      </c>
    </row>
    <row r="257" spans="1:14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>
        <f>INDEX(products!$A:$G, MATCH(orders!$D257, products!$A:$A, 0), MATCH(orders!K$1, products!$A$1:$G$1, 0))</f>
        <v>0.5</v>
      </c>
      <c r="L257">
        <f>INDEX(products!$A:$G, MATCH(orders!$D257, products!$A:$A, 0), MATCH(orders!L$1, products!$A$1:$G$1, 0))</f>
        <v>7.169999999999999</v>
      </c>
      <c r="M257">
        <f t="shared" si="6"/>
        <v>21.509999999999998</v>
      </c>
      <c r="N257" t="str">
        <f t="shared" si="7"/>
        <v>Robusta</v>
      </c>
    </row>
    <row r="258" spans="1:14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>
        <f>INDEX(products!$A:$G, MATCH(orders!$D258, products!$A:$A, 0), MATCH(orders!K$1, products!$A$1:$G$1, 0))</f>
        <v>0.5</v>
      </c>
      <c r="L258">
        <f>INDEX(products!$A:$G, MATCH(orders!$D258, products!$A:$A, 0), MATCH(orders!L$1, products!$A$1:$G$1, 0))</f>
        <v>8.73</v>
      </c>
      <c r="M258">
        <f t="shared" si="6"/>
        <v>17.46</v>
      </c>
      <c r="N258" t="str">
        <f t="shared" si="7"/>
        <v>Liberica</v>
      </c>
    </row>
    <row r="259" spans="1:14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>
        <f>INDEX(products!$A:$G, MATCH(orders!$D259, products!$A:$A, 0), MATCH(orders!K$1, products!$A$1:$G$1, 0))</f>
        <v>2.5</v>
      </c>
      <c r="L259">
        <f>INDEX(products!$A:$G, MATCH(orders!$D259, products!$A:$A, 0), MATCH(orders!L$1, products!$A$1:$G$1, 0))</f>
        <v>27.945</v>
      </c>
      <c r="M259">
        <f t="shared" ref="M259:M322" si="8">L259 *E259</f>
        <v>27.945</v>
      </c>
      <c r="N259" t="str">
        <f t="shared" ref="N259:N322" si="9">IF(I259 = "Rob", "Robusta", IF(I259 = "Exc", "Excelsa", IF(I259 = "Ara", "Arabica", IF(I259 = "Lib", "Liberica", ""))))</f>
        <v>Excelsa</v>
      </c>
    </row>
    <row r="260" spans="1:14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>
        <f>INDEX(products!$A:$G, MATCH(orders!$D260, products!$A:$A, 0), MATCH(orders!K$1, products!$A$1:$G$1, 0))</f>
        <v>2.5</v>
      </c>
      <c r="L260">
        <f>INDEX(products!$A:$G, MATCH(orders!$D260, products!$A:$A, 0), MATCH(orders!L$1, products!$A$1:$G$1, 0))</f>
        <v>27.945</v>
      </c>
      <c r="M260">
        <f t="shared" si="8"/>
        <v>139.72499999999999</v>
      </c>
      <c r="N260" t="str">
        <f t="shared" si="9"/>
        <v>Excelsa</v>
      </c>
    </row>
    <row r="261" spans="1:14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>
        <f>INDEX(products!$A:$G, MATCH(orders!$D261, products!$A:$A, 0), MATCH(orders!K$1, products!$A$1:$G$1, 0))</f>
        <v>0.2</v>
      </c>
      <c r="L261">
        <f>INDEX(products!$A:$G, MATCH(orders!$D261, products!$A:$A, 0), MATCH(orders!L$1, products!$A$1:$G$1, 0))</f>
        <v>2.9849999999999999</v>
      </c>
      <c r="M261">
        <f t="shared" si="8"/>
        <v>5.97</v>
      </c>
      <c r="N261" t="str">
        <f t="shared" si="9"/>
        <v>Robusta</v>
      </c>
    </row>
    <row r="262" spans="1:14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>
        <f>INDEX(products!$A:$G, MATCH(orders!$D262, products!$A:$A, 0), MATCH(orders!K$1, products!$A$1:$G$1, 0))</f>
        <v>2.5</v>
      </c>
      <c r="L262">
        <f>INDEX(products!$A:$G, MATCH(orders!$D262, products!$A:$A, 0), MATCH(orders!L$1, products!$A$1:$G$1, 0))</f>
        <v>27.484999999999996</v>
      </c>
      <c r="M262">
        <f t="shared" si="8"/>
        <v>27.484999999999996</v>
      </c>
      <c r="N262" t="str">
        <f t="shared" si="9"/>
        <v>Robusta</v>
      </c>
    </row>
    <row r="263" spans="1:14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>
        <f>INDEX(products!$A:$G, MATCH(orders!$D263, products!$A:$A, 0), MATCH(orders!K$1, products!$A$1:$G$1, 0))</f>
        <v>1</v>
      </c>
      <c r="L263">
        <f>INDEX(products!$A:$G, MATCH(orders!$D263, products!$A:$A, 0), MATCH(orders!L$1, products!$A$1:$G$1, 0))</f>
        <v>11.95</v>
      </c>
      <c r="M263">
        <f t="shared" si="8"/>
        <v>59.75</v>
      </c>
      <c r="N263" t="str">
        <f t="shared" si="9"/>
        <v>Robusta</v>
      </c>
    </row>
    <row r="264" spans="1:14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>
        <f>INDEX(products!$A:$G, MATCH(orders!$D264, products!$A:$A, 0), MATCH(orders!K$1, products!$A$1:$G$1, 0))</f>
        <v>1</v>
      </c>
      <c r="L264">
        <f>INDEX(products!$A:$G, MATCH(orders!$D264, products!$A:$A, 0), MATCH(orders!L$1, products!$A$1:$G$1, 0))</f>
        <v>13.75</v>
      </c>
      <c r="M264">
        <f t="shared" si="8"/>
        <v>41.25</v>
      </c>
      <c r="N264" t="str">
        <f t="shared" si="9"/>
        <v>Excelsa</v>
      </c>
    </row>
    <row r="265" spans="1:14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>
        <f>INDEX(products!$A:$G, MATCH(orders!$D265, products!$A:$A, 0), MATCH(orders!K$1, products!$A$1:$G$1, 0))</f>
        <v>2.5</v>
      </c>
      <c r="L265">
        <f>INDEX(products!$A:$G, MATCH(orders!$D265, products!$A:$A, 0), MATCH(orders!L$1, products!$A$1:$G$1, 0))</f>
        <v>33.464999999999996</v>
      </c>
      <c r="M265">
        <f t="shared" si="8"/>
        <v>133.85999999999999</v>
      </c>
      <c r="N265" t="str">
        <f t="shared" si="9"/>
        <v>Liberica</v>
      </c>
    </row>
    <row r="266" spans="1:14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>
        <f>INDEX(products!$A:$G, MATCH(orders!$D266, products!$A:$A, 0), MATCH(orders!K$1, products!$A$1:$G$1, 0))</f>
        <v>1</v>
      </c>
      <c r="L266">
        <f>INDEX(products!$A:$G, MATCH(orders!$D266, products!$A:$A, 0), MATCH(orders!L$1, products!$A$1:$G$1, 0))</f>
        <v>11.95</v>
      </c>
      <c r="M266">
        <f t="shared" si="8"/>
        <v>59.75</v>
      </c>
      <c r="N266" t="str">
        <f t="shared" si="9"/>
        <v>Robusta</v>
      </c>
    </row>
    <row r="267" spans="1:14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>
        <f>INDEX(products!$A:$G, MATCH(orders!$D267, products!$A:$A, 0), MATCH(orders!K$1, products!$A$1:$G$1, 0))</f>
        <v>0.5</v>
      </c>
      <c r="L267">
        <f>INDEX(products!$A:$G, MATCH(orders!$D267, products!$A:$A, 0), MATCH(orders!L$1, products!$A$1:$G$1, 0))</f>
        <v>5.97</v>
      </c>
      <c r="M267">
        <f t="shared" si="8"/>
        <v>5.97</v>
      </c>
      <c r="N267" t="str">
        <f t="shared" si="9"/>
        <v>Arabica</v>
      </c>
    </row>
    <row r="268" spans="1:14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>
        <f>INDEX(products!$A:$G, MATCH(orders!$D268, products!$A:$A, 0), MATCH(orders!K$1, products!$A$1:$G$1, 0))</f>
        <v>1</v>
      </c>
      <c r="L268">
        <f>INDEX(products!$A:$G, MATCH(orders!$D268, products!$A:$A, 0), MATCH(orders!L$1, products!$A$1:$G$1, 0))</f>
        <v>12.15</v>
      </c>
      <c r="M268">
        <f t="shared" si="8"/>
        <v>24.3</v>
      </c>
      <c r="N268" t="str">
        <f t="shared" si="9"/>
        <v>Excelsa</v>
      </c>
    </row>
    <row r="269" spans="1:14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>
        <f>INDEX(products!$A:$G, MATCH(orders!$D269, products!$A:$A, 0), MATCH(orders!K$1, products!$A$1:$G$1, 0))</f>
        <v>0.2</v>
      </c>
      <c r="L269">
        <f>INDEX(products!$A:$G, MATCH(orders!$D269, products!$A:$A, 0), MATCH(orders!L$1, products!$A$1:$G$1, 0))</f>
        <v>3.645</v>
      </c>
      <c r="M269">
        <f t="shared" si="8"/>
        <v>21.87</v>
      </c>
      <c r="N269" t="str">
        <f t="shared" si="9"/>
        <v>Excelsa</v>
      </c>
    </row>
    <row r="270" spans="1:14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>
        <f>INDEX(products!$A:$G, MATCH(orders!$D270, products!$A:$A, 0), MATCH(orders!K$1, products!$A$1:$G$1, 0))</f>
        <v>1</v>
      </c>
      <c r="L270">
        <f>INDEX(products!$A:$G, MATCH(orders!$D270, products!$A:$A, 0), MATCH(orders!L$1, products!$A$1:$G$1, 0))</f>
        <v>9.9499999999999993</v>
      </c>
      <c r="M270">
        <f t="shared" si="8"/>
        <v>19.899999999999999</v>
      </c>
      <c r="N270" t="str">
        <f t="shared" si="9"/>
        <v>Arabica</v>
      </c>
    </row>
    <row r="271" spans="1:14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>
        <f>INDEX(products!$A:$G, MATCH(orders!$D271, products!$A:$A, 0), MATCH(orders!K$1, products!$A$1:$G$1, 0))</f>
        <v>0.2</v>
      </c>
      <c r="L271">
        <f>INDEX(products!$A:$G, MATCH(orders!$D271, products!$A:$A, 0), MATCH(orders!L$1, products!$A$1:$G$1, 0))</f>
        <v>2.9849999999999999</v>
      </c>
      <c r="M271">
        <f t="shared" si="8"/>
        <v>5.97</v>
      </c>
      <c r="N271" t="str">
        <f t="shared" si="9"/>
        <v>Arabica</v>
      </c>
    </row>
    <row r="272" spans="1:14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>
        <f>INDEX(products!$A:$G, MATCH(orders!$D272, products!$A:$A, 0), MATCH(orders!K$1, products!$A$1:$G$1, 0))</f>
        <v>0.5</v>
      </c>
      <c r="L272">
        <f>INDEX(products!$A:$G, MATCH(orders!$D272, products!$A:$A, 0), MATCH(orders!L$1, products!$A$1:$G$1, 0))</f>
        <v>7.29</v>
      </c>
      <c r="M272">
        <f t="shared" si="8"/>
        <v>7.29</v>
      </c>
      <c r="N272" t="str">
        <f t="shared" si="9"/>
        <v>Excelsa</v>
      </c>
    </row>
    <row r="273" spans="1:14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>
        <f>INDEX(products!$A:$G, MATCH(orders!$D273, products!$A:$A, 0), MATCH(orders!K$1, products!$A$1:$G$1, 0))</f>
        <v>0.2</v>
      </c>
      <c r="L273">
        <f>INDEX(products!$A:$G, MATCH(orders!$D273, products!$A:$A, 0), MATCH(orders!L$1, products!$A$1:$G$1, 0))</f>
        <v>2.9849999999999999</v>
      </c>
      <c r="M273">
        <f t="shared" si="8"/>
        <v>11.94</v>
      </c>
      <c r="N273" t="str">
        <f t="shared" si="9"/>
        <v>Arabica</v>
      </c>
    </row>
    <row r="274" spans="1:14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>
        <f>INDEX(products!$A:$G, MATCH(orders!$D274, products!$A:$A, 0), MATCH(orders!K$1, products!$A$1:$G$1, 0))</f>
        <v>1</v>
      </c>
      <c r="L274">
        <f>INDEX(products!$A:$G, MATCH(orders!$D274, products!$A:$A, 0), MATCH(orders!L$1, products!$A$1:$G$1, 0))</f>
        <v>11.95</v>
      </c>
      <c r="M274">
        <f t="shared" si="8"/>
        <v>71.699999999999989</v>
      </c>
      <c r="N274" t="str">
        <f t="shared" si="9"/>
        <v>Robusta</v>
      </c>
    </row>
    <row r="275" spans="1:14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>
        <f>INDEX(products!$A:$G, MATCH(orders!$D275, products!$A:$A, 0), MATCH(orders!K$1, products!$A$1:$G$1, 0))</f>
        <v>0.2</v>
      </c>
      <c r="L275">
        <f>INDEX(products!$A:$G, MATCH(orders!$D275, products!$A:$A, 0), MATCH(orders!L$1, products!$A$1:$G$1, 0))</f>
        <v>3.8849999999999998</v>
      </c>
      <c r="M275">
        <f t="shared" si="8"/>
        <v>7.77</v>
      </c>
      <c r="N275" t="str">
        <f t="shared" si="9"/>
        <v>Arabica</v>
      </c>
    </row>
    <row r="276" spans="1:14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>
        <f>INDEX(products!$A:$G, MATCH(orders!$D276, products!$A:$A, 0), MATCH(orders!K$1, products!$A$1:$G$1, 0))</f>
        <v>2.5</v>
      </c>
      <c r="L276">
        <f>INDEX(products!$A:$G, MATCH(orders!$D276, products!$A:$A, 0), MATCH(orders!L$1, products!$A$1:$G$1, 0))</f>
        <v>25.874999999999996</v>
      </c>
      <c r="M276">
        <f t="shared" si="8"/>
        <v>25.874999999999996</v>
      </c>
      <c r="N276" t="str">
        <f t="shared" si="9"/>
        <v>Arabica</v>
      </c>
    </row>
    <row r="277" spans="1:14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>
        <f>INDEX(products!$A:$G, MATCH(orders!$D277, products!$A:$A, 0), MATCH(orders!K$1, products!$A$1:$G$1, 0))</f>
        <v>2.5</v>
      </c>
      <c r="L277">
        <f>INDEX(products!$A:$G, MATCH(orders!$D277, products!$A:$A, 0), MATCH(orders!L$1, products!$A$1:$G$1, 0))</f>
        <v>34.154999999999994</v>
      </c>
      <c r="M277">
        <f t="shared" si="8"/>
        <v>204.92999999999995</v>
      </c>
      <c r="N277" t="str">
        <f t="shared" si="9"/>
        <v>Excelsa</v>
      </c>
    </row>
    <row r="278" spans="1:14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>
        <f>INDEX(products!$A:$G, MATCH(orders!$D278, products!$A:$A, 0), MATCH(orders!K$1, products!$A$1:$G$1, 0))</f>
        <v>2.5</v>
      </c>
      <c r="L278">
        <f>INDEX(products!$A:$G, MATCH(orders!$D278, products!$A:$A, 0), MATCH(orders!L$1, products!$A$1:$G$1, 0))</f>
        <v>27.484999999999996</v>
      </c>
      <c r="M278">
        <f t="shared" si="8"/>
        <v>109.93999999999998</v>
      </c>
      <c r="N278" t="str">
        <f t="shared" si="9"/>
        <v>Robusta</v>
      </c>
    </row>
    <row r="279" spans="1:14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>
        <f>INDEX(products!$A:$G, MATCH(orders!$D279, products!$A:$A, 0), MATCH(orders!K$1, products!$A$1:$G$1, 0))</f>
        <v>1</v>
      </c>
      <c r="L279">
        <f>INDEX(products!$A:$G, MATCH(orders!$D279, products!$A:$A, 0), MATCH(orders!L$1, products!$A$1:$G$1, 0))</f>
        <v>14.85</v>
      </c>
      <c r="M279">
        <f t="shared" si="8"/>
        <v>89.1</v>
      </c>
      <c r="N279" t="str">
        <f t="shared" si="9"/>
        <v>Excelsa</v>
      </c>
    </row>
    <row r="280" spans="1:14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>
        <f>INDEX(products!$A:$G, MATCH(orders!$D280, products!$A:$A, 0), MATCH(orders!K$1, products!$A$1:$G$1, 0))</f>
        <v>0.2</v>
      </c>
      <c r="L280">
        <f>INDEX(products!$A:$G, MATCH(orders!$D280, products!$A:$A, 0), MATCH(orders!L$1, products!$A$1:$G$1, 0))</f>
        <v>3.8849999999999998</v>
      </c>
      <c r="M280">
        <f t="shared" si="8"/>
        <v>7.77</v>
      </c>
      <c r="N280" t="str">
        <f t="shared" si="9"/>
        <v>Arabica</v>
      </c>
    </row>
    <row r="281" spans="1:14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>
        <f>INDEX(products!$A:$G, MATCH(orders!$D281, products!$A:$A, 0), MATCH(orders!K$1, products!$A$1:$G$1, 0))</f>
        <v>2.5</v>
      </c>
      <c r="L281">
        <f>INDEX(products!$A:$G, MATCH(orders!$D281, products!$A:$A, 0), MATCH(orders!L$1, products!$A$1:$G$1, 0))</f>
        <v>33.464999999999996</v>
      </c>
      <c r="M281">
        <f t="shared" si="8"/>
        <v>33.464999999999996</v>
      </c>
      <c r="N281" t="str">
        <f t="shared" si="9"/>
        <v>Liberica</v>
      </c>
    </row>
    <row r="282" spans="1:14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>
        <f>INDEX(products!$A:$G, MATCH(orders!$D282, products!$A:$A, 0), MATCH(orders!K$1, products!$A$1:$G$1, 0))</f>
        <v>0.5</v>
      </c>
      <c r="L282">
        <f>INDEX(products!$A:$G, MATCH(orders!$D282, products!$A:$A, 0), MATCH(orders!L$1, products!$A$1:$G$1, 0))</f>
        <v>8.25</v>
      </c>
      <c r="M282">
        <f t="shared" si="8"/>
        <v>41.25</v>
      </c>
      <c r="N282" t="str">
        <f t="shared" si="9"/>
        <v>Excelsa</v>
      </c>
    </row>
    <row r="283" spans="1:14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>
        <f>INDEX(products!$A:$G, MATCH(orders!$D283, products!$A:$A, 0), MATCH(orders!K$1, products!$A$1:$G$1, 0))</f>
        <v>1</v>
      </c>
      <c r="L283">
        <f>INDEX(products!$A:$G, MATCH(orders!$D283, products!$A:$A, 0), MATCH(orders!L$1, products!$A$1:$G$1, 0))</f>
        <v>14.85</v>
      </c>
      <c r="M283">
        <f t="shared" si="8"/>
        <v>59.4</v>
      </c>
      <c r="N283" t="str">
        <f t="shared" si="9"/>
        <v>Excelsa</v>
      </c>
    </row>
    <row r="284" spans="1:14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>
        <f>INDEX(products!$A:$G, MATCH(orders!$D284, products!$A:$A, 0), MATCH(orders!K$1, products!$A$1:$G$1, 0))</f>
        <v>0.5</v>
      </c>
      <c r="L284">
        <f>INDEX(products!$A:$G, MATCH(orders!$D284, products!$A:$A, 0), MATCH(orders!L$1, products!$A$1:$G$1, 0))</f>
        <v>7.77</v>
      </c>
      <c r="M284">
        <f t="shared" si="8"/>
        <v>7.77</v>
      </c>
      <c r="N284" t="str">
        <f t="shared" si="9"/>
        <v>Arabica</v>
      </c>
    </row>
    <row r="285" spans="1:14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>
        <f>INDEX(products!$A:$G, MATCH(orders!$D285, products!$A:$A, 0), MATCH(orders!K$1, products!$A$1:$G$1, 0))</f>
        <v>0.5</v>
      </c>
      <c r="L285">
        <f>INDEX(products!$A:$G, MATCH(orders!$D285, products!$A:$A, 0), MATCH(orders!L$1, products!$A$1:$G$1, 0))</f>
        <v>5.3699999999999992</v>
      </c>
      <c r="M285">
        <f t="shared" si="8"/>
        <v>5.3699999999999992</v>
      </c>
      <c r="N285" t="str">
        <f t="shared" si="9"/>
        <v>Robusta</v>
      </c>
    </row>
    <row r="286" spans="1:14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>
        <f>INDEX(products!$A:$G, MATCH(orders!$D286, products!$A:$A, 0), MATCH(orders!K$1, products!$A$1:$G$1, 0))</f>
        <v>2.5</v>
      </c>
      <c r="L286">
        <f>INDEX(products!$A:$G, MATCH(orders!$D286, products!$A:$A, 0), MATCH(orders!L$1, products!$A$1:$G$1, 0))</f>
        <v>31.624999999999996</v>
      </c>
      <c r="M286">
        <f t="shared" si="8"/>
        <v>94.874999999999986</v>
      </c>
      <c r="N286" t="str">
        <f t="shared" si="9"/>
        <v>Excelsa</v>
      </c>
    </row>
    <row r="287" spans="1:14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>
        <f>INDEX(products!$A:$G, MATCH(orders!$D287, products!$A:$A, 0), MATCH(orders!K$1, products!$A$1:$G$1, 0))</f>
        <v>2.5</v>
      </c>
      <c r="L287">
        <f>INDEX(products!$A:$G, MATCH(orders!$D287, products!$A:$A, 0), MATCH(orders!L$1, products!$A$1:$G$1, 0))</f>
        <v>36.454999999999998</v>
      </c>
      <c r="M287">
        <f t="shared" si="8"/>
        <v>36.454999999999998</v>
      </c>
      <c r="N287" t="str">
        <f t="shared" si="9"/>
        <v>Liberica</v>
      </c>
    </row>
    <row r="288" spans="1:14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>
        <f>INDEX(products!$A:$G, MATCH(orders!$D288, products!$A:$A, 0), MATCH(orders!K$1, products!$A$1:$G$1, 0))</f>
        <v>0.2</v>
      </c>
      <c r="L288">
        <f>INDEX(products!$A:$G, MATCH(orders!$D288, products!$A:$A, 0), MATCH(orders!L$1, products!$A$1:$G$1, 0))</f>
        <v>3.375</v>
      </c>
      <c r="M288">
        <f t="shared" si="8"/>
        <v>13.5</v>
      </c>
      <c r="N288" t="str">
        <f t="shared" si="9"/>
        <v>Arabica</v>
      </c>
    </row>
    <row r="289" spans="1:14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>
        <f>INDEX(products!$A:$G, MATCH(orders!$D289, products!$A:$A, 0), MATCH(orders!K$1, products!$A$1:$G$1, 0))</f>
        <v>0.2</v>
      </c>
      <c r="L289">
        <f>INDEX(products!$A:$G, MATCH(orders!$D289, products!$A:$A, 0), MATCH(orders!L$1, products!$A$1:$G$1, 0))</f>
        <v>3.5849999999999995</v>
      </c>
      <c r="M289">
        <f t="shared" si="8"/>
        <v>14.339999999999998</v>
      </c>
      <c r="N289" t="str">
        <f t="shared" si="9"/>
        <v>Robusta</v>
      </c>
    </row>
    <row r="290" spans="1:14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>
        <f>INDEX(products!$A:$G, MATCH(orders!$D290, products!$A:$A, 0), MATCH(orders!K$1, products!$A$1:$G$1, 0))</f>
        <v>0.5</v>
      </c>
      <c r="L290">
        <f>INDEX(products!$A:$G, MATCH(orders!$D290, products!$A:$A, 0), MATCH(orders!L$1, products!$A$1:$G$1, 0))</f>
        <v>8.25</v>
      </c>
      <c r="M290">
        <f t="shared" si="8"/>
        <v>8.25</v>
      </c>
      <c r="N290" t="str">
        <f t="shared" si="9"/>
        <v>Excelsa</v>
      </c>
    </row>
    <row r="291" spans="1:14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>
        <f>INDEX(products!$A:$G, MATCH(orders!$D291, products!$A:$A, 0), MATCH(orders!K$1, products!$A$1:$G$1, 0))</f>
        <v>0.2</v>
      </c>
      <c r="L291">
        <f>INDEX(products!$A:$G, MATCH(orders!$D291, products!$A:$A, 0), MATCH(orders!L$1, products!$A$1:$G$1, 0))</f>
        <v>2.6849999999999996</v>
      </c>
      <c r="M291">
        <f t="shared" si="8"/>
        <v>13.424999999999997</v>
      </c>
      <c r="N291" t="str">
        <f t="shared" si="9"/>
        <v>Robusta</v>
      </c>
    </row>
    <row r="292" spans="1:14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>
        <f>INDEX(products!$A:$G, MATCH(orders!$D292, products!$A:$A, 0), MATCH(orders!K$1, products!$A$1:$G$1, 0))</f>
        <v>1</v>
      </c>
      <c r="L292">
        <f>INDEX(products!$A:$G, MATCH(orders!$D292, products!$A:$A, 0), MATCH(orders!L$1, products!$A$1:$G$1, 0))</f>
        <v>9.9499999999999993</v>
      </c>
      <c r="M292">
        <f t="shared" si="8"/>
        <v>49.75</v>
      </c>
      <c r="N292" t="str">
        <f t="shared" si="9"/>
        <v>Arabica</v>
      </c>
    </row>
    <row r="293" spans="1:14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>
        <f>INDEX(products!$A:$G, MATCH(orders!$D293, products!$A:$A, 0), MATCH(orders!K$1, products!$A$1:$G$1, 0))</f>
        <v>0.5</v>
      </c>
      <c r="L293">
        <f>INDEX(products!$A:$G, MATCH(orders!$D293, products!$A:$A, 0), MATCH(orders!L$1, products!$A$1:$G$1, 0))</f>
        <v>8.25</v>
      </c>
      <c r="M293">
        <f t="shared" si="8"/>
        <v>16.5</v>
      </c>
      <c r="N293" t="str">
        <f t="shared" si="9"/>
        <v>Excelsa</v>
      </c>
    </row>
    <row r="294" spans="1:14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>
        <f>INDEX(products!$A:$G, MATCH(orders!$D294, products!$A:$A, 0), MATCH(orders!K$1, products!$A$1:$G$1, 0))</f>
        <v>0.5</v>
      </c>
      <c r="L294">
        <f>INDEX(products!$A:$G, MATCH(orders!$D294, products!$A:$A, 0), MATCH(orders!L$1, products!$A$1:$G$1, 0))</f>
        <v>5.97</v>
      </c>
      <c r="M294">
        <f t="shared" si="8"/>
        <v>17.91</v>
      </c>
      <c r="N294" t="str">
        <f t="shared" si="9"/>
        <v>Arabica</v>
      </c>
    </row>
    <row r="295" spans="1:14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>
        <f>INDEX(products!$A:$G, MATCH(orders!$D295, products!$A:$A, 0), MATCH(orders!K$1, products!$A$1:$G$1, 0))</f>
        <v>0.5</v>
      </c>
      <c r="L295">
        <f>INDEX(products!$A:$G, MATCH(orders!$D295, products!$A:$A, 0), MATCH(orders!L$1, products!$A$1:$G$1, 0))</f>
        <v>5.97</v>
      </c>
      <c r="M295">
        <f t="shared" si="8"/>
        <v>29.849999999999998</v>
      </c>
      <c r="N295" t="str">
        <f t="shared" si="9"/>
        <v>Arabica</v>
      </c>
    </row>
    <row r="296" spans="1:14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>
        <f>INDEX(products!$A:$G, MATCH(orders!$D296, products!$A:$A, 0), MATCH(orders!K$1, products!$A$1:$G$1, 0))</f>
        <v>1</v>
      </c>
      <c r="L296">
        <f>INDEX(products!$A:$G, MATCH(orders!$D296, products!$A:$A, 0), MATCH(orders!L$1, products!$A$1:$G$1, 0))</f>
        <v>14.85</v>
      </c>
      <c r="M296">
        <f t="shared" si="8"/>
        <v>44.55</v>
      </c>
      <c r="N296" t="str">
        <f t="shared" si="9"/>
        <v>Excelsa</v>
      </c>
    </row>
    <row r="297" spans="1:14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>
        <f>INDEX(products!$A:$G, MATCH(orders!$D297, products!$A:$A, 0), MATCH(orders!K$1, products!$A$1:$G$1, 0))</f>
        <v>1</v>
      </c>
      <c r="L297">
        <f>INDEX(products!$A:$G, MATCH(orders!$D297, products!$A:$A, 0), MATCH(orders!L$1, products!$A$1:$G$1, 0))</f>
        <v>13.75</v>
      </c>
      <c r="M297">
        <f t="shared" si="8"/>
        <v>27.5</v>
      </c>
      <c r="N297" t="str">
        <f t="shared" si="9"/>
        <v>Excelsa</v>
      </c>
    </row>
    <row r="298" spans="1:14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>
        <f>INDEX(products!$A:$G, MATCH(orders!$D298, products!$A:$A, 0), MATCH(orders!K$1, products!$A$1:$G$1, 0))</f>
        <v>0.5</v>
      </c>
      <c r="L298">
        <f>INDEX(products!$A:$G, MATCH(orders!$D298, products!$A:$A, 0), MATCH(orders!L$1, products!$A$1:$G$1, 0))</f>
        <v>5.97</v>
      </c>
      <c r="M298">
        <f t="shared" si="8"/>
        <v>35.82</v>
      </c>
      <c r="N298" t="str">
        <f t="shared" si="9"/>
        <v>Robusta</v>
      </c>
    </row>
    <row r="299" spans="1:14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>
        <f>INDEX(products!$A:$G, MATCH(orders!$D299, products!$A:$A, 0), MATCH(orders!K$1, products!$A$1:$G$1, 0))</f>
        <v>0.5</v>
      </c>
      <c r="L299">
        <f>INDEX(products!$A:$G, MATCH(orders!$D299, products!$A:$A, 0), MATCH(orders!L$1, products!$A$1:$G$1, 0))</f>
        <v>5.3699999999999992</v>
      </c>
      <c r="M299">
        <f t="shared" si="8"/>
        <v>16.11</v>
      </c>
      <c r="N299" t="str">
        <f t="shared" si="9"/>
        <v>Robusta</v>
      </c>
    </row>
    <row r="300" spans="1:14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>
        <f>INDEX(products!$A:$G, MATCH(orders!$D300, products!$A:$A, 0), MATCH(orders!K$1, products!$A$1:$G$1, 0))</f>
        <v>0.2</v>
      </c>
      <c r="L300">
        <f>INDEX(products!$A:$G, MATCH(orders!$D300, products!$A:$A, 0), MATCH(orders!L$1, products!$A$1:$G$1, 0))</f>
        <v>4.4550000000000001</v>
      </c>
      <c r="M300">
        <f t="shared" si="8"/>
        <v>26.73</v>
      </c>
      <c r="N300" t="str">
        <f t="shared" si="9"/>
        <v>Excelsa</v>
      </c>
    </row>
    <row r="301" spans="1:14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>
        <f>INDEX(products!$A:$G, MATCH(orders!$D301, products!$A:$A, 0), MATCH(orders!K$1, products!$A$1:$G$1, 0))</f>
        <v>2.5</v>
      </c>
      <c r="L301">
        <f>INDEX(products!$A:$G, MATCH(orders!$D301, products!$A:$A, 0), MATCH(orders!L$1, products!$A$1:$G$1, 0))</f>
        <v>34.154999999999994</v>
      </c>
      <c r="M301">
        <f t="shared" si="8"/>
        <v>204.92999999999995</v>
      </c>
      <c r="N301" t="str">
        <f t="shared" si="9"/>
        <v>Excelsa</v>
      </c>
    </row>
    <row r="302" spans="1:14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>
        <f>INDEX(products!$A:$G, MATCH(orders!$D302, products!$A:$A, 0), MATCH(orders!K$1, products!$A$1:$G$1, 0))</f>
        <v>1</v>
      </c>
      <c r="L302">
        <f>INDEX(products!$A:$G, MATCH(orders!$D302, products!$A:$A, 0), MATCH(orders!L$1, products!$A$1:$G$1, 0))</f>
        <v>12.95</v>
      </c>
      <c r="M302">
        <f t="shared" si="8"/>
        <v>38.849999999999994</v>
      </c>
      <c r="N302" t="str">
        <f t="shared" si="9"/>
        <v>Arabica</v>
      </c>
    </row>
    <row r="303" spans="1:14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>
        <f>INDEX(products!$A:$G, MATCH(orders!$D303, products!$A:$A, 0), MATCH(orders!K$1, products!$A$1:$G$1, 0))</f>
        <v>0.2</v>
      </c>
      <c r="L303">
        <f>INDEX(products!$A:$G, MATCH(orders!$D303, products!$A:$A, 0), MATCH(orders!L$1, products!$A$1:$G$1, 0))</f>
        <v>3.8849999999999998</v>
      </c>
      <c r="M303">
        <f t="shared" si="8"/>
        <v>15.54</v>
      </c>
      <c r="N303" t="str">
        <f t="shared" si="9"/>
        <v>Liberica</v>
      </c>
    </row>
    <row r="304" spans="1:14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>
        <f>INDEX(products!$A:$G, MATCH(orders!$D304, products!$A:$A, 0), MATCH(orders!K$1, products!$A$1:$G$1, 0))</f>
        <v>0.5</v>
      </c>
      <c r="L304">
        <f>INDEX(products!$A:$G, MATCH(orders!$D304, products!$A:$A, 0), MATCH(orders!L$1, products!$A$1:$G$1, 0))</f>
        <v>6.75</v>
      </c>
      <c r="M304">
        <f t="shared" si="8"/>
        <v>6.75</v>
      </c>
      <c r="N304" t="str">
        <f t="shared" si="9"/>
        <v>Arabica</v>
      </c>
    </row>
    <row r="305" spans="1:14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>
        <f>INDEX(products!$A:$G, MATCH(orders!$D305, products!$A:$A, 0), MATCH(orders!K$1, products!$A$1:$G$1, 0))</f>
        <v>2.5</v>
      </c>
      <c r="L305">
        <f>INDEX(products!$A:$G, MATCH(orders!$D305, products!$A:$A, 0), MATCH(orders!L$1, products!$A$1:$G$1, 0))</f>
        <v>27.945</v>
      </c>
      <c r="M305">
        <f t="shared" si="8"/>
        <v>111.78</v>
      </c>
      <c r="N305" t="str">
        <f t="shared" si="9"/>
        <v>Excelsa</v>
      </c>
    </row>
    <row r="306" spans="1:14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>
        <f>INDEX(products!$A:$G, MATCH(orders!$D306, products!$A:$A, 0), MATCH(orders!K$1, products!$A$1:$G$1, 0))</f>
        <v>0.2</v>
      </c>
      <c r="L306">
        <f>INDEX(products!$A:$G, MATCH(orders!$D306, products!$A:$A, 0), MATCH(orders!L$1, products!$A$1:$G$1, 0))</f>
        <v>3.8849999999999998</v>
      </c>
      <c r="M306">
        <f t="shared" si="8"/>
        <v>3.8849999999999998</v>
      </c>
      <c r="N306" t="str">
        <f t="shared" si="9"/>
        <v>Arabica</v>
      </c>
    </row>
    <row r="307" spans="1:14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>
        <f>INDEX(products!$A:$G, MATCH(orders!$D307, products!$A:$A, 0), MATCH(orders!K$1, products!$A$1:$G$1, 0))</f>
        <v>0.2</v>
      </c>
      <c r="L307">
        <f>INDEX(products!$A:$G, MATCH(orders!$D307, products!$A:$A, 0), MATCH(orders!L$1, products!$A$1:$G$1, 0))</f>
        <v>4.3650000000000002</v>
      </c>
      <c r="M307">
        <f t="shared" si="8"/>
        <v>21.825000000000003</v>
      </c>
      <c r="N307" t="str">
        <f t="shared" si="9"/>
        <v>Liberica</v>
      </c>
    </row>
    <row r="308" spans="1:14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>
        <f>INDEX(products!$A:$G, MATCH(orders!$D308, products!$A:$A, 0), MATCH(orders!K$1, products!$A$1:$G$1, 0))</f>
        <v>0.2</v>
      </c>
      <c r="L308">
        <f>INDEX(products!$A:$G, MATCH(orders!$D308, products!$A:$A, 0), MATCH(orders!L$1, products!$A$1:$G$1, 0))</f>
        <v>2.9849999999999999</v>
      </c>
      <c r="M308">
        <f t="shared" si="8"/>
        <v>14.924999999999999</v>
      </c>
      <c r="N308" t="str">
        <f t="shared" si="9"/>
        <v>Robusta</v>
      </c>
    </row>
    <row r="309" spans="1:14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>
        <f>INDEX(products!$A:$G, MATCH(orders!$D309, products!$A:$A, 0), MATCH(orders!K$1, products!$A$1:$G$1, 0))</f>
        <v>1</v>
      </c>
      <c r="L309">
        <f>INDEX(products!$A:$G, MATCH(orders!$D309, products!$A:$A, 0), MATCH(orders!L$1, products!$A$1:$G$1, 0))</f>
        <v>11.25</v>
      </c>
      <c r="M309">
        <f t="shared" si="8"/>
        <v>33.75</v>
      </c>
      <c r="N309" t="str">
        <f t="shared" si="9"/>
        <v>Arabica</v>
      </c>
    </row>
    <row r="310" spans="1:14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>
        <f>INDEX(products!$A:$G, MATCH(orders!$D310, products!$A:$A, 0), MATCH(orders!K$1, products!$A$1:$G$1, 0))</f>
        <v>1</v>
      </c>
      <c r="L310">
        <f>INDEX(products!$A:$G, MATCH(orders!$D310, products!$A:$A, 0), MATCH(orders!L$1, products!$A$1:$G$1, 0))</f>
        <v>11.25</v>
      </c>
      <c r="M310">
        <f t="shared" si="8"/>
        <v>33.75</v>
      </c>
      <c r="N310" t="str">
        <f t="shared" si="9"/>
        <v>Arabica</v>
      </c>
    </row>
    <row r="311" spans="1:14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>
        <f>INDEX(products!$A:$G, MATCH(orders!$D311, products!$A:$A, 0), MATCH(orders!K$1, products!$A$1:$G$1, 0))</f>
        <v>0.2</v>
      </c>
      <c r="L311">
        <f>INDEX(products!$A:$G, MATCH(orders!$D311, products!$A:$A, 0), MATCH(orders!L$1, products!$A$1:$G$1, 0))</f>
        <v>4.3650000000000002</v>
      </c>
      <c r="M311">
        <f t="shared" si="8"/>
        <v>26.19</v>
      </c>
      <c r="N311" t="str">
        <f t="shared" si="9"/>
        <v>Liberica</v>
      </c>
    </row>
    <row r="312" spans="1:14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>
        <f>INDEX(products!$A:$G, MATCH(orders!$D312, products!$A:$A, 0), MATCH(orders!K$1, products!$A$1:$G$1, 0))</f>
        <v>1</v>
      </c>
      <c r="L312">
        <f>INDEX(products!$A:$G, MATCH(orders!$D312, products!$A:$A, 0), MATCH(orders!L$1, products!$A$1:$G$1, 0))</f>
        <v>14.85</v>
      </c>
      <c r="M312">
        <f t="shared" si="8"/>
        <v>14.85</v>
      </c>
      <c r="N312" t="str">
        <f t="shared" si="9"/>
        <v>Excelsa</v>
      </c>
    </row>
    <row r="313" spans="1:14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>
        <f>INDEX(products!$A:$G, MATCH(orders!$D313, products!$A:$A, 0), MATCH(orders!K$1, products!$A$1:$G$1, 0))</f>
        <v>2.5</v>
      </c>
      <c r="L313">
        <f>INDEX(products!$A:$G, MATCH(orders!$D313, products!$A:$A, 0), MATCH(orders!L$1, products!$A$1:$G$1, 0))</f>
        <v>31.624999999999996</v>
      </c>
      <c r="M313">
        <f t="shared" si="8"/>
        <v>189.74999999999997</v>
      </c>
      <c r="N313" t="str">
        <f t="shared" si="9"/>
        <v>Excelsa</v>
      </c>
    </row>
    <row r="314" spans="1:14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>
        <f>INDEX(products!$A:$G, MATCH(orders!$D314, products!$A:$A, 0), MATCH(orders!K$1, products!$A$1:$G$1, 0))</f>
        <v>0.5</v>
      </c>
      <c r="L314">
        <f>INDEX(products!$A:$G, MATCH(orders!$D314, products!$A:$A, 0), MATCH(orders!L$1, products!$A$1:$G$1, 0))</f>
        <v>5.97</v>
      </c>
      <c r="M314">
        <f t="shared" si="8"/>
        <v>5.97</v>
      </c>
      <c r="N314" t="str">
        <f t="shared" si="9"/>
        <v>Robusta</v>
      </c>
    </row>
    <row r="315" spans="1:14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>
        <f>INDEX(products!$A:$G, MATCH(orders!$D315, products!$A:$A, 0), MATCH(orders!K$1, products!$A$1:$G$1, 0))</f>
        <v>1</v>
      </c>
      <c r="L315">
        <f>INDEX(products!$A:$G, MATCH(orders!$D315, products!$A:$A, 0), MATCH(orders!L$1, products!$A$1:$G$1, 0))</f>
        <v>9.9499999999999993</v>
      </c>
      <c r="M315">
        <f t="shared" si="8"/>
        <v>29.849999999999998</v>
      </c>
      <c r="N315" t="str">
        <f t="shared" si="9"/>
        <v>Robusta</v>
      </c>
    </row>
    <row r="316" spans="1:14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>
        <f>INDEX(products!$A:$G, MATCH(orders!$D316, products!$A:$A, 0), MATCH(orders!K$1, products!$A$1:$G$1, 0))</f>
        <v>1</v>
      </c>
      <c r="L316">
        <f>INDEX(products!$A:$G, MATCH(orders!$D316, products!$A:$A, 0), MATCH(orders!L$1, products!$A$1:$G$1, 0))</f>
        <v>8.9499999999999993</v>
      </c>
      <c r="M316">
        <f t="shared" si="8"/>
        <v>44.75</v>
      </c>
      <c r="N316" t="str">
        <f t="shared" si="9"/>
        <v>Robusta</v>
      </c>
    </row>
    <row r="317" spans="1:14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>
        <f>INDEX(products!$A:$G, MATCH(orders!$D317, products!$A:$A, 0), MATCH(orders!K$1, products!$A$1:$G$1, 0))</f>
        <v>2.5</v>
      </c>
      <c r="L317">
        <f>INDEX(products!$A:$G, MATCH(orders!$D317, products!$A:$A, 0), MATCH(orders!L$1, products!$A$1:$G$1, 0))</f>
        <v>34.154999999999994</v>
      </c>
      <c r="M317">
        <f t="shared" si="8"/>
        <v>34.154999999999994</v>
      </c>
      <c r="N317" t="str">
        <f t="shared" si="9"/>
        <v>Excelsa</v>
      </c>
    </row>
    <row r="318" spans="1:14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>
        <f>INDEX(products!$A:$G, MATCH(orders!$D318, products!$A:$A, 0), MATCH(orders!K$1, products!$A$1:$G$1, 0))</f>
        <v>2.5</v>
      </c>
      <c r="L318">
        <f>INDEX(products!$A:$G, MATCH(orders!$D318, products!$A:$A, 0), MATCH(orders!L$1, products!$A$1:$G$1, 0))</f>
        <v>34.154999999999994</v>
      </c>
      <c r="M318">
        <f t="shared" si="8"/>
        <v>204.92999999999995</v>
      </c>
      <c r="N318" t="str">
        <f t="shared" si="9"/>
        <v>Excelsa</v>
      </c>
    </row>
    <row r="319" spans="1:14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>
        <f>INDEX(products!$A:$G, MATCH(orders!$D319, products!$A:$A, 0), MATCH(orders!K$1, products!$A$1:$G$1, 0))</f>
        <v>0.5</v>
      </c>
      <c r="L319">
        <f>INDEX(products!$A:$G, MATCH(orders!$D319, products!$A:$A, 0), MATCH(orders!L$1, products!$A$1:$G$1, 0))</f>
        <v>7.29</v>
      </c>
      <c r="M319">
        <f t="shared" si="8"/>
        <v>21.87</v>
      </c>
      <c r="N319" t="str">
        <f t="shared" si="9"/>
        <v>Excelsa</v>
      </c>
    </row>
    <row r="320" spans="1:14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>
        <f>INDEX(products!$A:$G, MATCH(orders!$D320, products!$A:$A, 0), MATCH(orders!K$1, products!$A$1:$G$1, 0))</f>
        <v>2.5</v>
      </c>
      <c r="L320">
        <f>INDEX(products!$A:$G, MATCH(orders!$D320, products!$A:$A, 0), MATCH(orders!L$1, products!$A$1:$G$1, 0))</f>
        <v>25.874999999999996</v>
      </c>
      <c r="M320">
        <f t="shared" si="8"/>
        <v>51.749999999999993</v>
      </c>
      <c r="N320" t="str">
        <f t="shared" si="9"/>
        <v>Arabica</v>
      </c>
    </row>
    <row r="321" spans="1:14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>
        <f>INDEX(products!$A:$G, MATCH(orders!$D321, products!$A:$A, 0), MATCH(orders!K$1, products!$A$1:$G$1, 0))</f>
        <v>0.2</v>
      </c>
      <c r="L321">
        <f>INDEX(products!$A:$G, MATCH(orders!$D321, products!$A:$A, 0), MATCH(orders!L$1, products!$A$1:$G$1, 0))</f>
        <v>4.125</v>
      </c>
      <c r="M321">
        <f t="shared" si="8"/>
        <v>8.25</v>
      </c>
      <c r="N321" t="str">
        <f t="shared" si="9"/>
        <v>Excelsa</v>
      </c>
    </row>
    <row r="322" spans="1:14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>
        <f>INDEX(products!$A:$G, MATCH(orders!$D322, products!$A:$A, 0), MATCH(orders!K$1, products!$A$1:$G$1, 0))</f>
        <v>0.2</v>
      </c>
      <c r="L322">
        <f>INDEX(products!$A:$G, MATCH(orders!$D322, products!$A:$A, 0), MATCH(orders!L$1, products!$A$1:$G$1, 0))</f>
        <v>3.8849999999999998</v>
      </c>
      <c r="M322">
        <f t="shared" si="8"/>
        <v>19.424999999999997</v>
      </c>
      <c r="N322" t="str">
        <f t="shared" si="9"/>
        <v>Arabica</v>
      </c>
    </row>
    <row r="323" spans="1:14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>
        <f>INDEX(products!$A:$G, MATCH(orders!$D323, products!$A:$A, 0), MATCH(orders!K$1, products!$A$1:$G$1, 0))</f>
        <v>0.2</v>
      </c>
      <c r="L323">
        <f>INDEX(products!$A:$G, MATCH(orders!$D323, products!$A:$A, 0), MATCH(orders!L$1, products!$A$1:$G$1, 0))</f>
        <v>3.375</v>
      </c>
      <c r="M323">
        <f t="shared" ref="M323:M386" si="10">L323 *E323</f>
        <v>20.25</v>
      </c>
      <c r="N323" t="str">
        <f t="shared" ref="N323:N386" si="11">IF(I323 = "Rob", "Robusta", IF(I323 = "Exc", "Excelsa", IF(I323 = "Ara", "Arabica", IF(I323 = "Lib", "Liberica", ""))))</f>
        <v>Arabica</v>
      </c>
    </row>
    <row r="324" spans="1:14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>
        <f>INDEX(products!$A:$G, MATCH(orders!$D324, products!$A:$A, 0), MATCH(orders!K$1, products!$A$1:$G$1, 0))</f>
        <v>0.5</v>
      </c>
      <c r="L324">
        <f>INDEX(products!$A:$G, MATCH(orders!$D324, products!$A:$A, 0), MATCH(orders!L$1, products!$A$1:$G$1, 0))</f>
        <v>7.77</v>
      </c>
      <c r="M324">
        <f t="shared" si="10"/>
        <v>23.31</v>
      </c>
      <c r="N324" t="str">
        <f t="shared" si="11"/>
        <v>Liberica</v>
      </c>
    </row>
    <row r="325" spans="1:14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>
        <f>INDEX(products!$A:$G, MATCH(orders!$D325, products!$A:$A, 0), MATCH(orders!K$1, products!$A$1:$G$1, 0))</f>
        <v>0.2</v>
      </c>
      <c r="L325">
        <f>INDEX(products!$A:$G, MATCH(orders!$D325, products!$A:$A, 0), MATCH(orders!L$1, products!$A$1:$G$1, 0))</f>
        <v>3.645</v>
      </c>
      <c r="M325">
        <f t="shared" si="10"/>
        <v>18.225000000000001</v>
      </c>
      <c r="N325" t="str">
        <f t="shared" si="11"/>
        <v>Excelsa</v>
      </c>
    </row>
    <row r="326" spans="1:14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>
        <f>INDEX(products!$A:$G, MATCH(orders!$D326, products!$A:$A, 0), MATCH(orders!K$1, products!$A$1:$G$1, 0))</f>
        <v>1</v>
      </c>
      <c r="L326">
        <f>INDEX(products!$A:$G, MATCH(orders!$D326, products!$A:$A, 0), MATCH(orders!L$1, products!$A$1:$G$1, 0))</f>
        <v>13.75</v>
      </c>
      <c r="M326">
        <f t="shared" si="10"/>
        <v>13.75</v>
      </c>
      <c r="N326" t="str">
        <f t="shared" si="11"/>
        <v>Excelsa</v>
      </c>
    </row>
    <row r="327" spans="1:14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>
        <f>INDEX(products!$A:$G, MATCH(orders!$D327, products!$A:$A, 0), MATCH(orders!K$1, products!$A$1:$G$1, 0))</f>
        <v>2.5</v>
      </c>
      <c r="L327">
        <f>INDEX(products!$A:$G, MATCH(orders!$D327, products!$A:$A, 0), MATCH(orders!L$1, products!$A$1:$G$1, 0))</f>
        <v>29.784999999999997</v>
      </c>
      <c r="M327">
        <f t="shared" si="10"/>
        <v>29.784999999999997</v>
      </c>
      <c r="N327" t="str">
        <f t="shared" si="11"/>
        <v>Arabica</v>
      </c>
    </row>
    <row r="328" spans="1:14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>
        <f>INDEX(products!$A:$G, MATCH(orders!$D328, products!$A:$A, 0), MATCH(orders!K$1, products!$A$1:$G$1, 0))</f>
        <v>1</v>
      </c>
      <c r="L328">
        <f>INDEX(products!$A:$G, MATCH(orders!$D328, products!$A:$A, 0), MATCH(orders!L$1, products!$A$1:$G$1, 0))</f>
        <v>8.9499999999999993</v>
      </c>
      <c r="M328">
        <f t="shared" si="10"/>
        <v>44.75</v>
      </c>
      <c r="N328" t="str">
        <f t="shared" si="11"/>
        <v>Robusta</v>
      </c>
    </row>
    <row r="329" spans="1:14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>
        <f>INDEX(products!$A:$G, MATCH(orders!$D329, products!$A:$A, 0), MATCH(orders!K$1, products!$A$1:$G$1, 0))</f>
        <v>1</v>
      </c>
      <c r="L329">
        <f>INDEX(products!$A:$G, MATCH(orders!$D329, products!$A:$A, 0), MATCH(orders!L$1, products!$A$1:$G$1, 0))</f>
        <v>8.9499999999999993</v>
      </c>
      <c r="M329">
        <f t="shared" si="10"/>
        <v>44.75</v>
      </c>
      <c r="N329" t="str">
        <f t="shared" si="11"/>
        <v>Robusta</v>
      </c>
    </row>
    <row r="330" spans="1:14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>
        <f>INDEX(products!$A:$G, MATCH(orders!$D330, products!$A:$A, 0), MATCH(orders!K$1, products!$A$1:$G$1, 0))</f>
        <v>0.5</v>
      </c>
      <c r="L330">
        <f>INDEX(products!$A:$G, MATCH(orders!$D330, products!$A:$A, 0), MATCH(orders!L$1, products!$A$1:$G$1, 0))</f>
        <v>9.51</v>
      </c>
      <c r="M330">
        <f t="shared" si="10"/>
        <v>38.04</v>
      </c>
      <c r="N330" t="str">
        <f t="shared" si="11"/>
        <v>Liberica</v>
      </c>
    </row>
    <row r="331" spans="1:14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>
        <f>INDEX(products!$A:$G, MATCH(orders!$D331, products!$A:$A, 0), MATCH(orders!K$1, products!$A$1:$G$1, 0))</f>
        <v>0.5</v>
      </c>
      <c r="L331">
        <f>INDEX(products!$A:$G, MATCH(orders!$D331, products!$A:$A, 0), MATCH(orders!L$1, products!$A$1:$G$1, 0))</f>
        <v>5.3699999999999992</v>
      </c>
      <c r="M331">
        <f t="shared" si="10"/>
        <v>21.479999999999997</v>
      </c>
      <c r="N331" t="str">
        <f t="shared" si="11"/>
        <v>Robusta</v>
      </c>
    </row>
    <row r="332" spans="1:14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>
        <f>INDEX(products!$A:$G, MATCH(orders!$D332, products!$A:$A, 0), MATCH(orders!K$1, products!$A$1:$G$1, 0))</f>
        <v>0.5</v>
      </c>
      <c r="L332">
        <f>INDEX(products!$A:$G, MATCH(orders!$D332, products!$A:$A, 0), MATCH(orders!L$1, products!$A$1:$G$1, 0))</f>
        <v>5.3699999999999992</v>
      </c>
      <c r="M332">
        <f t="shared" si="10"/>
        <v>16.11</v>
      </c>
      <c r="N332" t="str">
        <f t="shared" si="11"/>
        <v>Robusta</v>
      </c>
    </row>
    <row r="333" spans="1:14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>
        <f>INDEX(products!$A:$G, MATCH(orders!$D333, products!$A:$A, 0), MATCH(orders!K$1, products!$A$1:$G$1, 0))</f>
        <v>2.5</v>
      </c>
      <c r="L333">
        <f>INDEX(products!$A:$G, MATCH(orders!$D333, products!$A:$A, 0), MATCH(orders!L$1, products!$A$1:$G$1, 0))</f>
        <v>22.884999999999998</v>
      </c>
      <c r="M333">
        <f t="shared" si="10"/>
        <v>22.884999999999998</v>
      </c>
      <c r="N333" t="str">
        <f t="shared" si="11"/>
        <v>Robusta</v>
      </c>
    </row>
    <row r="334" spans="1:14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>
        <f>INDEX(products!$A:$G, MATCH(orders!$D334, products!$A:$A, 0), MATCH(orders!K$1, products!$A$1:$G$1, 0))</f>
        <v>0.5</v>
      </c>
      <c r="L334">
        <f>INDEX(products!$A:$G, MATCH(orders!$D334, products!$A:$A, 0), MATCH(orders!L$1, products!$A$1:$G$1, 0))</f>
        <v>5.97</v>
      </c>
      <c r="M334">
        <f t="shared" si="10"/>
        <v>17.91</v>
      </c>
      <c r="N334" t="str">
        <f t="shared" si="11"/>
        <v>Arabica</v>
      </c>
    </row>
    <row r="335" spans="1:14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>
        <f>INDEX(products!$A:$G, MATCH(orders!$D335, products!$A:$A, 0), MATCH(orders!K$1, products!$A$1:$G$1, 0))</f>
        <v>0.5</v>
      </c>
      <c r="L335">
        <f>INDEX(products!$A:$G, MATCH(orders!$D335, products!$A:$A, 0), MATCH(orders!L$1, products!$A$1:$G$1, 0))</f>
        <v>5.97</v>
      </c>
      <c r="M335">
        <f t="shared" si="10"/>
        <v>23.88</v>
      </c>
      <c r="N335" t="str">
        <f t="shared" si="11"/>
        <v>Robusta</v>
      </c>
    </row>
    <row r="336" spans="1:14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>
        <f>INDEX(products!$A:$G, MATCH(orders!$D336, products!$A:$A, 0), MATCH(orders!K$1, products!$A$1:$G$1, 0))</f>
        <v>1</v>
      </c>
      <c r="L336">
        <f>INDEX(products!$A:$G, MATCH(orders!$D336, products!$A:$A, 0), MATCH(orders!L$1, products!$A$1:$G$1, 0))</f>
        <v>11.95</v>
      </c>
      <c r="M336">
        <f t="shared" si="10"/>
        <v>59.75</v>
      </c>
      <c r="N336" t="str">
        <f t="shared" si="11"/>
        <v>Robusta</v>
      </c>
    </row>
    <row r="337" spans="1:14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>
        <f>INDEX(products!$A:$G, MATCH(orders!$D337, products!$A:$A, 0), MATCH(orders!K$1, products!$A$1:$G$1, 0))</f>
        <v>0.2</v>
      </c>
      <c r="L337">
        <f>INDEX(products!$A:$G, MATCH(orders!$D337, products!$A:$A, 0), MATCH(orders!L$1, products!$A$1:$G$1, 0))</f>
        <v>4.7549999999999999</v>
      </c>
      <c r="M337">
        <f t="shared" si="10"/>
        <v>28.53</v>
      </c>
      <c r="N337" t="str">
        <f t="shared" si="11"/>
        <v>Liberica</v>
      </c>
    </row>
    <row r="338" spans="1:14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>
        <f>INDEX(products!$A:$G, MATCH(orders!$D338, products!$A:$A, 0), MATCH(orders!K$1, products!$A$1:$G$1, 0))</f>
        <v>1</v>
      </c>
      <c r="L338">
        <f>INDEX(products!$A:$G, MATCH(orders!$D338, products!$A:$A, 0), MATCH(orders!L$1, products!$A$1:$G$1, 0))</f>
        <v>11.25</v>
      </c>
      <c r="M338">
        <f t="shared" si="10"/>
        <v>45</v>
      </c>
      <c r="N338" t="str">
        <f t="shared" si="11"/>
        <v>Arabica</v>
      </c>
    </row>
    <row r="339" spans="1:14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>
        <f>INDEX(products!$A:$G, MATCH(orders!$D339, products!$A:$A, 0), MATCH(orders!K$1, products!$A$1:$G$1, 0))</f>
        <v>2.5</v>
      </c>
      <c r="L339">
        <f>INDEX(products!$A:$G, MATCH(orders!$D339, products!$A:$A, 0), MATCH(orders!L$1, products!$A$1:$G$1, 0))</f>
        <v>27.945</v>
      </c>
      <c r="M339">
        <f t="shared" si="10"/>
        <v>55.89</v>
      </c>
      <c r="N339" t="str">
        <f t="shared" si="11"/>
        <v>Excelsa</v>
      </c>
    </row>
    <row r="340" spans="1:14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>
        <f>INDEX(products!$A:$G, MATCH(orders!$D340, products!$A:$A, 0), MATCH(orders!K$1, products!$A$1:$G$1, 0))</f>
        <v>1</v>
      </c>
      <c r="L340">
        <f>INDEX(products!$A:$G, MATCH(orders!$D340, products!$A:$A, 0), MATCH(orders!L$1, products!$A$1:$G$1, 0))</f>
        <v>14.85</v>
      </c>
      <c r="M340">
        <f t="shared" si="10"/>
        <v>59.4</v>
      </c>
      <c r="N340" t="str">
        <f t="shared" si="11"/>
        <v>Excelsa</v>
      </c>
    </row>
    <row r="341" spans="1:14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>
        <f>INDEX(products!$A:$G, MATCH(orders!$D341, products!$A:$A, 0), MATCH(orders!K$1, products!$A$1:$G$1, 0))</f>
        <v>0.2</v>
      </c>
      <c r="L341">
        <f>INDEX(products!$A:$G, MATCH(orders!$D341, products!$A:$A, 0), MATCH(orders!L$1, products!$A$1:$G$1, 0))</f>
        <v>3.645</v>
      </c>
      <c r="M341">
        <f t="shared" si="10"/>
        <v>7.29</v>
      </c>
      <c r="N341" t="str">
        <f t="shared" si="11"/>
        <v>Excelsa</v>
      </c>
    </row>
    <row r="342" spans="1:14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>
        <f>INDEX(products!$A:$G, MATCH(orders!$D342, products!$A:$A, 0), MATCH(orders!K$1, products!$A$1:$G$1, 0))</f>
        <v>0.5</v>
      </c>
      <c r="L342">
        <f>INDEX(products!$A:$G, MATCH(orders!$D342, products!$A:$A, 0), MATCH(orders!L$1, products!$A$1:$G$1, 0))</f>
        <v>7.29</v>
      </c>
      <c r="M342">
        <f t="shared" si="10"/>
        <v>7.29</v>
      </c>
      <c r="N342" t="str">
        <f t="shared" si="11"/>
        <v>Excelsa</v>
      </c>
    </row>
    <row r="343" spans="1:14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>
        <f>INDEX(products!$A:$G, MATCH(orders!$D343, products!$A:$A, 0), MATCH(orders!K$1, products!$A$1:$G$1, 0))</f>
        <v>0.5</v>
      </c>
      <c r="L343">
        <f>INDEX(products!$A:$G, MATCH(orders!$D343, products!$A:$A, 0), MATCH(orders!L$1, products!$A$1:$G$1, 0))</f>
        <v>8.91</v>
      </c>
      <c r="M343">
        <f t="shared" si="10"/>
        <v>17.82</v>
      </c>
      <c r="N343" t="str">
        <f t="shared" si="11"/>
        <v>Excelsa</v>
      </c>
    </row>
    <row r="344" spans="1:14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>
        <f>INDEX(products!$A:$G, MATCH(orders!$D344, products!$A:$A, 0), MATCH(orders!K$1, products!$A$1:$G$1, 0))</f>
        <v>0.5</v>
      </c>
      <c r="L344">
        <f>INDEX(products!$A:$G, MATCH(orders!$D344, products!$A:$A, 0), MATCH(orders!L$1, products!$A$1:$G$1, 0))</f>
        <v>7.77</v>
      </c>
      <c r="M344">
        <f t="shared" si="10"/>
        <v>38.849999999999994</v>
      </c>
      <c r="N344" t="str">
        <f t="shared" si="11"/>
        <v>Liberica</v>
      </c>
    </row>
    <row r="345" spans="1:14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>
        <f>INDEX(products!$A:$G, MATCH(orders!$D345, products!$A:$A, 0), MATCH(orders!K$1, products!$A$1:$G$1, 0))</f>
        <v>0.5</v>
      </c>
      <c r="L345">
        <f>INDEX(products!$A:$G, MATCH(orders!$D345, products!$A:$A, 0), MATCH(orders!L$1, products!$A$1:$G$1, 0))</f>
        <v>5.3699999999999992</v>
      </c>
      <c r="M345">
        <f t="shared" si="10"/>
        <v>32.22</v>
      </c>
      <c r="N345" t="str">
        <f t="shared" si="11"/>
        <v>Robusta</v>
      </c>
    </row>
    <row r="346" spans="1:14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>
        <f>INDEX(products!$A:$G, MATCH(orders!$D346, products!$A:$A, 0), MATCH(orders!K$1, products!$A$1:$G$1, 0))</f>
        <v>1</v>
      </c>
      <c r="L346">
        <f>INDEX(products!$A:$G, MATCH(orders!$D346, products!$A:$A, 0), MATCH(orders!L$1, products!$A$1:$G$1, 0))</f>
        <v>9.9499999999999993</v>
      </c>
      <c r="M346">
        <f t="shared" si="10"/>
        <v>19.899999999999999</v>
      </c>
      <c r="N346" t="str">
        <f t="shared" si="11"/>
        <v>Robusta</v>
      </c>
    </row>
    <row r="347" spans="1:14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>
        <f>INDEX(products!$A:$G, MATCH(orders!$D347, products!$A:$A, 0), MATCH(orders!K$1, products!$A$1:$G$1, 0))</f>
        <v>1</v>
      </c>
      <c r="L347">
        <f>INDEX(products!$A:$G, MATCH(orders!$D347, products!$A:$A, 0), MATCH(orders!L$1, products!$A$1:$G$1, 0))</f>
        <v>11.95</v>
      </c>
      <c r="M347">
        <f t="shared" si="10"/>
        <v>59.75</v>
      </c>
      <c r="N347" t="str">
        <f t="shared" si="11"/>
        <v>Robusta</v>
      </c>
    </row>
    <row r="348" spans="1:14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>
        <f>INDEX(products!$A:$G, MATCH(orders!$D348, products!$A:$A, 0), MATCH(orders!K$1, products!$A$1:$G$1, 0))</f>
        <v>0.5</v>
      </c>
      <c r="L348">
        <f>INDEX(products!$A:$G, MATCH(orders!$D348, products!$A:$A, 0), MATCH(orders!L$1, products!$A$1:$G$1, 0))</f>
        <v>7.77</v>
      </c>
      <c r="M348">
        <f t="shared" si="10"/>
        <v>23.31</v>
      </c>
      <c r="N348" t="str">
        <f t="shared" si="11"/>
        <v>Arabica</v>
      </c>
    </row>
    <row r="349" spans="1:14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>
        <f>INDEX(products!$A:$G, MATCH(orders!$D349, products!$A:$A, 0), MATCH(orders!K$1, products!$A$1:$G$1, 0))</f>
        <v>1</v>
      </c>
      <c r="L349">
        <f>INDEX(products!$A:$G, MATCH(orders!$D349, products!$A:$A, 0), MATCH(orders!L$1, products!$A$1:$G$1, 0))</f>
        <v>14.55</v>
      </c>
      <c r="M349">
        <f t="shared" si="10"/>
        <v>43.650000000000006</v>
      </c>
      <c r="N349" t="str">
        <f t="shared" si="11"/>
        <v>Liberica</v>
      </c>
    </row>
    <row r="350" spans="1:14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>
        <f>INDEX(products!$A:$G, MATCH(orders!$D350, products!$A:$A, 0), MATCH(orders!K$1, products!$A$1:$G$1, 0))</f>
        <v>2.5</v>
      </c>
      <c r="L350">
        <f>INDEX(products!$A:$G, MATCH(orders!$D350, products!$A:$A, 0), MATCH(orders!L$1, products!$A$1:$G$1, 0))</f>
        <v>34.154999999999994</v>
      </c>
      <c r="M350">
        <f t="shared" si="10"/>
        <v>204.92999999999995</v>
      </c>
      <c r="N350" t="str">
        <f t="shared" si="11"/>
        <v>Excelsa</v>
      </c>
    </row>
    <row r="351" spans="1:14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>
        <f>INDEX(products!$A:$G, MATCH(orders!$D351, products!$A:$A, 0), MATCH(orders!K$1, products!$A$1:$G$1, 0))</f>
        <v>0.2</v>
      </c>
      <c r="L351">
        <f>INDEX(products!$A:$G, MATCH(orders!$D351, products!$A:$A, 0), MATCH(orders!L$1, products!$A$1:$G$1, 0))</f>
        <v>3.5849999999999995</v>
      </c>
      <c r="M351">
        <f t="shared" si="10"/>
        <v>14.339999999999998</v>
      </c>
      <c r="N351" t="str">
        <f t="shared" si="11"/>
        <v>Robusta</v>
      </c>
    </row>
    <row r="352" spans="1:14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>
        <f>INDEX(products!$A:$G, MATCH(orders!$D352, products!$A:$A, 0), MATCH(orders!K$1, products!$A$1:$G$1, 0))</f>
        <v>0.5</v>
      </c>
      <c r="L352">
        <f>INDEX(products!$A:$G, MATCH(orders!$D352, products!$A:$A, 0), MATCH(orders!L$1, products!$A$1:$G$1, 0))</f>
        <v>5.97</v>
      </c>
      <c r="M352">
        <f t="shared" si="10"/>
        <v>23.88</v>
      </c>
      <c r="N352" t="str">
        <f t="shared" si="11"/>
        <v>Arabica</v>
      </c>
    </row>
    <row r="353" spans="1:14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>
        <f>INDEX(products!$A:$G, MATCH(orders!$D353, products!$A:$A, 0), MATCH(orders!K$1, products!$A$1:$G$1, 0))</f>
        <v>1</v>
      </c>
      <c r="L353">
        <f>INDEX(products!$A:$G, MATCH(orders!$D353, products!$A:$A, 0), MATCH(orders!L$1, products!$A$1:$G$1, 0))</f>
        <v>11.25</v>
      </c>
      <c r="M353">
        <f t="shared" si="10"/>
        <v>22.5</v>
      </c>
      <c r="N353" t="str">
        <f t="shared" si="11"/>
        <v>Arabica</v>
      </c>
    </row>
    <row r="354" spans="1:14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>
        <f>INDEX(products!$A:$G, MATCH(orders!$D354, products!$A:$A, 0), MATCH(orders!K$1, products!$A$1:$G$1, 0))</f>
        <v>0.5</v>
      </c>
      <c r="L354">
        <f>INDEX(products!$A:$G, MATCH(orders!$D354, products!$A:$A, 0), MATCH(orders!L$1, products!$A$1:$G$1, 0))</f>
        <v>7.29</v>
      </c>
      <c r="M354">
        <f t="shared" si="10"/>
        <v>36.450000000000003</v>
      </c>
      <c r="N354" t="str">
        <f t="shared" si="11"/>
        <v>Excelsa</v>
      </c>
    </row>
    <row r="355" spans="1:14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>
        <f>INDEX(products!$A:$G, MATCH(orders!$D355, products!$A:$A, 0), MATCH(orders!K$1, products!$A$1:$G$1, 0))</f>
        <v>0.5</v>
      </c>
      <c r="L355">
        <f>INDEX(products!$A:$G, MATCH(orders!$D355, products!$A:$A, 0), MATCH(orders!L$1, products!$A$1:$G$1, 0))</f>
        <v>6.75</v>
      </c>
      <c r="M355">
        <f t="shared" si="10"/>
        <v>27</v>
      </c>
      <c r="N355" t="str">
        <f t="shared" si="11"/>
        <v>Arabica</v>
      </c>
    </row>
    <row r="356" spans="1:14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>
        <f>INDEX(products!$A:$G, MATCH(orders!$D356, products!$A:$A, 0), MATCH(orders!K$1, products!$A$1:$G$1, 0))</f>
        <v>2.5</v>
      </c>
      <c r="L356">
        <f>INDEX(products!$A:$G, MATCH(orders!$D356, products!$A:$A, 0), MATCH(orders!L$1, products!$A$1:$G$1, 0))</f>
        <v>25.874999999999996</v>
      </c>
      <c r="M356">
        <f t="shared" si="10"/>
        <v>155.24999999999997</v>
      </c>
      <c r="N356" t="str">
        <f t="shared" si="11"/>
        <v>Arabica</v>
      </c>
    </row>
    <row r="357" spans="1:14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>
        <f>INDEX(products!$A:$G, MATCH(orders!$D357, products!$A:$A, 0), MATCH(orders!K$1, products!$A$1:$G$1, 0))</f>
        <v>2.5</v>
      </c>
      <c r="L357">
        <f>INDEX(products!$A:$G, MATCH(orders!$D357, products!$A:$A, 0), MATCH(orders!L$1, products!$A$1:$G$1, 0))</f>
        <v>22.884999999999998</v>
      </c>
      <c r="M357">
        <f t="shared" si="10"/>
        <v>114.42499999999998</v>
      </c>
      <c r="N357" t="str">
        <f t="shared" si="11"/>
        <v>Arabica</v>
      </c>
    </row>
    <row r="358" spans="1:14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>
        <f>INDEX(products!$A:$G, MATCH(orders!$D358, products!$A:$A, 0), MATCH(orders!K$1, products!$A$1:$G$1, 0))</f>
        <v>1</v>
      </c>
      <c r="L358">
        <f>INDEX(products!$A:$G, MATCH(orders!$D358, products!$A:$A, 0), MATCH(orders!L$1, products!$A$1:$G$1, 0))</f>
        <v>12.95</v>
      </c>
      <c r="M358">
        <f t="shared" si="10"/>
        <v>51.8</v>
      </c>
      <c r="N358" t="str">
        <f t="shared" si="11"/>
        <v>Liberica</v>
      </c>
    </row>
    <row r="359" spans="1:14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>
        <f>INDEX(products!$A:$G, MATCH(orders!$D359, products!$A:$A, 0), MATCH(orders!K$1, products!$A$1:$G$1, 0))</f>
        <v>2.5</v>
      </c>
      <c r="L359">
        <f>INDEX(products!$A:$G, MATCH(orders!$D359, products!$A:$A, 0), MATCH(orders!L$1, products!$A$1:$G$1, 0))</f>
        <v>25.874999999999996</v>
      </c>
      <c r="M359">
        <f t="shared" si="10"/>
        <v>155.24999999999997</v>
      </c>
      <c r="N359" t="str">
        <f t="shared" si="11"/>
        <v>Arabica</v>
      </c>
    </row>
    <row r="360" spans="1:14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>
        <f>INDEX(products!$A:$G, MATCH(orders!$D360, products!$A:$A, 0), MATCH(orders!K$1, products!$A$1:$G$1, 0))</f>
        <v>2.5</v>
      </c>
      <c r="L360">
        <f>INDEX(products!$A:$G, MATCH(orders!$D360, products!$A:$A, 0), MATCH(orders!L$1, products!$A$1:$G$1, 0))</f>
        <v>29.784999999999997</v>
      </c>
      <c r="M360">
        <f t="shared" si="10"/>
        <v>29.784999999999997</v>
      </c>
      <c r="N360" t="str">
        <f t="shared" si="11"/>
        <v>Arabica</v>
      </c>
    </row>
    <row r="361" spans="1:14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>
        <f>INDEX(products!$A:$G, MATCH(orders!$D361, products!$A:$A, 0), MATCH(orders!K$1, products!$A$1:$G$1, 0))</f>
        <v>0.2</v>
      </c>
      <c r="L361">
        <f>INDEX(products!$A:$G, MATCH(orders!$D361, products!$A:$A, 0), MATCH(orders!L$1, products!$A$1:$G$1, 0))</f>
        <v>3.5849999999999995</v>
      </c>
      <c r="M361">
        <f t="shared" si="10"/>
        <v>21.509999999999998</v>
      </c>
      <c r="N361" t="str">
        <f t="shared" si="11"/>
        <v>Robusta</v>
      </c>
    </row>
    <row r="362" spans="1:14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>
        <f>INDEX(products!$A:$G, MATCH(orders!$D362, products!$A:$A, 0), MATCH(orders!K$1, products!$A$1:$G$1, 0))</f>
        <v>2.5</v>
      </c>
      <c r="L362">
        <f>INDEX(products!$A:$G, MATCH(orders!$D362, products!$A:$A, 0), MATCH(orders!L$1, products!$A$1:$G$1, 0))</f>
        <v>20.584999999999997</v>
      </c>
      <c r="M362">
        <f t="shared" si="10"/>
        <v>41.169999999999995</v>
      </c>
      <c r="N362" t="str">
        <f t="shared" si="11"/>
        <v>Robusta</v>
      </c>
    </row>
    <row r="363" spans="1:14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>
        <f>INDEX(products!$A:$G, MATCH(orders!$D363, products!$A:$A, 0), MATCH(orders!K$1, products!$A$1:$G$1, 0))</f>
        <v>0.5</v>
      </c>
      <c r="L363">
        <f>INDEX(products!$A:$G, MATCH(orders!$D363, products!$A:$A, 0), MATCH(orders!L$1, products!$A$1:$G$1, 0))</f>
        <v>5.97</v>
      </c>
      <c r="M363">
        <f t="shared" si="10"/>
        <v>5.97</v>
      </c>
      <c r="N363" t="str">
        <f t="shared" si="11"/>
        <v>Robusta</v>
      </c>
    </row>
    <row r="364" spans="1:14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>
        <f>INDEX(products!$A:$G, MATCH(orders!$D364, products!$A:$A, 0), MATCH(orders!K$1, products!$A$1:$G$1, 0))</f>
        <v>1</v>
      </c>
      <c r="L364">
        <f>INDEX(products!$A:$G, MATCH(orders!$D364, products!$A:$A, 0), MATCH(orders!L$1, products!$A$1:$G$1, 0))</f>
        <v>14.85</v>
      </c>
      <c r="M364">
        <f t="shared" si="10"/>
        <v>74.25</v>
      </c>
      <c r="N364" t="str">
        <f t="shared" si="11"/>
        <v>Excelsa</v>
      </c>
    </row>
    <row r="365" spans="1:14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>
        <f>INDEX(products!$A:$G, MATCH(orders!$D365, products!$A:$A, 0), MATCH(orders!K$1, products!$A$1:$G$1, 0))</f>
        <v>1</v>
      </c>
      <c r="L365">
        <f>INDEX(products!$A:$G, MATCH(orders!$D365, products!$A:$A, 0), MATCH(orders!L$1, products!$A$1:$G$1, 0))</f>
        <v>14.55</v>
      </c>
      <c r="M365">
        <f t="shared" si="10"/>
        <v>87.300000000000011</v>
      </c>
      <c r="N365" t="str">
        <f t="shared" si="11"/>
        <v>Liberica</v>
      </c>
    </row>
    <row r="366" spans="1:14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>
        <f>INDEX(products!$A:$G, MATCH(orders!$D366, products!$A:$A, 0), MATCH(orders!K$1, products!$A$1:$G$1, 0))</f>
        <v>1</v>
      </c>
      <c r="L366">
        <f>INDEX(products!$A:$G, MATCH(orders!$D366, products!$A:$A, 0), MATCH(orders!L$1, products!$A$1:$G$1, 0))</f>
        <v>12.15</v>
      </c>
      <c r="M366">
        <f t="shared" si="10"/>
        <v>72.900000000000006</v>
      </c>
      <c r="N366" t="str">
        <f t="shared" si="11"/>
        <v>Excelsa</v>
      </c>
    </row>
    <row r="367" spans="1:14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>
        <f>INDEX(products!$A:$G, MATCH(orders!$D367, products!$A:$A, 0), MATCH(orders!K$1, products!$A$1:$G$1, 0))</f>
        <v>0.5</v>
      </c>
      <c r="L367">
        <f>INDEX(products!$A:$G, MATCH(orders!$D367, products!$A:$A, 0), MATCH(orders!L$1, products!$A$1:$G$1, 0))</f>
        <v>7.77</v>
      </c>
      <c r="M367">
        <f t="shared" si="10"/>
        <v>7.77</v>
      </c>
      <c r="N367" t="str">
        <f t="shared" si="11"/>
        <v>Liberica</v>
      </c>
    </row>
    <row r="368" spans="1:14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>
        <f>INDEX(products!$A:$G, MATCH(orders!$D368, products!$A:$A, 0), MATCH(orders!K$1, products!$A$1:$G$1, 0))</f>
        <v>0.5</v>
      </c>
      <c r="L368">
        <f>INDEX(products!$A:$G, MATCH(orders!$D368, products!$A:$A, 0), MATCH(orders!L$1, products!$A$1:$G$1, 0))</f>
        <v>7.29</v>
      </c>
      <c r="M368">
        <f t="shared" si="10"/>
        <v>43.74</v>
      </c>
      <c r="N368" t="str">
        <f t="shared" si="11"/>
        <v>Excelsa</v>
      </c>
    </row>
    <row r="369" spans="1:14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>
        <f>INDEX(products!$A:$G, MATCH(orders!$D369, products!$A:$A, 0), MATCH(orders!K$1, products!$A$1:$G$1, 0))</f>
        <v>0.2</v>
      </c>
      <c r="L369">
        <f>INDEX(products!$A:$G, MATCH(orders!$D369, products!$A:$A, 0), MATCH(orders!L$1, products!$A$1:$G$1, 0))</f>
        <v>4.3650000000000002</v>
      </c>
      <c r="M369">
        <f t="shared" si="10"/>
        <v>8.73</v>
      </c>
      <c r="N369" t="str">
        <f t="shared" si="11"/>
        <v>Liberica</v>
      </c>
    </row>
    <row r="370" spans="1:14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>
        <f>INDEX(products!$A:$G, MATCH(orders!$D370, products!$A:$A, 0), MATCH(orders!K$1, products!$A$1:$G$1, 0))</f>
        <v>2.5</v>
      </c>
      <c r="L370">
        <f>INDEX(products!$A:$G, MATCH(orders!$D370, products!$A:$A, 0), MATCH(orders!L$1, products!$A$1:$G$1, 0))</f>
        <v>31.624999999999996</v>
      </c>
      <c r="M370">
        <f t="shared" si="10"/>
        <v>63.249999999999993</v>
      </c>
      <c r="N370" t="str">
        <f t="shared" si="11"/>
        <v>Excelsa</v>
      </c>
    </row>
    <row r="371" spans="1:14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>
        <f>INDEX(products!$A:$G, MATCH(orders!$D371, products!$A:$A, 0), MATCH(orders!K$1, products!$A$1:$G$1, 0))</f>
        <v>0.5</v>
      </c>
      <c r="L371">
        <f>INDEX(products!$A:$G, MATCH(orders!$D371, products!$A:$A, 0), MATCH(orders!L$1, products!$A$1:$G$1, 0))</f>
        <v>8.91</v>
      </c>
      <c r="M371">
        <f t="shared" si="10"/>
        <v>8.91</v>
      </c>
      <c r="N371" t="str">
        <f t="shared" si="11"/>
        <v>Excelsa</v>
      </c>
    </row>
    <row r="372" spans="1:14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>
        <f>INDEX(products!$A:$G, MATCH(orders!$D372, products!$A:$A, 0), MATCH(orders!K$1, products!$A$1:$G$1, 0))</f>
        <v>1</v>
      </c>
      <c r="L372">
        <f>INDEX(products!$A:$G, MATCH(orders!$D372, products!$A:$A, 0), MATCH(orders!L$1, products!$A$1:$G$1, 0))</f>
        <v>12.15</v>
      </c>
      <c r="M372">
        <f t="shared" si="10"/>
        <v>24.3</v>
      </c>
      <c r="N372" t="str">
        <f t="shared" si="11"/>
        <v>Excelsa</v>
      </c>
    </row>
    <row r="373" spans="1:14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>
        <f>INDEX(products!$A:$G, MATCH(orders!$D373, products!$A:$A, 0), MATCH(orders!K$1, products!$A$1:$G$1, 0))</f>
        <v>0.5</v>
      </c>
      <c r="L373">
        <f>INDEX(products!$A:$G, MATCH(orders!$D373, products!$A:$A, 0), MATCH(orders!L$1, products!$A$1:$G$1, 0))</f>
        <v>7.77</v>
      </c>
      <c r="M373">
        <f t="shared" si="10"/>
        <v>46.62</v>
      </c>
      <c r="N373" t="str">
        <f t="shared" si="11"/>
        <v>Arabica</v>
      </c>
    </row>
    <row r="374" spans="1:14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>
        <f>INDEX(products!$A:$G, MATCH(orders!$D374, products!$A:$A, 0), MATCH(orders!K$1, products!$A$1:$G$1, 0))</f>
        <v>0.5</v>
      </c>
      <c r="L374">
        <f>INDEX(products!$A:$G, MATCH(orders!$D374, products!$A:$A, 0), MATCH(orders!L$1, products!$A$1:$G$1, 0))</f>
        <v>7.169999999999999</v>
      </c>
      <c r="M374">
        <f t="shared" si="10"/>
        <v>43.019999999999996</v>
      </c>
      <c r="N374" t="str">
        <f t="shared" si="11"/>
        <v>Robusta</v>
      </c>
    </row>
    <row r="375" spans="1:14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>
        <f>INDEX(products!$A:$G, MATCH(orders!$D375, products!$A:$A, 0), MATCH(orders!K$1, products!$A$1:$G$1, 0))</f>
        <v>0.5</v>
      </c>
      <c r="L375">
        <f>INDEX(products!$A:$G, MATCH(orders!$D375, products!$A:$A, 0), MATCH(orders!L$1, products!$A$1:$G$1, 0))</f>
        <v>5.97</v>
      </c>
      <c r="M375">
        <f t="shared" si="10"/>
        <v>17.91</v>
      </c>
      <c r="N375" t="str">
        <f t="shared" si="11"/>
        <v>Arabica</v>
      </c>
    </row>
    <row r="376" spans="1:14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>
        <f>INDEX(products!$A:$G, MATCH(orders!$D376, products!$A:$A, 0), MATCH(orders!K$1, products!$A$1:$G$1, 0))</f>
        <v>0.5</v>
      </c>
      <c r="L376">
        <f>INDEX(products!$A:$G, MATCH(orders!$D376, products!$A:$A, 0), MATCH(orders!L$1, products!$A$1:$G$1, 0))</f>
        <v>9.51</v>
      </c>
      <c r="M376">
        <f t="shared" si="10"/>
        <v>38.04</v>
      </c>
      <c r="N376" t="str">
        <f t="shared" si="11"/>
        <v>Liberica</v>
      </c>
    </row>
    <row r="377" spans="1:14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>
        <f>INDEX(products!$A:$G, MATCH(orders!$D377, products!$A:$A, 0), MATCH(orders!K$1, products!$A$1:$G$1, 0))</f>
        <v>0.2</v>
      </c>
      <c r="L377">
        <f>INDEX(products!$A:$G, MATCH(orders!$D377, products!$A:$A, 0), MATCH(orders!L$1, products!$A$1:$G$1, 0))</f>
        <v>3.375</v>
      </c>
      <c r="M377">
        <f t="shared" si="10"/>
        <v>6.75</v>
      </c>
      <c r="N377" t="str">
        <f t="shared" si="11"/>
        <v>Arabica</v>
      </c>
    </row>
    <row r="378" spans="1:14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>
        <f>INDEX(products!$A:$G, MATCH(orders!$D378, products!$A:$A, 0), MATCH(orders!K$1, products!$A$1:$G$1, 0))</f>
        <v>0.5</v>
      </c>
      <c r="L378">
        <f>INDEX(products!$A:$G, MATCH(orders!$D378, products!$A:$A, 0), MATCH(orders!L$1, products!$A$1:$G$1, 0))</f>
        <v>5.97</v>
      </c>
      <c r="M378">
        <f t="shared" si="10"/>
        <v>5.97</v>
      </c>
      <c r="N378" t="str">
        <f t="shared" si="11"/>
        <v>Robusta</v>
      </c>
    </row>
    <row r="379" spans="1:14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>
        <f>INDEX(products!$A:$G, MATCH(orders!$D379, products!$A:$A, 0), MATCH(orders!K$1, products!$A$1:$G$1, 0))</f>
        <v>0.2</v>
      </c>
      <c r="L379">
        <f>INDEX(products!$A:$G, MATCH(orders!$D379, products!$A:$A, 0), MATCH(orders!L$1, products!$A$1:$G$1, 0))</f>
        <v>2.6849999999999996</v>
      </c>
      <c r="M379">
        <f t="shared" si="10"/>
        <v>8.0549999999999997</v>
      </c>
      <c r="N379" t="str">
        <f t="shared" si="11"/>
        <v>Robusta</v>
      </c>
    </row>
    <row r="380" spans="1:14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>
        <f>INDEX(products!$A:$G, MATCH(orders!$D380, products!$A:$A, 0), MATCH(orders!K$1, products!$A$1:$G$1, 0))</f>
        <v>0.5</v>
      </c>
      <c r="L380">
        <f>INDEX(products!$A:$G, MATCH(orders!$D380, products!$A:$A, 0), MATCH(orders!L$1, products!$A$1:$G$1, 0))</f>
        <v>7.77</v>
      </c>
      <c r="M380">
        <f t="shared" si="10"/>
        <v>23.31</v>
      </c>
      <c r="N380" t="str">
        <f t="shared" si="11"/>
        <v>Arabica</v>
      </c>
    </row>
    <row r="381" spans="1:14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>
        <f>INDEX(products!$A:$G, MATCH(orders!$D381, products!$A:$A, 0), MATCH(orders!K$1, products!$A$1:$G$1, 0))</f>
        <v>0.5</v>
      </c>
      <c r="L381">
        <f>INDEX(products!$A:$G, MATCH(orders!$D381, products!$A:$A, 0), MATCH(orders!L$1, products!$A$1:$G$1, 0))</f>
        <v>7.169999999999999</v>
      </c>
      <c r="M381">
        <f t="shared" si="10"/>
        <v>43.019999999999996</v>
      </c>
      <c r="N381" t="str">
        <f t="shared" si="11"/>
        <v>Robusta</v>
      </c>
    </row>
    <row r="382" spans="1:14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>
        <f>INDEX(products!$A:$G, MATCH(orders!$D382, products!$A:$A, 0), MATCH(orders!K$1, products!$A$1:$G$1, 0))</f>
        <v>0.5</v>
      </c>
      <c r="L382">
        <f>INDEX(products!$A:$G, MATCH(orders!$D382, products!$A:$A, 0), MATCH(orders!L$1, products!$A$1:$G$1, 0))</f>
        <v>7.77</v>
      </c>
      <c r="M382">
        <f t="shared" si="10"/>
        <v>23.31</v>
      </c>
      <c r="N382" t="str">
        <f t="shared" si="11"/>
        <v>Liberica</v>
      </c>
    </row>
    <row r="383" spans="1:14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>
        <f>INDEX(products!$A:$G, MATCH(orders!$D383, products!$A:$A, 0), MATCH(orders!K$1, products!$A$1:$G$1, 0))</f>
        <v>0.2</v>
      </c>
      <c r="L383">
        <f>INDEX(products!$A:$G, MATCH(orders!$D383, products!$A:$A, 0), MATCH(orders!L$1, products!$A$1:$G$1, 0))</f>
        <v>2.9849999999999999</v>
      </c>
      <c r="M383">
        <f t="shared" si="10"/>
        <v>14.924999999999999</v>
      </c>
      <c r="N383" t="str">
        <f t="shared" si="11"/>
        <v>Arabica</v>
      </c>
    </row>
    <row r="384" spans="1:14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>
        <f>INDEX(products!$A:$G, MATCH(orders!$D384, products!$A:$A, 0), MATCH(orders!K$1, products!$A$1:$G$1, 0))</f>
        <v>0.5</v>
      </c>
      <c r="L384">
        <f>INDEX(products!$A:$G, MATCH(orders!$D384, products!$A:$A, 0), MATCH(orders!L$1, products!$A$1:$G$1, 0))</f>
        <v>7.29</v>
      </c>
      <c r="M384">
        <f t="shared" si="10"/>
        <v>21.87</v>
      </c>
      <c r="N384" t="str">
        <f t="shared" si="11"/>
        <v>Excelsa</v>
      </c>
    </row>
    <row r="385" spans="1:14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>
        <f>INDEX(products!$A:$G, MATCH(orders!$D385, products!$A:$A, 0), MATCH(orders!K$1, products!$A$1:$G$1, 0))</f>
        <v>0.5</v>
      </c>
      <c r="L385">
        <f>INDEX(products!$A:$G, MATCH(orders!$D385, products!$A:$A, 0), MATCH(orders!L$1, products!$A$1:$G$1, 0))</f>
        <v>8.91</v>
      </c>
      <c r="M385">
        <f t="shared" si="10"/>
        <v>53.46</v>
      </c>
      <c r="N385" t="str">
        <f t="shared" si="11"/>
        <v>Excelsa</v>
      </c>
    </row>
    <row r="386" spans="1:14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>
        <f>INDEX(products!$A:$G, MATCH(orders!$D386, products!$A:$A, 0), MATCH(orders!K$1, products!$A$1:$G$1, 0))</f>
        <v>2.5</v>
      </c>
      <c r="L386">
        <f>INDEX(products!$A:$G, MATCH(orders!$D386, products!$A:$A, 0), MATCH(orders!L$1, products!$A$1:$G$1, 0))</f>
        <v>29.784999999999997</v>
      </c>
      <c r="M386">
        <f t="shared" si="10"/>
        <v>119.13999999999999</v>
      </c>
      <c r="N386" t="str">
        <f t="shared" si="11"/>
        <v>Arabica</v>
      </c>
    </row>
    <row r="387" spans="1:14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>
        <f>INDEX(products!$A:$G, MATCH(orders!$D387, products!$A:$A, 0), MATCH(orders!K$1, products!$A$1:$G$1, 0))</f>
        <v>0.5</v>
      </c>
      <c r="L387">
        <f>INDEX(products!$A:$G, MATCH(orders!$D387, products!$A:$A, 0), MATCH(orders!L$1, products!$A$1:$G$1, 0))</f>
        <v>8.73</v>
      </c>
      <c r="M387">
        <f t="shared" ref="M387:M450" si="12">L387 *E387</f>
        <v>43.650000000000006</v>
      </c>
      <c r="N387" t="str">
        <f t="shared" ref="N387:N450" si="13">IF(I387 = "Rob", "Robusta", IF(I387 = "Exc", "Excelsa", IF(I387 = "Ara", "Arabica", IF(I387 = "Lib", "Liberica", ""))))</f>
        <v>Liberica</v>
      </c>
    </row>
    <row r="388" spans="1:14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>
        <f>INDEX(products!$A:$G, MATCH(orders!$D388, products!$A:$A, 0), MATCH(orders!K$1, products!$A$1:$G$1, 0))</f>
        <v>0.2</v>
      </c>
      <c r="L388">
        <f>INDEX(products!$A:$G, MATCH(orders!$D388, products!$A:$A, 0), MATCH(orders!L$1, products!$A$1:$G$1, 0))</f>
        <v>2.9849999999999999</v>
      </c>
      <c r="M388">
        <f t="shared" si="12"/>
        <v>17.91</v>
      </c>
      <c r="N388" t="str">
        <f t="shared" si="13"/>
        <v>Arabica</v>
      </c>
    </row>
    <row r="389" spans="1:14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>
        <f>INDEX(products!$A:$G, MATCH(orders!$D389, products!$A:$A, 0), MATCH(orders!K$1, products!$A$1:$G$1, 0))</f>
        <v>1</v>
      </c>
      <c r="L389">
        <f>INDEX(products!$A:$G, MATCH(orders!$D389, products!$A:$A, 0), MATCH(orders!L$1, products!$A$1:$G$1, 0))</f>
        <v>14.85</v>
      </c>
      <c r="M389">
        <f t="shared" si="12"/>
        <v>74.25</v>
      </c>
      <c r="N389" t="str">
        <f t="shared" si="13"/>
        <v>Excelsa</v>
      </c>
    </row>
    <row r="390" spans="1:14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>
        <f>INDEX(products!$A:$G, MATCH(orders!$D390, products!$A:$A, 0), MATCH(orders!K$1, products!$A$1:$G$1, 0))</f>
        <v>0.2</v>
      </c>
      <c r="L390">
        <f>INDEX(products!$A:$G, MATCH(orders!$D390, products!$A:$A, 0), MATCH(orders!L$1, products!$A$1:$G$1, 0))</f>
        <v>3.8849999999999998</v>
      </c>
      <c r="M390">
        <f t="shared" si="12"/>
        <v>11.654999999999999</v>
      </c>
      <c r="N390" t="str">
        <f t="shared" si="13"/>
        <v>Liberica</v>
      </c>
    </row>
    <row r="391" spans="1:14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>
        <f>INDEX(products!$A:$G, MATCH(orders!$D391, products!$A:$A, 0), MATCH(orders!K$1, products!$A$1:$G$1, 0))</f>
        <v>0.5</v>
      </c>
      <c r="L391">
        <f>INDEX(products!$A:$G, MATCH(orders!$D391, products!$A:$A, 0), MATCH(orders!L$1, products!$A$1:$G$1, 0))</f>
        <v>7.77</v>
      </c>
      <c r="M391">
        <f t="shared" si="12"/>
        <v>23.31</v>
      </c>
      <c r="N391" t="str">
        <f t="shared" si="13"/>
        <v>Liberica</v>
      </c>
    </row>
    <row r="392" spans="1:14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>
        <f>INDEX(products!$A:$G, MATCH(orders!$D392, products!$A:$A, 0), MATCH(orders!K$1, products!$A$1:$G$1, 0))</f>
        <v>0.5</v>
      </c>
      <c r="L392">
        <f>INDEX(products!$A:$G, MATCH(orders!$D392, products!$A:$A, 0), MATCH(orders!L$1, products!$A$1:$G$1, 0))</f>
        <v>7.29</v>
      </c>
      <c r="M392">
        <f t="shared" si="12"/>
        <v>14.58</v>
      </c>
      <c r="N392" t="str">
        <f t="shared" si="13"/>
        <v>Excelsa</v>
      </c>
    </row>
    <row r="393" spans="1:14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>
        <f>INDEX(products!$A:$G, MATCH(orders!$D393, products!$A:$A, 0), MATCH(orders!K$1, products!$A$1:$G$1, 0))</f>
        <v>0.5</v>
      </c>
      <c r="L393">
        <f>INDEX(products!$A:$G, MATCH(orders!$D393, products!$A:$A, 0), MATCH(orders!L$1, products!$A$1:$G$1, 0))</f>
        <v>6.75</v>
      </c>
      <c r="M393">
        <f t="shared" si="12"/>
        <v>13.5</v>
      </c>
      <c r="N393" t="str">
        <f t="shared" si="13"/>
        <v>Arabica</v>
      </c>
    </row>
    <row r="394" spans="1:14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>
        <f>INDEX(products!$A:$G, MATCH(orders!$D394, products!$A:$A, 0), MATCH(orders!K$1, products!$A$1:$G$1, 0))</f>
        <v>1</v>
      </c>
      <c r="L394">
        <f>INDEX(products!$A:$G, MATCH(orders!$D394, products!$A:$A, 0), MATCH(orders!L$1, products!$A$1:$G$1, 0))</f>
        <v>14.85</v>
      </c>
      <c r="M394">
        <f t="shared" si="12"/>
        <v>89.1</v>
      </c>
      <c r="N394" t="str">
        <f t="shared" si="13"/>
        <v>Excelsa</v>
      </c>
    </row>
    <row r="395" spans="1:14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>
        <f>INDEX(products!$A:$G, MATCH(orders!$D395, products!$A:$A, 0), MATCH(orders!K$1, products!$A$1:$G$1, 0))</f>
        <v>0.2</v>
      </c>
      <c r="L395">
        <f>INDEX(products!$A:$G, MATCH(orders!$D395, products!$A:$A, 0), MATCH(orders!L$1, products!$A$1:$G$1, 0))</f>
        <v>3.8849999999999998</v>
      </c>
      <c r="M395">
        <f t="shared" si="12"/>
        <v>3.8849999999999998</v>
      </c>
      <c r="N395" t="str">
        <f t="shared" si="13"/>
        <v>Arabica</v>
      </c>
    </row>
    <row r="396" spans="1:14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>
        <f>INDEX(products!$A:$G, MATCH(orders!$D396, products!$A:$A, 0), MATCH(orders!K$1, products!$A$1:$G$1, 0))</f>
        <v>2.5</v>
      </c>
      <c r="L396">
        <f>INDEX(products!$A:$G, MATCH(orders!$D396, products!$A:$A, 0), MATCH(orders!L$1, products!$A$1:$G$1, 0))</f>
        <v>27.484999999999996</v>
      </c>
      <c r="M396">
        <f t="shared" si="12"/>
        <v>109.93999999999998</v>
      </c>
      <c r="N396" t="str">
        <f t="shared" si="13"/>
        <v>Robusta</v>
      </c>
    </row>
    <row r="397" spans="1:14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>
        <f>INDEX(products!$A:$G, MATCH(orders!$D397, products!$A:$A, 0), MATCH(orders!K$1, products!$A$1:$G$1, 0))</f>
        <v>0.5</v>
      </c>
      <c r="L397">
        <f>INDEX(products!$A:$G, MATCH(orders!$D397, products!$A:$A, 0), MATCH(orders!L$1, products!$A$1:$G$1, 0))</f>
        <v>7.77</v>
      </c>
      <c r="M397">
        <f t="shared" si="12"/>
        <v>46.62</v>
      </c>
      <c r="N397" t="str">
        <f t="shared" si="13"/>
        <v>Liberica</v>
      </c>
    </row>
    <row r="398" spans="1:14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>
        <f>INDEX(products!$A:$G, MATCH(orders!$D398, products!$A:$A, 0), MATCH(orders!K$1, products!$A$1:$G$1, 0))</f>
        <v>0.5</v>
      </c>
      <c r="L398">
        <f>INDEX(products!$A:$G, MATCH(orders!$D398, products!$A:$A, 0), MATCH(orders!L$1, products!$A$1:$G$1, 0))</f>
        <v>7.77</v>
      </c>
      <c r="M398">
        <f t="shared" si="12"/>
        <v>38.849999999999994</v>
      </c>
      <c r="N398" t="str">
        <f t="shared" si="13"/>
        <v>Arabica</v>
      </c>
    </row>
    <row r="399" spans="1:14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>
        <f>INDEX(products!$A:$G, MATCH(orders!$D399, products!$A:$A, 0), MATCH(orders!K$1, products!$A$1:$G$1, 0))</f>
        <v>0.5</v>
      </c>
      <c r="L399">
        <f>INDEX(products!$A:$G, MATCH(orders!$D399, products!$A:$A, 0), MATCH(orders!L$1, products!$A$1:$G$1, 0))</f>
        <v>7.77</v>
      </c>
      <c r="M399">
        <f t="shared" si="12"/>
        <v>31.08</v>
      </c>
      <c r="N399" t="str">
        <f t="shared" si="13"/>
        <v>Liberica</v>
      </c>
    </row>
    <row r="400" spans="1:14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>
        <f>INDEX(products!$A:$G, MATCH(orders!$D400, products!$A:$A, 0), MATCH(orders!K$1, products!$A$1:$G$1, 0))</f>
        <v>0.2</v>
      </c>
      <c r="L400">
        <f>INDEX(products!$A:$G, MATCH(orders!$D400, products!$A:$A, 0), MATCH(orders!L$1, products!$A$1:$G$1, 0))</f>
        <v>2.9849999999999999</v>
      </c>
      <c r="M400">
        <f t="shared" si="12"/>
        <v>17.91</v>
      </c>
      <c r="N400" t="str">
        <f t="shared" si="13"/>
        <v>Arabica</v>
      </c>
    </row>
    <row r="401" spans="1:14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>
        <f>INDEX(products!$A:$G, MATCH(orders!$D401, products!$A:$A, 0), MATCH(orders!K$1, products!$A$1:$G$1, 0))</f>
        <v>2.5</v>
      </c>
      <c r="L401">
        <f>INDEX(products!$A:$G, MATCH(orders!$D401, products!$A:$A, 0), MATCH(orders!L$1, products!$A$1:$G$1, 0))</f>
        <v>27.945</v>
      </c>
      <c r="M401">
        <f t="shared" si="12"/>
        <v>167.67000000000002</v>
      </c>
      <c r="N401" t="str">
        <f t="shared" si="13"/>
        <v>Excelsa</v>
      </c>
    </row>
    <row r="402" spans="1:14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>
        <f>INDEX(products!$A:$G, MATCH(orders!$D402, products!$A:$A, 0), MATCH(orders!K$1, products!$A$1:$G$1, 0))</f>
        <v>1</v>
      </c>
      <c r="L402">
        <f>INDEX(products!$A:$G, MATCH(orders!$D402, products!$A:$A, 0), MATCH(orders!L$1, products!$A$1:$G$1, 0))</f>
        <v>15.85</v>
      </c>
      <c r="M402">
        <f t="shared" si="12"/>
        <v>63.4</v>
      </c>
      <c r="N402" t="str">
        <f t="shared" si="13"/>
        <v>Liberica</v>
      </c>
    </row>
    <row r="403" spans="1:14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>
        <f>INDEX(products!$A:$G, MATCH(orders!$D403, products!$A:$A, 0), MATCH(orders!K$1, products!$A$1:$G$1, 0))</f>
        <v>0.2</v>
      </c>
      <c r="L403">
        <f>INDEX(products!$A:$G, MATCH(orders!$D403, products!$A:$A, 0), MATCH(orders!L$1, products!$A$1:$G$1, 0))</f>
        <v>4.3650000000000002</v>
      </c>
      <c r="M403">
        <f t="shared" si="12"/>
        <v>8.73</v>
      </c>
      <c r="N403" t="str">
        <f t="shared" si="13"/>
        <v>Liberica</v>
      </c>
    </row>
    <row r="404" spans="1:14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>
        <f>INDEX(products!$A:$G, MATCH(orders!$D404, products!$A:$A, 0), MATCH(orders!K$1, products!$A$1:$G$1, 0))</f>
        <v>1</v>
      </c>
      <c r="L404">
        <f>INDEX(products!$A:$G, MATCH(orders!$D404, products!$A:$A, 0), MATCH(orders!L$1, products!$A$1:$G$1, 0))</f>
        <v>8.9499999999999993</v>
      </c>
      <c r="M404">
        <f t="shared" si="12"/>
        <v>26.849999999999998</v>
      </c>
      <c r="N404" t="str">
        <f t="shared" si="13"/>
        <v>Robusta</v>
      </c>
    </row>
    <row r="405" spans="1:14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>
        <f>INDEX(products!$A:$G, MATCH(orders!$D405, products!$A:$A, 0), MATCH(orders!K$1, products!$A$1:$G$1, 0))</f>
        <v>0.2</v>
      </c>
      <c r="L405">
        <f>INDEX(products!$A:$G, MATCH(orders!$D405, products!$A:$A, 0), MATCH(orders!L$1, products!$A$1:$G$1, 0))</f>
        <v>4.7549999999999999</v>
      </c>
      <c r="M405">
        <f t="shared" si="12"/>
        <v>9.51</v>
      </c>
      <c r="N405" t="str">
        <f t="shared" si="13"/>
        <v>Liberica</v>
      </c>
    </row>
    <row r="406" spans="1:14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>
        <f>INDEX(products!$A:$G, MATCH(orders!$D406, products!$A:$A, 0), MATCH(orders!K$1, products!$A$1:$G$1, 0))</f>
        <v>1</v>
      </c>
      <c r="L406">
        <f>INDEX(products!$A:$G, MATCH(orders!$D406, products!$A:$A, 0), MATCH(orders!L$1, products!$A$1:$G$1, 0))</f>
        <v>9.9499999999999993</v>
      </c>
      <c r="M406">
        <f t="shared" si="12"/>
        <v>39.799999999999997</v>
      </c>
      <c r="N406" t="str">
        <f t="shared" si="13"/>
        <v>Arabica</v>
      </c>
    </row>
    <row r="407" spans="1:14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>
        <f>INDEX(products!$A:$G, MATCH(orders!$D407, products!$A:$A, 0), MATCH(orders!K$1, products!$A$1:$G$1, 0))</f>
        <v>0.5</v>
      </c>
      <c r="L407">
        <f>INDEX(products!$A:$G, MATCH(orders!$D407, products!$A:$A, 0), MATCH(orders!L$1, products!$A$1:$G$1, 0))</f>
        <v>8.25</v>
      </c>
      <c r="M407">
        <f t="shared" si="12"/>
        <v>24.75</v>
      </c>
      <c r="N407" t="str">
        <f t="shared" si="13"/>
        <v>Excelsa</v>
      </c>
    </row>
    <row r="408" spans="1:14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>
        <f>INDEX(products!$A:$G, MATCH(orders!$D408, products!$A:$A, 0), MATCH(orders!K$1, products!$A$1:$G$1, 0))</f>
        <v>1</v>
      </c>
      <c r="L408">
        <f>INDEX(products!$A:$G, MATCH(orders!$D408, products!$A:$A, 0), MATCH(orders!L$1, products!$A$1:$G$1, 0))</f>
        <v>13.75</v>
      </c>
      <c r="M408">
        <f t="shared" si="12"/>
        <v>68.75</v>
      </c>
      <c r="N408" t="str">
        <f t="shared" si="13"/>
        <v>Excelsa</v>
      </c>
    </row>
    <row r="409" spans="1:14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>
        <f>INDEX(products!$A:$G, MATCH(orders!$D409, products!$A:$A, 0), MATCH(orders!K$1, products!$A$1:$G$1, 0))</f>
        <v>0.5</v>
      </c>
      <c r="L409">
        <f>INDEX(products!$A:$G, MATCH(orders!$D409, products!$A:$A, 0), MATCH(orders!L$1, products!$A$1:$G$1, 0))</f>
        <v>8.25</v>
      </c>
      <c r="M409">
        <f t="shared" si="12"/>
        <v>49.5</v>
      </c>
      <c r="N409" t="str">
        <f t="shared" si="13"/>
        <v>Excelsa</v>
      </c>
    </row>
    <row r="410" spans="1:14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>
        <f>INDEX(products!$A:$G, MATCH(orders!$D410, products!$A:$A, 0), MATCH(orders!K$1, products!$A$1:$G$1, 0))</f>
        <v>2.5</v>
      </c>
      <c r="L410">
        <f>INDEX(products!$A:$G, MATCH(orders!$D410, products!$A:$A, 0), MATCH(orders!L$1, products!$A$1:$G$1, 0))</f>
        <v>25.874999999999996</v>
      </c>
      <c r="M410">
        <f t="shared" si="12"/>
        <v>51.749999999999993</v>
      </c>
      <c r="N410" t="str">
        <f t="shared" si="13"/>
        <v>Arabica</v>
      </c>
    </row>
    <row r="411" spans="1:14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>
        <f>INDEX(products!$A:$G, MATCH(orders!$D411, products!$A:$A, 0), MATCH(orders!K$1, products!$A$1:$G$1, 0))</f>
        <v>1</v>
      </c>
      <c r="L411">
        <f>INDEX(products!$A:$G, MATCH(orders!$D411, products!$A:$A, 0), MATCH(orders!L$1, products!$A$1:$G$1, 0))</f>
        <v>15.85</v>
      </c>
      <c r="M411">
        <f t="shared" si="12"/>
        <v>47.55</v>
      </c>
      <c r="N411" t="str">
        <f t="shared" si="13"/>
        <v>Liberica</v>
      </c>
    </row>
    <row r="412" spans="1:14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>
        <f>INDEX(products!$A:$G, MATCH(orders!$D412, products!$A:$A, 0), MATCH(orders!K$1, products!$A$1:$G$1, 0))</f>
        <v>0.2</v>
      </c>
      <c r="L412">
        <f>INDEX(products!$A:$G, MATCH(orders!$D412, products!$A:$A, 0), MATCH(orders!L$1, products!$A$1:$G$1, 0))</f>
        <v>3.8849999999999998</v>
      </c>
      <c r="M412">
        <f t="shared" si="12"/>
        <v>15.54</v>
      </c>
      <c r="N412" t="str">
        <f t="shared" si="13"/>
        <v>Arabica</v>
      </c>
    </row>
    <row r="413" spans="1:14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>
        <f>INDEX(products!$A:$G, MATCH(orders!$D413, products!$A:$A, 0), MATCH(orders!K$1, products!$A$1:$G$1, 0))</f>
        <v>1</v>
      </c>
      <c r="L413">
        <f>INDEX(products!$A:$G, MATCH(orders!$D413, products!$A:$A, 0), MATCH(orders!L$1, products!$A$1:$G$1, 0))</f>
        <v>14.55</v>
      </c>
      <c r="M413">
        <f t="shared" si="12"/>
        <v>87.300000000000011</v>
      </c>
      <c r="N413" t="str">
        <f t="shared" si="13"/>
        <v>Liberica</v>
      </c>
    </row>
    <row r="414" spans="1:14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>
        <f>INDEX(products!$A:$G, MATCH(orders!$D414, products!$A:$A, 0), MATCH(orders!K$1, products!$A$1:$G$1, 0))</f>
        <v>1</v>
      </c>
      <c r="L414">
        <f>INDEX(products!$A:$G, MATCH(orders!$D414, products!$A:$A, 0), MATCH(orders!L$1, products!$A$1:$G$1, 0))</f>
        <v>11.25</v>
      </c>
      <c r="M414">
        <f t="shared" si="12"/>
        <v>56.25</v>
      </c>
      <c r="N414" t="str">
        <f t="shared" si="13"/>
        <v>Arabica</v>
      </c>
    </row>
    <row r="415" spans="1:14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>
        <f>INDEX(products!$A:$G, MATCH(orders!$D415, products!$A:$A, 0), MATCH(orders!K$1, products!$A$1:$G$1, 0))</f>
        <v>2.5</v>
      </c>
      <c r="L415">
        <f>INDEX(products!$A:$G, MATCH(orders!$D415, products!$A:$A, 0), MATCH(orders!L$1, products!$A$1:$G$1, 0))</f>
        <v>36.454999999999998</v>
      </c>
      <c r="M415">
        <f t="shared" si="12"/>
        <v>36.454999999999998</v>
      </c>
      <c r="N415" t="str">
        <f t="shared" si="13"/>
        <v>Liberica</v>
      </c>
    </row>
    <row r="416" spans="1:14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>
        <f>INDEX(products!$A:$G, MATCH(orders!$D416, products!$A:$A, 0), MATCH(orders!K$1, products!$A$1:$G$1, 0))</f>
        <v>0.2</v>
      </c>
      <c r="L416">
        <f>INDEX(products!$A:$G, MATCH(orders!$D416, products!$A:$A, 0), MATCH(orders!L$1, products!$A$1:$G$1, 0))</f>
        <v>3.5849999999999995</v>
      </c>
      <c r="M416">
        <f t="shared" si="12"/>
        <v>10.754999999999999</v>
      </c>
      <c r="N416" t="str">
        <f t="shared" si="13"/>
        <v>Robusta</v>
      </c>
    </row>
    <row r="417" spans="1:14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>
        <f>INDEX(products!$A:$G, MATCH(orders!$D417, products!$A:$A, 0), MATCH(orders!K$1, products!$A$1:$G$1, 0))</f>
        <v>0.2</v>
      </c>
      <c r="L417">
        <f>INDEX(products!$A:$G, MATCH(orders!$D417, products!$A:$A, 0), MATCH(orders!L$1, products!$A$1:$G$1, 0))</f>
        <v>2.9849999999999999</v>
      </c>
      <c r="M417">
        <f t="shared" si="12"/>
        <v>8.9550000000000001</v>
      </c>
      <c r="N417" t="str">
        <f t="shared" si="13"/>
        <v>Robusta</v>
      </c>
    </row>
    <row r="418" spans="1:14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>
        <f>INDEX(products!$A:$G, MATCH(orders!$D418, products!$A:$A, 0), MATCH(orders!K$1, products!$A$1:$G$1, 0))</f>
        <v>0.5</v>
      </c>
      <c r="L418">
        <f>INDEX(products!$A:$G, MATCH(orders!$D418, products!$A:$A, 0), MATCH(orders!L$1, products!$A$1:$G$1, 0))</f>
        <v>7.77</v>
      </c>
      <c r="M418">
        <f t="shared" si="12"/>
        <v>23.31</v>
      </c>
      <c r="N418" t="str">
        <f t="shared" si="13"/>
        <v>Arabica</v>
      </c>
    </row>
    <row r="419" spans="1:14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>
        <f>INDEX(products!$A:$G, MATCH(orders!$D419, products!$A:$A, 0), MATCH(orders!K$1, products!$A$1:$G$1, 0))</f>
        <v>2.5</v>
      </c>
      <c r="L419">
        <f>INDEX(products!$A:$G, MATCH(orders!$D419, products!$A:$A, 0), MATCH(orders!L$1, products!$A$1:$G$1, 0))</f>
        <v>29.784999999999997</v>
      </c>
      <c r="M419">
        <f t="shared" si="12"/>
        <v>29.784999999999997</v>
      </c>
      <c r="N419" t="str">
        <f t="shared" si="13"/>
        <v>Arabica</v>
      </c>
    </row>
    <row r="420" spans="1:14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>
        <f>INDEX(products!$A:$G, MATCH(orders!$D420, products!$A:$A, 0), MATCH(orders!K$1, products!$A$1:$G$1, 0))</f>
        <v>2.5</v>
      </c>
      <c r="L420">
        <f>INDEX(products!$A:$G, MATCH(orders!$D420, products!$A:$A, 0), MATCH(orders!L$1, products!$A$1:$G$1, 0))</f>
        <v>29.784999999999997</v>
      </c>
      <c r="M420">
        <f t="shared" si="12"/>
        <v>148.92499999999998</v>
      </c>
      <c r="N420" t="str">
        <f t="shared" si="13"/>
        <v>Arabica</v>
      </c>
    </row>
    <row r="421" spans="1:14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>
        <f>INDEX(products!$A:$G, MATCH(orders!$D421, products!$A:$A, 0), MATCH(orders!K$1, products!$A$1:$G$1, 0))</f>
        <v>0.5</v>
      </c>
      <c r="L421">
        <f>INDEX(products!$A:$G, MATCH(orders!$D421, products!$A:$A, 0), MATCH(orders!L$1, products!$A$1:$G$1, 0))</f>
        <v>8.73</v>
      </c>
      <c r="M421">
        <f t="shared" si="12"/>
        <v>8.73</v>
      </c>
      <c r="N421" t="str">
        <f t="shared" si="13"/>
        <v>Liberica</v>
      </c>
    </row>
    <row r="422" spans="1:14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>
        <f>INDEX(products!$A:$G, MATCH(orders!$D422, products!$A:$A, 0), MATCH(orders!K$1, products!$A$1:$G$1, 0))</f>
        <v>0.5</v>
      </c>
      <c r="L422">
        <f>INDEX(products!$A:$G, MATCH(orders!$D422, products!$A:$A, 0), MATCH(orders!L$1, products!$A$1:$G$1, 0))</f>
        <v>7.77</v>
      </c>
      <c r="M422">
        <f t="shared" si="12"/>
        <v>31.08</v>
      </c>
      <c r="N422" t="str">
        <f t="shared" si="13"/>
        <v>Liberica</v>
      </c>
    </row>
    <row r="423" spans="1:14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>
        <f>INDEX(products!$A:$G, MATCH(orders!$D423, products!$A:$A, 0), MATCH(orders!K$1, products!$A$1:$G$1, 0))</f>
        <v>2.5</v>
      </c>
      <c r="L423">
        <f>INDEX(products!$A:$G, MATCH(orders!$D423, products!$A:$A, 0), MATCH(orders!L$1, products!$A$1:$G$1, 0))</f>
        <v>22.884999999999998</v>
      </c>
      <c r="M423">
        <f t="shared" si="12"/>
        <v>137.31</v>
      </c>
      <c r="N423" t="str">
        <f t="shared" si="13"/>
        <v>Arabica</v>
      </c>
    </row>
    <row r="424" spans="1:14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>
        <f>INDEX(products!$A:$G, MATCH(orders!$D424, products!$A:$A, 0), MATCH(orders!K$1, products!$A$1:$G$1, 0))</f>
        <v>0.5</v>
      </c>
      <c r="L424">
        <f>INDEX(products!$A:$G, MATCH(orders!$D424, products!$A:$A, 0), MATCH(orders!L$1, products!$A$1:$G$1, 0))</f>
        <v>5.97</v>
      </c>
      <c r="M424">
        <f t="shared" si="12"/>
        <v>29.849999999999998</v>
      </c>
      <c r="N424" t="str">
        <f t="shared" si="13"/>
        <v>Arabica</v>
      </c>
    </row>
    <row r="425" spans="1:14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>
        <f>INDEX(products!$A:$G, MATCH(orders!$D425, products!$A:$A, 0), MATCH(orders!K$1, products!$A$1:$G$1, 0))</f>
        <v>0.5</v>
      </c>
      <c r="L425">
        <f>INDEX(products!$A:$G, MATCH(orders!$D425, products!$A:$A, 0), MATCH(orders!L$1, products!$A$1:$G$1, 0))</f>
        <v>5.97</v>
      </c>
      <c r="M425">
        <f t="shared" si="12"/>
        <v>17.91</v>
      </c>
      <c r="N425" t="str">
        <f t="shared" si="13"/>
        <v>Robusta</v>
      </c>
    </row>
    <row r="426" spans="1:14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>
        <f>INDEX(products!$A:$G, MATCH(orders!$D426, products!$A:$A, 0), MATCH(orders!K$1, products!$A$1:$G$1, 0))</f>
        <v>0.5</v>
      </c>
      <c r="L426">
        <f>INDEX(products!$A:$G, MATCH(orders!$D426, products!$A:$A, 0), MATCH(orders!L$1, products!$A$1:$G$1, 0))</f>
        <v>8.91</v>
      </c>
      <c r="M426">
        <f t="shared" si="12"/>
        <v>26.73</v>
      </c>
      <c r="N426" t="str">
        <f t="shared" si="13"/>
        <v>Excelsa</v>
      </c>
    </row>
    <row r="427" spans="1:14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>
        <f>INDEX(products!$A:$G, MATCH(orders!$D427, products!$A:$A, 0), MATCH(orders!K$1, products!$A$1:$G$1, 0))</f>
        <v>1</v>
      </c>
      <c r="L427">
        <f>INDEX(products!$A:$G, MATCH(orders!$D427, products!$A:$A, 0), MATCH(orders!L$1, products!$A$1:$G$1, 0))</f>
        <v>8.9499999999999993</v>
      </c>
      <c r="M427">
        <f t="shared" si="12"/>
        <v>17.899999999999999</v>
      </c>
      <c r="N427" t="str">
        <f t="shared" si="13"/>
        <v>Robusta</v>
      </c>
    </row>
    <row r="428" spans="1:14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>
        <f>INDEX(products!$A:$G, MATCH(orders!$D428, products!$A:$A, 0), MATCH(orders!K$1, products!$A$1:$G$1, 0))</f>
        <v>0.2</v>
      </c>
      <c r="L428">
        <f>INDEX(products!$A:$G, MATCH(orders!$D428, products!$A:$A, 0), MATCH(orders!L$1, products!$A$1:$G$1, 0))</f>
        <v>3.5849999999999995</v>
      </c>
      <c r="M428">
        <f t="shared" si="12"/>
        <v>14.339999999999998</v>
      </c>
      <c r="N428" t="str">
        <f t="shared" si="13"/>
        <v>Robusta</v>
      </c>
    </row>
    <row r="429" spans="1:14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>
        <f>INDEX(products!$A:$G, MATCH(orders!$D429, products!$A:$A, 0), MATCH(orders!K$1, products!$A$1:$G$1, 0))</f>
        <v>2.5</v>
      </c>
      <c r="L429">
        <f>INDEX(products!$A:$G, MATCH(orders!$D429, products!$A:$A, 0), MATCH(orders!L$1, products!$A$1:$G$1, 0))</f>
        <v>25.874999999999996</v>
      </c>
      <c r="M429">
        <f t="shared" si="12"/>
        <v>77.624999999999986</v>
      </c>
      <c r="N429" t="str">
        <f t="shared" si="13"/>
        <v>Arabica</v>
      </c>
    </row>
    <row r="430" spans="1:14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>
        <f>INDEX(products!$A:$G, MATCH(orders!$D430, products!$A:$A, 0), MATCH(orders!K$1, products!$A$1:$G$1, 0))</f>
        <v>1</v>
      </c>
      <c r="L430">
        <f>INDEX(products!$A:$G, MATCH(orders!$D430, products!$A:$A, 0), MATCH(orders!L$1, products!$A$1:$G$1, 0))</f>
        <v>11.95</v>
      </c>
      <c r="M430">
        <f t="shared" si="12"/>
        <v>59.75</v>
      </c>
      <c r="N430" t="str">
        <f t="shared" si="13"/>
        <v>Robusta</v>
      </c>
    </row>
    <row r="431" spans="1:14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>
        <f>INDEX(products!$A:$G, MATCH(orders!$D431, products!$A:$A, 0), MATCH(orders!K$1, products!$A$1:$G$1, 0))</f>
        <v>1</v>
      </c>
      <c r="L431">
        <f>INDEX(products!$A:$G, MATCH(orders!$D431, products!$A:$A, 0), MATCH(orders!L$1, products!$A$1:$G$1, 0))</f>
        <v>12.95</v>
      </c>
      <c r="M431">
        <f t="shared" si="12"/>
        <v>77.699999999999989</v>
      </c>
      <c r="N431" t="str">
        <f t="shared" si="13"/>
        <v>Arabica</v>
      </c>
    </row>
    <row r="432" spans="1:14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>
        <f>INDEX(products!$A:$G, MATCH(orders!$D432, products!$A:$A, 0), MATCH(orders!K$1, products!$A$1:$G$1, 0))</f>
        <v>0.2</v>
      </c>
      <c r="L432">
        <f>INDEX(products!$A:$G, MATCH(orders!$D432, products!$A:$A, 0), MATCH(orders!L$1, products!$A$1:$G$1, 0))</f>
        <v>2.6849999999999996</v>
      </c>
      <c r="M432">
        <f t="shared" si="12"/>
        <v>5.3699999999999992</v>
      </c>
      <c r="N432" t="str">
        <f t="shared" si="13"/>
        <v>Robusta</v>
      </c>
    </row>
    <row r="433" spans="1:14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>
        <f>INDEX(products!$A:$G, MATCH(orders!$D433, products!$A:$A, 0), MATCH(orders!K$1, products!$A$1:$G$1, 0))</f>
        <v>2.5</v>
      </c>
      <c r="L433">
        <f>INDEX(products!$A:$G, MATCH(orders!$D433, products!$A:$A, 0), MATCH(orders!L$1, products!$A$1:$G$1, 0))</f>
        <v>27.945</v>
      </c>
      <c r="M433">
        <f t="shared" si="12"/>
        <v>83.835000000000008</v>
      </c>
      <c r="N433" t="str">
        <f t="shared" si="13"/>
        <v>Excelsa</v>
      </c>
    </row>
    <row r="434" spans="1:14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>
        <f>INDEX(products!$A:$G, MATCH(orders!$D434, products!$A:$A, 0), MATCH(orders!K$1, products!$A$1:$G$1, 0))</f>
        <v>1</v>
      </c>
      <c r="L434">
        <f>INDEX(products!$A:$G, MATCH(orders!$D434, products!$A:$A, 0), MATCH(orders!L$1, products!$A$1:$G$1, 0))</f>
        <v>11.25</v>
      </c>
      <c r="M434">
        <f t="shared" si="12"/>
        <v>22.5</v>
      </c>
      <c r="N434" t="str">
        <f t="shared" si="13"/>
        <v>Arabica</v>
      </c>
    </row>
    <row r="435" spans="1:14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>
        <f>INDEX(products!$A:$G, MATCH(orders!$D435, products!$A:$A, 0), MATCH(orders!K$1, products!$A$1:$G$1, 0))</f>
        <v>2.5</v>
      </c>
      <c r="L435">
        <f>INDEX(products!$A:$G, MATCH(orders!$D435, products!$A:$A, 0), MATCH(orders!L$1, products!$A$1:$G$1, 0))</f>
        <v>33.464999999999996</v>
      </c>
      <c r="M435">
        <f t="shared" si="12"/>
        <v>200.78999999999996</v>
      </c>
      <c r="N435" t="str">
        <f t="shared" si="13"/>
        <v>Liberica</v>
      </c>
    </row>
    <row r="436" spans="1:14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>
        <f>INDEX(products!$A:$G, MATCH(orders!$D436, products!$A:$A, 0), MATCH(orders!K$1, products!$A$1:$G$1, 0))</f>
        <v>1</v>
      </c>
      <c r="L436">
        <f>INDEX(products!$A:$G, MATCH(orders!$D436, products!$A:$A, 0), MATCH(orders!L$1, products!$A$1:$G$1, 0))</f>
        <v>11.25</v>
      </c>
      <c r="M436">
        <f t="shared" si="12"/>
        <v>67.5</v>
      </c>
      <c r="N436" t="str">
        <f t="shared" si="13"/>
        <v>Arabica</v>
      </c>
    </row>
    <row r="437" spans="1:14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>
        <f>INDEX(products!$A:$G, MATCH(orders!$D437, products!$A:$A, 0), MATCH(orders!K$1, products!$A$1:$G$1, 0))</f>
        <v>0.5</v>
      </c>
      <c r="L437">
        <f>INDEX(products!$A:$G, MATCH(orders!$D437, products!$A:$A, 0), MATCH(orders!L$1, products!$A$1:$G$1, 0))</f>
        <v>8.25</v>
      </c>
      <c r="M437">
        <f t="shared" si="12"/>
        <v>8.25</v>
      </c>
      <c r="N437" t="str">
        <f t="shared" si="13"/>
        <v>Excelsa</v>
      </c>
    </row>
    <row r="438" spans="1:14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>
        <f>INDEX(products!$A:$G, MATCH(orders!$D438, products!$A:$A, 0), MATCH(orders!K$1, products!$A$1:$G$1, 0))</f>
        <v>0.2</v>
      </c>
      <c r="L438">
        <f>INDEX(products!$A:$G, MATCH(orders!$D438, products!$A:$A, 0), MATCH(orders!L$1, products!$A$1:$G$1, 0))</f>
        <v>4.7549999999999999</v>
      </c>
      <c r="M438">
        <f t="shared" si="12"/>
        <v>9.51</v>
      </c>
      <c r="N438" t="str">
        <f t="shared" si="13"/>
        <v>Liberica</v>
      </c>
    </row>
    <row r="439" spans="1:14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>
        <f>INDEX(products!$A:$G, MATCH(orders!$D439, products!$A:$A, 0), MATCH(orders!K$1, products!$A$1:$G$1, 0))</f>
        <v>2.5</v>
      </c>
      <c r="L439">
        <f>INDEX(products!$A:$G, MATCH(orders!$D439, products!$A:$A, 0), MATCH(orders!L$1, products!$A$1:$G$1, 0))</f>
        <v>29.784999999999997</v>
      </c>
      <c r="M439">
        <f t="shared" si="12"/>
        <v>29.784999999999997</v>
      </c>
      <c r="N439" t="str">
        <f t="shared" si="13"/>
        <v>Liberica</v>
      </c>
    </row>
    <row r="440" spans="1:14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>
        <f>INDEX(products!$A:$G, MATCH(orders!$D440, products!$A:$A, 0), MATCH(orders!K$1, products!$A$1:$G$1, 0))</f>
        <v>0.5</v>
      </c>
      <c r="L440">
        <f>INDEX(products!$A:$G, MATCH(orders!$D440, products!$A:$A, 0), MATCH(orders!L$1, products!$A$1:$G$1, 0))</f>
        <v>7.77</v>
      </c>
      <c r="M440">
        <f t="shared" si="12"/>
        <v>15.54</v>
      </c>
      <c r="N440" t="str">
        <f t="shared" si="13"/>
        <v>Liberica</v>
      </c>
    </row>
    <row r="441" spans="1:14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>
        <f>INDEX(products!$A:$G, MATCH(orders!$D441, products!$A:$A, 0), MATCH(orders!K$1, products!$A$1:$G$1, 0))</f>
        <v>0.5</v>
      </c>
      <c r="L441">
        <f>INDEX(products!$A:$G, MATCH(orders!$D441, products!$A:$A, 0), MATCH(orders!L$1, products!$A$1:$G$1, 0))</f>
        <v>8.91</v>
      </c>
      <c r="M441">
        <f t="shared" si="12"/>
        <v>35.64</v>
      </c>
      <c r="N441" t="str">
        <f t="shared" si="13"/>
        <v>Excelsa</v>
      </c>
    </row>
    <row r="442" spans="1:14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>
        <f>INDEX(products!$A:$G, MATCH(orders!$D442, products!$A:$A, 0), MATCH(orders!K$1, products!$A$1:$G$1, 0))</f>
        <v>2.5</v>
      </c>
      <c r="L442">
        <f>INDEX(products!$A:$G, MATCH(orders!$D442, products!$A:$A, 0), MATCH(orders!L$1, products!$A$1:$G$1, 0))</f>
        <v>25.874999999999996</v>
      </c>
      <c r="M442">
        <f t="shared" si="12"/>
        <v>103.49999999999999</v>
      </c>
      <c r="N442" t="str">
        <f t="shared" si="13"/>
        <v>Arabica</v>
      </c>
    </row>
    <row r="443" spans="1:14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>
        <f>INDEX(products!$A:$G, MATCH(orders!$D443, products!$A:$A, 0), MATCH(orders!K$1, products!$A$1:$G$1, 0))</f>
        <v>1</v>
      </c>
      <c r="L443">
        <f>INDEX(products!$A:$G, MATCH(orders!$D443, products!$A:$A, 0), MATCH(orders!L$1, products!$A$1:$G$1, 0))</f>
        <v>12.15</v>
      </c>
      <c r="M443">
        <f t="shared" si="12"/>
        <v>36.450000000000003</v>
      </c>
      <c r="N443" t="str">
        <f t="shared" si="13"/>
        <v>Excelsa</v>
      </c>
    </row>
    <row r="444" spans="1:14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>
        <f>INDEX(products!$A:$G, MATCH(orders!$D444, products!$A:$A, 0), MATCH(orders!K$1, products!$A$1:$G$1, 0))</f>
        <v>0.5</v>
      </c>
      <c r="L444">
        <f>INDEX(products!$A:$G, MATCH(orders!$D444, products!$A:$A, 0), MATCH(orders!L$1, products!$A$1:$G$1, 0))</f>
        <v>7.169999999999999</v>
      </c>
      <c r="M444">
        <f t="shared" si="12"/>
        <v>35.849999999999994</v>
      </c>
      <c r="N444" t="str">
        <f t="shared" si="13"/>
        <v>Robusta</v>
      </c>
    </row>
    <row r="445" spans="1:14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>
        <f>INDEX(products!$A:$G, MATCH(orders!$D445, products!$A:$A, 0), MATCH(orders!K$1, products!$A$1:$G$1, 0))</f>
        <v>0.2</v>
      </c>
      <c r="L445">
        <f>INDEX(products!$A:$G, MATCH(orders!$D445, products!$A:$A, 0), MATCH(orders!L$1, products!$A$1:$G$1, 0))</f>
        <v>4.4550000000000001</v>
      </c>
      <c r="M445">
        <f t="shared" si="12"/>
        <v>22.274999999999999</v>
      </c>
      <c r="N445" t="str">
        <f t="shared" si="13"/>
        <v>Excelsa</v>
      </c>
    </row>
    <row r="446" spans="1:14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>
        <f>INDEX(products!$A:$G, MATCH(orders!$D446, products!$A:$A, 0), MATCH(orders!K$1, products!$A$1:$G$1, 0))</f>
        <v>0.2</v>
      </c>
      <c r="L446">
        <f>INDEX(products!$A:$G, MATCH(orders!$D446, products!$A:$A, 0), MATCH(orders!L$1, products!$A$1:$G$1, 0))</f>
        <v>4.125</v>
      </c>
      <c r="M446">
        <f t="shared" si="12"/>
        <v>24.75</v>
      </c>
      <c r="N446" t="str">
        <f t="shared" si="13"/>
        <v>Excelsa</v>
      </c>
    </row>
    <row r="447" spans="1:14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>
        <f>INDEX(products!$A:$G, MATCH(orders!$D447, products!$A:$A, 0), MATCH(orders!K$1, products!$A$1:$G$1, 0))</f>
        <v>2.5</v>
      </c>
      <c r="L447">
        <f>INDEX(products!$A:$G, MATCH(orders!$D447, products!$A:$A, 0), MATCH(orders!L$1, products!$A$1:$G$1, 0))</f>
        <v>33.464999999999996</v>
      </c>
      <c r="M447">
        <f t="shared" si="12"/>
        <v>66.929999999999993</v>
      </c>
      <c r="N447" t="str">
        <f t="shared" si="13"/>
        <v>Liberica</v>
      </c>
    </row>
    <row r="448" spans="1:14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>
        <f>INDEX(products!$A:$G, MATCH(orders!$D448, products!$A:$A, 0), MATCH(orders!K$1, products!$A$1:$G$1, 0))</f>
        <v>0.5</v>
      </c>
      <c r="L448">
        <f>INDEX(products!$A:$G, MATCH(orders!$D448, products!$A:$A, 0), MATCH(orders!L$1, products!$A$1:$G$1, 0))</f>
        <v>8.73</v>
      </c>
      <c r="M448">
        <f t="shared" si="12"/>
        <v>8.73</v>
      </c>
      <c r="N448" t="str">
        <f t="shared" si="13"/>
        <v>Liberica</v>
      </c>
    </row>
    <row r="449" spans="1:14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>
        <f>INDEX(products!$A:$G, MATCH(orders!$D449, products!$A:$A, 0), MATCH(orders!K$1, products!$A$1:$G$1, 0))</f>
        <v>0.5</v>
      </c>
      <c r="L449">
        <f>INDEX(products!$A:$G, MATCH(orders!$D449, products!$A:$A, 0), MATCH(orders!L$1, products!$A$1:$G$1, 0))</f>
        <v>5.97</v>
      </c>
      <c r="M449">
        <f t="shared" si="12"/>
        <v>17.91</v>
      </c>
      <c r="N449" t="str">
        <f t="shared" si="13"/>
        <v>Robusta</v>
      </c>
    </row>
    <row r="450" spans="1:14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>
        <f>INDEX(products!$A:$G, MATCH(orders!$D450, products!$A:$A, 0), MATCH(orders!K$1, products!$A$1:$G$1, 0))</f>
        <v>0.5</v>
      </c>
      <c r="L450">
        <f>INDEX(products!$A:$G, MATCH(orders!$D450, products!$A:$A, 0), MATCH(orders!L$1, products!$A$1:$G$1, 0))</f>
        <v>7.169999999999999</v>
      </c>
      <c r="M450">
        <f t="shared" si="12"/>
        <v>7.169999999999999</v>
      </c>
      <c r="N450" t="str">
        <f t="shared" si="13"/>
        <v>Robusta</v>
      </c>
    </row>
    <row r="451" spans="1:14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>
        <f>INDEX(products!$A:$G, MATCH(orders!$D451, products!$A:$A, 0), MATCH(orders!K$1, products!$A$1:$G$1, 0))</f>
        <v>0.2</v>
      </c>
      <c r="L451">
        <f>INDEX(products!$A:$G, MATCH(orders!$D451, products!$A:$A, 0), MATCH(orders!L$1, products!$A$1:$G$1, 0))</f>
        <v>2.6849999999999996</v>
      </c>
      <c r="M451">
        <f t="shared" ref="M451:M514" si="14">L451 *E451</f>
        <v>5.3699999999999992</v>
      </c>
      <c r="N451" t="str">
        <f t="shared" ref="N451:N514" si="15">IF(I451 = "Rob", "Robusta", IF(I451 = "Exc", "Excelsa", IF(I451 = "Ara", "Arabica", IF(I451 = "Lib", "Liberica", ""))))</f>
        <v>Robusta</v>
      </c>
    </row>
    <row r="452" spans="1:14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>
        <f>INDEX(products!$A:$G, MATCH(orders!$D452, products!$A:$A, 0), MATCH(orders!K$1, products!$A$1:$G$1, 0))</f>
        <v>0.2</v>
      </c>
      <c r="L452">
        <f>INDEX(products!$A:$G, MATCH(orders!$D452, products!$A:$A, 0), MATCH(orders!L$1, products!$A$1:$G$1, 0))</f>
        <v>4.7549999999999999</v>
      </c>
      <c r="M452">
        <f t="shared" si="14"/>
        <v>23.774999999999999</v>
      </c>
      <c r="N452" t="str">
        <f t="shared" si="15"/>
        <v>Liberica</v>
      </c>
    </row>
    <row r="453" spans="1:14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>
        <f>INDEX(products!$A:$G, MATCH(orders!$D453, products!$A:$A, 0), MATCH(orders!K$1, products!$A$1:$G$1, 0))</f>
        <v>2.5</v>
      </c>
      <c r="L453">
        <f>INDEX(products!$A:$G, MATCH(orders!$D453, products!$A:$A, 0), MATCH(orders!L$1, products!$A$1:$G$1, 0))</f>
        <v>20.584999999999997</v>
      </c>
      <c r="M453">
        <f t="shared" si="14"/>
        <v>41.169999999999995</v>
      </c>
      <c r="N453" t="str">
        <f t="shared" si="15"/>
        <v>Robusta</v>
      </c>
    </row>
    <row r="454" spans="1:14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>
        <f>INDEX(products!$A:$G, MATCH(orders!$D454, products!$A:$A, 0), MATCH(orders!K$1, products!$A$1:$G$1, 0))</f>
        <v>0.2</v>
      </c>
      <c r="L454">
        <f>INDEX(products!$A:$G, MATCH(orders!$D454, products!$A:$A, 0), MATCH(orders!L$1, products!$A$1:$G$1, 0))</f>
        <v>3.8849999999999998</v>
      </c>
      <c r="M454">
        <f t="shared" si="14"/>
        <v>11.654999999999999</v>
      </c>
      <c r="N454" t="str">
        <f t="shared" si="15"/>
        <v>Arabica</v>
      </c>
    </row>
    <row r="455" spans="1:14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>
        <f>INDEX(products!$A:$G, MATCH(orders!$D455, products!$A:$A, 0), MATCH(orders!K$1, products!$A$1:$G$1, 0))</f>
        <v>0.5</v>
      </c>
      <c r="L455">
        <f>INDEX(products!$A:$G, MATCH(orders!$D455, products!$A:$A, 0), MATCH(orders!L$1, products!$A$1:$G$1, 0))</f>
        <v>9.51</v>
      </c>
      <c r="M455">
        <f t="shared" si="14"/>
        <v>38.04</v>
      </c>
      <c r="N455" t="str">
        <f t="shared" si="15"/>
        <v>Liberica</v>
      </c>
    </row>
    <row r="456" spans="1:14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>
        <f>INDEX(products!$A:$G, MATCH(orders!$D456, products!$A:$A, 0), MATCH(orders!K$1, products!$A$1:$G$1, 0))</f>
        <v>2.5</v>
      </c>
      <c r="L456">
        <f>INDEX(products!$A:$G, MATCH(orders!$D456, products!$A:$A, 0), MATCH(orders!L$1, products!$A$1:$G$1, 0))</f>
        <v>20.584999999999997</v>
      </c>
      <c r="M456">
        <f t="shared" si="14"/>
        <v>82.339999999999989</v>
      </c>
      <c r="N456" t="str">
        <f t="shared" si="15"/>
        <v>Robusta</v>
      </c>
    </row>
    <row r="457" spans="1:14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>
        <f>INDEX(products!$A:$G, MATCH(orders!$D457, products!$A:$A, 0), MATCH(orders!K$1, products!$A$1:$G$1, 0))</f>
        <v>0.2</v>
      </c>
      <c r="L457">
        <f>INDEX(products!$A:$G, MATCH(orders!$D457, products!$A:$A, 0), MATCH(orders!L$1, products!$A$1:$G$1, 0))</f>
        <v>4.7549999999999999</v>
      </c>
      <c r="M457">
        <f t="shared" si="14"/>
        <v>9.51</v>
      </c>
      <c r="N457" t="str">
        <f t="shared" si="15"/>
        <v>Liberica</v>
      </c>
    </row>
    <row r="458" spans="1:14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>
        <f>INDEX(products!$A:$G, MATCH(orders!$D458, products!$A:$A, 0), MATCH(orders!K$1, products!$A$1:$G$1, 0))</f>
        <v>2.5</v>
      </c>
      <c r="L458">
        <f>INDEX(products!$A:$G, MATCH(orders!$D458, products!$A:$A, 0), MATCH(orders!L$1, products!$A$1:$G$1, 0))</f>
        <v>20.584999999999997</v>
      </c>
      <c r="M458">
        <f t="shared" si="14"/>
        <v>41.169999999999995</v>
      </c>
      <c r="N458" t="str">
        <f t="shared" si="15"/>
        <v>Robusta</v>
      </c>
    </row>
    <row r="459" spans="1:14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>
        <f>INDEX(products!$A:$G, MATCH(orders!$D459, products!$A:$A, 0), MATCH(orders!K$1, products!$A$1:$G$1, 0))</f>
        <v>0.5</v>
      </c>
      <c r="L459">
        <f>INDEX(products!$A:$G, MATCH(orders!$D459, products!$A:$A, 0), MATCH(orders!L$1, products!$A$1:$G$1, 0))</f>
        <v>9.51</v>
      </c>
      <c r="M459">
        <f t="shared" si="14"/>
        <v>47.55</v>
      </c>
      <c r="N459" t="str">
        <f t="shared" si="15"/>
        <v>Liberica</v>
      </c>
    </row>
    <row r="460" spans="1:14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>
        <f>INDEX(products!$A:$G, MATCH(orders!$D460, products!$A:$A, 0), MATCH(orders!K$1, products!$A$1:$G$1, 0))</f>
        <v>1</v>
      </c>
      <c r="L460">
        <f>INDEX(products!$A:$G, MATCH(orders!$D460, products!$A:$A, 0), MATCH(orders!L$1, products!$A$1:$G$1, 0))</f>
        <v>11.25</v>
      </c>
      <c r="M460">
        <f t="shared" si="14"/>
        <v>45</v>
      </c>
      <c r="N460" t="str">
        <f t="shared" si="15"/>
        <v>Arabica</v>
      </c>
    </row>
    <row r="461" spans="1:14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>
        <f>INDEX(products!$A:$G, MATCH(orders!$D461, products!$A:$A, 0), MATCH(orders!K$1, products!$A$1:$G$1, 0))</f>
        <v>0.2</v>
      </c>
      <c r="L461">
        <f>INDEX(products!$A:$G, MATCH(orders!$D461, products!$A:$A, 0), MATCH(orders!L$1, products!$A$1:$G$1, 0))</f>
        <v>4.7549999999999999</v>
      </c>
      <c r="M461">
        <f t="shared" si="14"/>
        <v>23.774999999999999</v>
      </c>
      <c r="N461" t="str">
        <f t="shared" si="15"/>
        <v>Liberica</v>
      </c>
    </row>
    <row r="462" spans="1:14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>
        <f>INDEX(products!$A:$G, MATCH(orders!$D462, products!$A:$A, 0), MATCH(orders!K$1, products!$A$1:$G$1, 0))</f>
        <v>0.5</v>
      </c>
      <c r="L462">
        <f>INDEX(products!$A:$G, MATCH(orders!$D462, products!$A:$A, 0), MATCH(orders!L$1, products!$A$1:$G$1, 0))</f>
        <v>5.3699999999999992</v>
      </c>
      <c r="M462">
        <f t="shared" si="14"/>
        <v>16.11</v>
      </c>
      <c r="N462" t="str">
        <f t="shared" si="15"/>
        <v>Robusta</v>
      </c>
    </row>
    <row r="463" spans="1:14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>
        <f>INDEX(products!$A:$G, MATCH(orders!$D463, products!$A:$A, 0), MATCH(orders!K$1, products!$A$1:$G$1, 0))</f>
        <v>0.2</v>
      </c>
      <c r="L463">
        <f>INDEX(products!$A:$G, MATCH(orders!$D463, products!$A:$A, 0), MATCH(orders!L$1, products!$A$1:$G$1, 0))</f>
        <v>2.6849999999999996</v>
      </c>
      <c r="M463">
        <f t="shared" si="14"/>
        <v>10.739999999999998</v>
      </c>
      <c r="N463" t="str">
        <f t="shared" si="15"/>
        <v>Robusta</v>
      </c>
    </row>
    <row r="464" spans="1:14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>
        <f>INDEX(products!$A:$G, MATCH(orders!$D464, products!$A:$A, 0), MATCH(orders!K$1, products!$A$1:$G$1, 0))</f>
        <v>1</v>
      </c>
      <c r="L464">
        <f>INDEX(products!$A:$G, MATCH(orders!$D464, products!$A:$A, 0), MATCH(orders!L$1, products!$A$1:$G$1, 0))</f>
        <v>9.9499999999999993</v>
      </c>
      <c r="M464">
        <f t="shared" si="14"/>
        <v>49.75</v>
      </c>
      <c r="N464" t="str">
        <f t="shared" si="15"/>
        <v>Arabica</v>
      </c>
    </row>
    <row r="465" spans="1:14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>
        <f>INDEX(products!$A:$G, MATCH(orders!$D465, products!$A:$A, 0), MATCH(orders!K$1, products!$A$1:$G$1, 0))</f>
        <v>1</v>
      </c>
      <c r="L465">
        <f>INDEX(products!$A:$G, MATCH(orders!$D465, products!$A:$A, 0), MATCH(orders!L$1, products!$A$1:$G$1, 0))</f>
        <v>13.75</v>
      </c>
      <c r="M465">
        <f t="shared" si="14"/>
        <v>27.5</v>
      </c>
      <c r="N465" t="str">
        <f t="shared" si="15"/>
        <v>Excelsa</v>
      </c>
    </row>
    <row r="466" spans="1:14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>
        <f>INDEX(products!$A:$G, MATCH(orders!$D466, products!$A:$A, 0), MATCH(orders!K$1, products!$A$1:$G$1, 0))</f>
        <v>2.5</v>
      </c>
      <c r="L466">
        <f>INDEX(products!$A:$G, MATCH(orders!$D466, products!$A:$A, 0), MATCH(orders!L$1, products!$A$1:$G$1, 0))</f>
        <v>29.784999999999997</v>
      </c>
      <c r="M466">
        <f t="shared" si="14"/>
        <v>119.13999999999999</v>
      </c>
      <c r="N466" t="str">
        <f t="shared" si="15"/>
        <v>Liberica</v>
      </c>
    </row>
    <row r="467" spans="1:14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>
        <f>INDEX(products!$A:$G, MATCH(orders!$D467, products!$A:$A, 0), MATCH(orders!K$1, products!$A$1:$G$1, 0))</f>
        <v>2.5</v>
      </c>
      <c r="L467">
        <f>INDEX(products!$A:$G, MATCH(orders!$D467, products!$A:$A, 0), MATCH(orders!L$1, products!$A$1:$G$1, 0))</f>
        <v>20.584999999999997</v>
      </c>
      <c r="M467">
        <f t="shared" si="14"/>
        <v>20.584999999999997</v>
      </c>
      <c r="N467" t="str">
        <f t="shared" si="15"/>
        <v>Robusta</v>
      </c>
    </row>
    <row r="468" spans="1:14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>
        <f>INDEX(products!$A:$G, MATCH(orders!$D468, products!$A:$A, 0), MATCH(orders!K$1, products!$A$1:$G$1, 0))</f>
        <v>0.2</v>
      </c>
      <c r="L468">
        <f>INDEX(products!$A:$G, MATCH(orders!$D468, products!$A:$A, 0), MATCH(orders!L$1, products!$A$1:$G$1, 0))</f>
        <v>2.9849999999999999</v>
      </c>
      <c r="M468">
        <f t="shared" si="14"/>
        <v>8.9550000000000001</v>
      </c>
      <c r="N468" t="str">
        <f t="shared" si="15"/>
        <v>Arabica</v>
      </c>
    </row>
    <row r="469" spans="1:14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>
        <f>INDEX(products!$A:$G, MATCH(orders!$D469, products!$A:$A, 0), MATCH(orders!K$1, products!$A$1:$G$1, 0))</f>
        <v>0.5</v>
      </c>
      <c r="L469">
        <f>INDEX(products!$A:$G, MATCH(orders!$D469, products!$A:$A, 0), MATCH(orders!L$1, products!$A$1:$G$1, 0))</f>
        <v>5.97</v>
      </c>
      <c r="M469">
        <f t="shared" si="14"/>
        <v>5.97</v>
      </c>
      <c r="N469" t="str">
        <f t="shared" si="15"/>
        <v>Arabica</v>
      </c>
    </row>
    <row r="470" spans="1:14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>
        <f>INDEX(products!$A:$G, MATCH(orders!$D470, products!$A:$A, 0), MATCH(orders!K$1, products!$A$1:$G$1, 0))</f>
        <v>1</v>
      </c>
      <c r="L470">
        <f>INDEX(products!$A:$G, MATCH(orders!$D470, products!$A:$A, 0), MATCH(orders!L$1, products!$A$1:$G$1, 0))</f>
        <v>13.75</v>
      </c>
      <c r="M470">
        <f t="shared" si="14"/>
        <v>41.25</v>
      </c>
      <c r="N470" t="str">
        <f t="shared" si="15"/>
        <v>Excelsa</v>
      </c>
    </row>
    <row r="471" spans="1:14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>
        <f>INDEX(products!$A:$G, MATCH(orders!$D471, products!$A:$A, 0), MATCH(orders!K$1, products!$A$1:$G$1, 0))</f>
        <v>0.2</v>
      </c>
      <c r="L471">
        <f>INDEX(products!$A:$G, MATCH(orders!$D471, products!$A:$A, 0), MATCH(orders!L$1, products!$A$1:$G$1, 0))</f>
        <v>4.4550000000000001</v>
      </c>
      <c r="M471">
        <f t="shared" si="14"/>
        <v>22.274999999999999</v>
      </c>
      <c r="N471" t="str">
        <f t="shared" si="15"/>
        <v>Excelsa</v>
      </c>
    </row>
    <row r="472" spans="1:14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>
        <f>INDEX(products!$A:$G, MATCH(orders!$D472, products!$A:$A, 0), MATCH(orders!K$1, products!$A$1:$G$1, 0))</f>
        <v>0.5</v>
      </c>
      <c r="L472">
        <f>INDEX(products!$A:$G, MATCH(orders!$D472, products!$A:$A, 0), MATCH(orders!L$1, products!$A$1:$G$1, 0))</f>
        <v>6.75</v>
      </c>
      <c r="M472">
        <f t="shared" si="14"/>
        <v>6.75</v>
      </c>
      <c r="N472" t="str">
        <f t="shared" si="15"/>
        <v>Arabica</v>
      </c>
    </row>
    <row r="473" spans="1:14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>
        <f>INDEX(products!$A:$G, MATCH(orders!$D473, products!$A:$A, 0), MATCH(orders!K$1, products!$A$1:$G$1, 0))</f>
        <v>2.5</v>
      </c>
      <c r="L473">
        <f>INDEX(products!$A:$G, MATCH(orders!$D473, products!$A:$A, 0), MATCH(orders!L$1, products!$A$1:$G$1, 0))</f>
        <v>33.464999999999996</v>
      </c>
      <c r="M473">
        <f t="shared" si="14"/>
        <v>133.85999999999999</v>
      </c>
      <c r="N473" t="str">
        <f t="shared" si="15"/>
        <v>Liberica</v>
      </c>
    </row>
    <row r="474" spans="1:14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>
        <f>INDEX(products!$A:$G, MATCH(orders!$D474, products!$A:$A, 0), MATCH(orders!K$1, products!$A$1:$G$1, 0))</f>
        <v>0.2</v>
      </c>
      <c r="L474">
        <f>INDEX(products!$A:$G, MATCH(orders!$D474, products!$A:$A, 0), MATCH(orders!L$1, products!$A$1:$G$1, 0))</f>
        <v>2.9849999999999999</v>
      </c>
      <c r="M474">
        <f t="shared" si="14"/>
        <v>5.97</v>
      </c>
      <c r="N474" t="str">
        <f t="shared" si="15"/>
        <v>Arabica</v>
      </c>
    </row>
    <row r="475" spans="1:14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>
        <f>INDEX(products!$A:$G, MATCH(orders!$D475, products!$A:$A, 0), MATCH(orders!K$1, products!$A$1:$G$1, 0))</f>
        <v>1</v>
      </c>
      <c r="L475">
        <f>INDEX(products!$A:$G, MATCH(orders!$D475, products!$A:$A, 0), MATCH(orders!L$1, products!$A$1:$G$1, 0))</f>
        <v>12.95</v>
      </c>
      <c r="M475">
        <f t="shared" si="14"/>
        <v>25.9</v>
      </c>
      <c r="N475" t="str">
        <f t="shared" si="15"/>
        <v>Arabica</v>
      </c>
    </row>
    <row r="476" spans="1:14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>
        <f>INDEX(products!$A:$G, MATCH(orders!$D476, products!$A:$A, 0), MATCH(orders!K$1, products!$A$1:$G$1, 0))</f>
        <v>2.5</v>
      </c>
      <c r="L476">
        <f>INDEX(products!$A:$G, MATCH(orders!$D476, products!$A:$A, 0), MATCH(orders!L$1, products!$A$1:$G$1, 0))</f>
        <v>31.624999999999996</v>
      </c>
      <c r="M476">
        <f t="shared" si="14"/>
        <v>31.624999999999996</v>
      </c>
      <c r="N476" t="str">
        <f t="shared" si="15"/>
        <v>Excelsa</v>
      </c>
    </row>
    <row r="477" spans="1:14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>
        <f>INDEX(products!$A:$G, MATCH(orders!$D477, products!$A:$A, 0), MATCH(orders!K$1, products!$A$1:$G$1, 0))</f>
        <v>0.2</v>
      </c>
      <c r="L477">
        <f>INDEX(products!$A:$G, MATCH(orders!$D477, products!$A:$A, 0), MATCH(orders!L$1, products!$A$1:$G$1, 0))</f>
        <v>4.3650000000000002</v>
      </c>
      <c r="M477">
        <f t="shared" si="14"/>
        <v>8.73</v>
      </c>
      <c r="N477" t="str">
        <f t="shared" si="15"/>
        <v>Liberica</v>
      </c>
    </row>
    <row r="478" spans="1:14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>
        <f>INDEX(products!$A:$G, MATCH(orders!$D478, products!$A:$A, 0), MATCH(orders!K$1, products!$A$1:$G$1, 0))</f>
        <v>0.2</v>
      </c>
      <c r="L478">
        <f>INDEX(products!$A:$G, MATCH(orders!$D478, products!$A:$A, 0), MATCH(orders!L$1, products!$A$1:$G$1, 0))</f>
        <v>4.4550000000000001</v>
      </c>
      <c r="M478">
        <f t="shared" si="14"/>
        <v>26.73</v>
      </c>
      <c r="N478" t="str">
        <f t="shared" si="15"/>
        <v>Excelsa</v>
      </c>
    </row>
    <row r="479" spans="1:14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>
        <f>INDEX(products!$A:$G, MATCH(orders!$D479, products!$A:$A, 0), MATCH(orders!K$1, products!$A$1:$G$1, 0))</f>
        <v>0.2</v>
      </c>
      <c r="L479">
        <f>INDEX(products!$A:$G, MATCH(orders!$D479, products!$A:$A, 0), MATCH(orders!L$1, products!$A$1:$G$1, 0))</f>
        <v>4.3650000000000002</v>
      </c>
      <c r="M479">
        <f t="shared" si="14"/>
        <v>26.19</v>
      </c>
      <c r="N479" t="str">
        <f t="shared" si="15"/>
        <v>Liberica</v>
      </c>
    </row>
    <row r="480" spans="1:14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>
        <f>INDEX(products!$A:$G, MATCH(orders!$D480, products!$A:$A, 0), MATCH(orders!K$1, products!$A$1:$G$1, 0))</f>
        <v>1</v>
      </c>
      <c r="L480">
        <f>INDEX(products!$A:$G, MATCH(orders!$D480, products!$A:$A, 0), MATCH(orders!L$1, products!$A$1:$G$1, 0))</f>
        <v>8.9499999999999993</v>
      </c>
      <c r="M480">
        <f t="shared" si="14"/>
        <v>53.699999999999996</v>
      </c>
      <c r="N480" t="str">
        <f t="shared" si="15"/>
        <v>Robusta</v>
      </c>
    </row>
    <row r="481" spans="1:14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>
        <f>INDEX(products!$A:$G, MATCH(orders!$D481, products!$A:$A, 0), MATCH(orders!K$1, products!$A$1:$G$1, 0))</f>
        <v>2.5</v>
      </c>
      <c r="L481">
        <f>INDEX(products!$A:$G, MATCH(orders!$D481, products!$A:$A, 0), MATCH(orders!L$1, products!$A$1:$G$1, 0))</f>
        <v>31.624999999999996</v>
      </c>
      <c r="M481">
        <f t="shared" si="14"/>
        <v>126.49999999999999</v>
      </c>
      <c r="N481" t="str">
        <f t="shared" si="15"/>
        <v>Excelsa</v>
      </c>
    </row>
    <row r="482" spans="1:14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>
        <f>INDEX(products!$A:$G, MATCH(orders!$D482, products!$A:$A, 0), MATCH(orders!K$1, products!$A$1:$G$1, 0))</f>
        <v>0.2</v>
      </c>
      <c r="L482">
        <f>INDEX(products!$A:$G, MATCH(orders!$D482, products!$A:$A, 0), MATCH(orders!L$1, products!$A$1:$G$1, 0))</f>
        <v>4.125</v>
      </c>
      <c r="M482">
        <f t="shared" si="14"/>
        <v>4.125</v>
      </c>
      <c r="N482" t="str">
        <f t="shared" si="15"/>
        <v>Excelsa</v>
      </c>
    </row>
    <row r="483" spans="1:14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>
        <f>INDEX(products!$A:$G, MATCH(orders!$D483, products!$A:$A, 0), MATCH(orders!K$1, products!$A$1:$G$1, 0))</f>
        <v>1</v>
      </c>
      <c r="L483">
        <f>INDEX(products!$A:$G, MATCH(orders!$D483, products!$A:$A, 0), MATCH(orders!L$1, products!$A$1:$G$1, 0))</f>
        <v>11.95</v>
      </c>
      <c r="M483">
        <f t="shared" si="14"/>
        <v>23.9</v>
      </c>
      <c r="N483" t="str">
        <f t="shared" si="15"/>
        <v>Robusta</v>
      </c>
    </row>
    <row r="484" spans="1:14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>
        <f>INDEX(products!$A:$G, MATCH(orders!$D484, products!$A:$A, 0), MATCH(orders!K$1, products!$A$1:$G$1, 0))</f>
        <v>2.5</v>
      </c>
      <c r="L484">
        <f>INDEX(products!$A:$G, MATCH(orders!$D484, products!$A:$A, 0), MATCH(orders!L$1, products!$A$1:$G$1, 0))</f>
        <v>27.945</v>
      </c>
      <c r="M484">
        <f t="shared" si="14"/>
        <v>139.72499999999999</v>
      </c>
      <c r="N484" t="str">
        <f t="shared" si="15"/>
        <v>Excelsa</v>
      </c>
    </row>
    <row r="485" spans="1:14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>
        <f>INDEX(products!$A:$G, MATCH(orders!$D485, products!$A:$A, 0), MATCH(orders!K$1, products!$A$1:$G$1, 0))</f>
        <v>2.5</v>
      </c>
      <c r="L485">
        <f>INDEX(products!$A:$G, MATCH(orders!$D485, products!$A:$A, 0), MATCH(orders!L$1, products!$A$1:$G$1, 0))</f>
        <v>29.784999999999997</v>
      </c>
      <c r="M485">
        <f t="shared" si="14"/>
        <v>59.569999999999993</v>
      </c>
      <c r="N485" t="str">
        <f t="shared" si="15"/>
        <v>Liberica</v>
      </c>
    </row>
    <row r="486" spans="1:14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>
        <f>INDEX(products!$A:$G, MATCH(orders!$D486, products!$A:$A, 0), MATCH(orders!K$1, products!$A$1:$G$1, 0))</f>
        <v>0.5</v>
      </c>
      <c r="L486">
        <f>INDEX(products!$A:$G, MATCH(orders!$D486, products!$A:$A, 0), MATCH(orders!L$1, products!$A$1:$G$1, 0))</f>
        <v>9.51</v>
      </c>
      <c r="M486">
        <f t="shared" si="14"/>
        <v>57.06</v>
      </c>
      <c r="N486" t="str">
        <f t="shared" si="15"/>
        <v>Liberica</v>
      </c>
    </row>
    <row r="487" spans="1:14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>
        <f>INDEX(products!$A:$G, MATCH(orders!$D487, products!$A:$A, 0), MATCH(orders!K$1, products!$A$1:$G$1, 0))</f>
        <v>0.2</v>
      </c>
      <c r="L487">
        <f>INDEX(products!$A:$G, MATCH(orders!$D487, products!$A:$A, 0), MATCH(orders!L$1, products!$A$1:$G$1, 0))</f>
        <v>3.5849999999999995</v>
      </c>
      <c r="M487">
        <f t="shared" si="14"/>
        <v>21.509999999999998</v>
      </c>
      <c r="N487" t="str">
        <f t="shared" si="15"/>
        <v>Robusta</v>
      </c>
    </row>
    <row r="488" spans="1:14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>
        <f>INDEX(products!$A:$G, MATCH(orders!$D488, products!$A:$A, 0), MATCH(orders!K$1, products!$A$1:$G$1, 0))</f>
        <v>0.5</v>
      </c>
      <c r="L488">
        <f>INDEX(products!$A:$G, MATCH(orders!$D488, products!$A:$A, 0), MATCH(orders!L$1, products!$A$1:$G$1, 0))</f>
        <v>8.73</v>
      </c>
      <c r="M488">
        <f t="shared" si="14"/>
        <v>52.38</v>
      </c>
      <c r="N488" t="str">
        <f t="shared" si="15"/>
        <v>Liberica</v>
      </c>
    </row>
    <row r="489" spans="1:14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>
        <f>INDEX(products!$A:$G, MATCH(orders!$D489, products!$A:$A, 0), MATCH(orders!K$1, products!$A$1:$G$1, 0))</f>
        <v>1</v>
      </c>
      <c r="L489">
        <f>INDEX(products!$A:$G, MATCH(orders!$D489, products!$A:$A, 0), MATCH(orders!L$1, products!$A$1:$G$1, 0))</f>
        <v>12.15</v>
      </c>
      <c r="M489">
        <f t="shared" si="14"/>
        <v>72.900000000000006</v>
      </c>
      <c r="N489" t="str">
        <f t="shared" si="15"/>
        <v>Excelsa</v>
      </c>
    </row>
    <row r="490" spans="1:14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>
        <f>INDEX(products!$A:$G, MATCH(orders!$D490, products!$A:$A, 0), MATCH(orders!K$1, products!$A$1:$G$1, 0))</f>
        <v>0.2</v>
      </c>
      <c r="L490">
        <f>INDEX(products!$A:$G, MATCH(orders!$D490, products!$A:$A, 0), MATCH(orders!L$1, products!$A$1:$G$1, 0))</f>
        <v>2.9849999999999999</v>
      </c>
      <c r="M490">
        <f t="shared" si="14"/>
        <v>14.924999999999999</v>
      </c>
      <c r="N490" t="str">
        <f t="shared" si="15"/>
        <v>Robusta</v>
      </c>
    </row>
    <row r="491" spans="1:14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>
        <f>INDEX(products!$A:$G, MATCH(orders!$D491, products!$A:$A, 0), MATCH(orders!K$1, products!$A$1:$G$1, 0))</f>
        <v>1</v>
      </c>
      <c r="L491">
        <f>INDEX(products!$A:$G, MATCH(orders!$D491, products!$A:$A, 0), MATCH(orders!L$1, products!$A$1:$G$1, 0))</f>
        <v>15.85</v>
      </c>
      <c r="M491">
        <f t="shared" si="14"/>
        <v>95.1</v>
      </c>
      <c r="N491" t="str">
        <f t="shared" si="15"/>
        <v>Liberica</v>
      </c>
    </row>
    <row r="492" spans="1:14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>
        <f>INDEX(products!$A:$G, MATCH(orders!$D492, products!$A:$A, 0), MATCH(orders!K$1, products!$A$1:$G$1, 0))</f>
        <v>0.5</v>
      </c>
      <c r="L492">
        <f>INDEX(products!$A:$G, MATCH(orders!$D492, products!$A:$A, 0), MATCH(orders!L$1, products!$A$1:$G$1, 0))</f>
        <v>7.77</v>
      </c>
      <c r="M492">
        <f t="shared" si="14"/>
        <v>15.54</v>
      </c>
      <c r="N492" t="str">
        <f t="shared" si="15"/>
        <v>Liberica</v>
      </c>
    </row>
    <row r="493" spans="1:14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>
        <f>INDEX(products!$A:$G, MATCH(orders!$D493, products!$A:$A, 0), MATCH(orders!K$1, products!$A$1:$G$1, 0))</f>
        <v>0.2</v>
      </c>
      <c r="L493">
        <f>INDEX(products!$A:$G, MATCH(orders!$D493, products!$A:$A, 0), MATCH(orders!L$1, products!$A$1:$G$1, 0))</f>
        <v>3.8849999999999998</v>
      </c>
      <c r="M493">
        <f t="shared" si="14"/>
        <v>23.31</v>
      </c>
      <c r="N493" t="str">
        <f t="shared" si="15"/>
        <v>Liberica</v>
      </c>
    </row>
    <row r="494" spans="1:14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>
        <f>INDEX(products!$A:$G, MATCH(orders!$D494, products!$A:$A, 0), MATCH(orders!K$1, products!$A$1:$G$1, 0))</f>
        <v>0.2</v>
      </c>
      <c r="L494">
        <f>INDEX(products!$A:$G, MATCH(orders!$D494, products!$A:$A, 0), MATCH(orders!L$1, products!$A$1:$G$1, 0))</f>
        <v>4.125</v>
      </c>
      <c r="M494">
        <f t="shared" si="14"/>
        <v>4.125</v>
      </c>
      <c r="N494" t="str">
        <f t="shared" si="15"/>
        <v>Excelsa</v>
      </c>
    </row>
    <row r="495" spans="1:14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>
        <f>INDEX(products!$A:$G, MATCH(orders!$D495, products!$A:$A, 0), MATCH(orders!K$1, products!$A$1:$G$1, 0))</f>
        <v>0.5</v>
      </c>
      <c r="L495">
        <f>INDEX(products!$A:$G, MATCH(orders!$D495, products!$A:$A, 0), MATCH(orders!L$1, products!$A$1:$G$1, 0))</f>
        <v>5.97</v>
      </c>
      <c r="M495">
        <f t="shared" si="14"/>
        <v>35.82</v>
      </c>
      <c r="N495" t="str">
        <f t="shared" si="15"/>
        <v>Robusta</v>
      </c>
    </row>
    <row r="496" spans="1:14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>
        <f>INDEX(products!$A:$G, MATCH(orders!$D496, products!$A:$A, 0), MATCH(orders!K$1, products!$A$1:$G$1, 0))</f>
        <v>1</v>
      </c>
      <c r="L496">
        <f>INDEX(products!$A:$G, MATCH(orders!$D496, products!$A:$A, 0), MATCH(orders!L$1, products!$A$1:$G$1, 0))</f>
        <v>15.85</v>
      </c>
      <c r="M496">
        <f t="shared" si="14"/>
        <v>31.7</v>
      </c>
      <c r="N496" t="str">
        <f t="shared" si="15"/>
        <v>Liberica</v>
      </c>
    </row>
    <row r="497" spans="1:14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>
        <f>INDEX(products!$A:$G, MATCH(orders!$D497, products!$A:$A, 0), MATCH(orders!K$1, products!$A$1:$G$1, 0))</f>
        <v>1</v>
      </c>
      <c r="L497">
        <f>INDEX(products!$A:$G, MATCH(orders!$D497, products!$A:$A, 0), MATCH(orders!L$1, products!$A$1:$G$1, 0))</f>
        <v>15.85</v>
      </c>
      <c r="M497">
        <f t="shared" si="14"/>
        <v>79.25</v>
      </c>
      <c r="N497" t="str">
        <f t="shared" si="15"/>
        <v>Liberica</v>
      </c>
    </row>
    <row r="498" spans="1:14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>
        <f>INDEX(products!$A:$G, MATCH(orders!$D498, products!$A:$A, 0), MATCH(orders!K$1, products!$A$1:$G$1, 0))</f>
        <v>0.2</v>
      </c>
      <c r="L498">
        <f>INDEX(products!$A:$G, MATCH(orders!$D498, products!$A:$A, 0), MATCH(orders!L$1, products!$A$1:$G$1, 0))</f>
        <v>3.645</v>
      </c>
      <c r="M498">
        <f t="shared" si="14"/>
        <v>10.935</v>
      </c>
      <c r="N498" t="str">
        <f t="shared" si="15"/>
        <v>Excelsa</v>
      </c>
    </row>
    <row r="499" spans="1:14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>
        <f>INDEX(products!$A:$G, MATCH(orders!$D499, products!$A:$A, 0), MATCH(orders!K$1, products!$A$1:$G$1, 0))</f>
        <v>1</v>
      </c>
      <c r="L499">
        <f>INDEX(products!$A:$G, MATCH(orders!$D499, products!$A:$A, 0), MATCH(orders!L$1, products!$A$1:$G$1, 0))</f>
        <v>9.9499999999999993</v>
      </c>
      <c r="M499">
        <f t="shared" si="14"/>
        <v>39.799999999999997</v>
      </c>
      <c r="N499" t="str">
        <f t="shared" si="15"/>
        <v>Arabica</v>
      </c>
    </row>
    <row r="500" spans="1:14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>
        <f>INDEX(products!$A:$G, MATCH(orders!$D500, products!$A:$A, 0), MATCH(orders!K$1, products!$A$1:$G$1, 0))</f>
        <v>1</v>
      </c>
      <c r="L500">
        <f>INDEX(products!$A:$G, MATCH(orders!$D500, products!$A:$A, 0), MATCH(orders!L$1, products!$A$1:$G$1, 0))</f>
        <v>9.9499999999999993</v>
      </c>
      <c r="M500">
        <f t="shared" si="14"/>
        <v>49.75</v>
      </c>
      <c r="N500" t="str">
        <f t="shared" si="15"/>
        <v>Robusta</v>
      </c>
    </row>
    <row r="501" spans="1:14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>
        <f>INDEX(products!$A:$G, MATCH(orders!$D501, products!$A:$A, 0), MATCH(orders!K$1, products!$A$1:$G$1, 0))</f>
        <v>0.2</v>
      </c>
      <c r="L501">
        <f>INDEX(products!$A:$G, MATCH(orders!$D501, products!$A:$A, 0), MATCH(orders!L$1, products!$A$1:$G$1, 0))</f>
        <v>2.6849999999999996</v>
      </c>
      <c r="M501">
        <f t="shared" si="14"/>
        <v>8.0549999999999997</v>
      </c>
      <c r="N501" t="str">
        <f t="shared" si="15"/>
        <v>Robusta</v>
      </c>
    </row>
    <row r="502" spans="1:14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>
        <f>INDEX(products!$A:$G, MATCH(orders!$D502, products!$A:$A, 0), MATCH(orders!K$1, products!$A$1:$G$1, 0))</f>
        <v>1</v>
      </c>
      <c r="L502">
        <f>INDEX(products!$A:$G, MATCH(orders!$D502, products!$A:$A, 0), MATCH(orders!L$1, products!$A$1:$G$1, 0))</f>
        <v>11.95</v>
      </c>
      <c r="M502">
        <f t="shared" si="14"/>
        <v>47.8</v>
      </c>
      <c r="N502" t="str">
        <f t="shared" si="15"/>
        <v>Robusta</v>
      </c>
    </row>
    <row r="503" spans="1:14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>
        <f>INDEX(products!$A:$G, MATCH(orders!$D503, products!$A:$A, 0), MATCH(orders!K$1, products!$A$1:$G$1, 0))</f>
        <v>0.2</v>
      </c>
      <c r="L503">
        <f>INDEX(products!$A:$G, MATCH(orders!$D503, products!$A:$A, 0), MATCH(orders!L$1, products!$A$1:$G$1, 0))</f>
        <v>2.9849999999999999</v>
      </c>
      <c r="M503">
        <f t="shared" si="14"/>
        <v>11.94</v>
      </c>
      <c r="N503" t="str">
        <f t="shared" si="15"/>
        <v>Robusta</v>
      </c>
    </row>
    <row r="504" spans="1:14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>
        <f>INDEX(products!$A:$G, MATCH(orders!$D504, products!$A:$A, 0), MATCH(orders!K$1, products!$A$1:$G$1, 0))</f>
        <v>0.2</v>
      </c>
      <c r="L504">
        <f>INDEX(products!$A:$G, MATCH(orders!$D504, products!$A:$A, 0), MATCH(orders!L$1, products!$A$1:$G$1, 0))</f>
        <v>4.125</v>
      </c>
      <c r="M504">
        <f t="shared" si="14"/>
        <v>16.5</v>
      </c>
      <c r="N504" t="str">
        <f t="shared" si="15"/>
        <v>Excelsa</v>
      </c>
    </row>
    <row r="505" spans="1:14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>
        <f>INDEX(products!$A:$G, MATCH(orders!$D505, products!$A:$A, 0), MATCH(orders!K$1, products!$A$1:$G$1, 0))</f>
        <v>1</v>
      </c>
      <c r="L505">
        <f>INDEX(products!$A:$G, MATCH(orders!$D505, products!$A:$A, 0), MATCH(orders!L$1, products!$A$1:$G$1, 0))</f>
        <v>12.95</v>
      </c>
      <c r="M505">
        <f t="shared" si="14"/>
        <v>51.8</v>
      </c>
      <c r="N505" t="str">
        <f t="shared" si="15"/>
        <v>Liberica</v>
      </c>
    </row>
    <row r="506" spans="1:14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>
        <f>INDEX(products!$A:$G, MATCH(orders!$D506, products!$A:$A, 0), MATCH(orders!K$1, products!$A$1:$G$1, 0))</f>
        <v>0.2</v>
      </c>
      <c r="L506">
        <f>INDEX(products!$A:$G, MATCH(orders!$D506, products!$A:$A, 0), MATCH(orders!L$1, products!$A$1:$G$1, 0))</f>
        <v>4.7549999999999999</v>
      </c>
      <c r="M506">
        <f t="shared" si="14"/>
        <v>14.265000000000001</v>
      </c>
      <c r="N506" t="str">
        <f t="shared" si="15"/>
        <v>Liberica</v>
      </c>
    </row>
    <row r="507" spans="1:14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>
        <f>INDEX(products!$A:$G, MATCH(orders!$D507, products!$A:$A, 0), MATCH(orders!K$1, products!$A$1:$G$1, 0))</f>
        <v>0.2</v>
      </c>
      <c r="L507">
        <f>INDEX(products!$A:$G, MATCH(orders!$D507, products!$A:$A, 0), MATCH(orders!L$1, products!$A$1:$G$1, 0))</f>
        <v>4.3650000000000002</v>
      </c>
      <c r="M507">
        <f t="shared" si="14"/>
        <v>26.19</v>
      </c>
      <c r="N507" t="str">
        <f t="shared" si="15"/>
        <v>Liberica</v>
      </c>
    </row>
    <row r="508" spans="1:14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>
        <f>INDEX(products!$A:$G, MATCH(orders!$D508, products!$A:$A, 0), MATCH(orders!K$1, products!$A$1:$G$1, 0))</f>
        <v>1</v>
      </c>
      <c r="L508">
        <f>INDEX(products!$A:$G, MATCH(orders!$D508, products!$A:$A, 0), MATCH(orders!L$1, products!$A$1:$G$1, 0))</f>
        <v>12.95</v>
      </c>
      <c r="M508">
        <f t="shared" si="14"/>
        <v>25.9</v>
      </c>
      <c r="N508" t="str">
        <f t="shared" si="15"/>
        <v>Arabica</v>
      </c>
    </row>
    <row r="509" spans="1:14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>
        <f>INDEX(products!$A:$G, MATCH(orders!$D509, products!$A:$A, 0), MATCH(orders!K$1, products!$A$1:$G$1, 0))</f>
        <v>2.5</v>
      </c>
      <c r="L509">
        <f>INDEX(products!$A:$G, MATCH(orders!$D509, products!$A:$A, 0), MATCH(orders!L$1, products!$A$1:$G$1, 0))</f>
        <v>29.784999999999997</v>
      </c>
      <c r="M509">
        <f t="shared" si="14"/>
        <v>89.35499999999999</v>
      </c>
      <c r="N509" t="str">
        <f t="shared" si="15"/>
        <v>Arabica</v>
      </c>
    </row>
    <row r="510" spans="1:14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>
        <f>INDEX(products!$A:$G, MATCH(orders!$D510, products!$A:$A, 0), MATCH(orders!K$1, products!$A$1:$G$1, 0))</f>
        <v>0.5</v>
      </c>
      <c r="L510">
        <f>INDEX(products!$A:$G, MATCH(orders!$D510, products!$A:$A, 0), MATCH(orders!L$1, products!$A$1:$G$1, 0))</f>
        <v>7.77</v>
      </c>
      <c r="M510">
        <f t="shared" si="14"/>
        <v>46.62</v>
      </c>
      <c r="N510" t="str">
        <f t="shared" si="15"/>
        <v>Liberica</v>
      </c>
    </row>
    <row r="511" spans="1:14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>
        <f>INDEX(products!$A:$G, MATCH(orders!$D511, products!$A:$A, 0), MATCH(orders!K$1, products!$A$1:$G$1, 0))</f>
        <v>1</v>
      </c>
      <c r="L511">
        <f>INDEX(products!$A:$G, MATCH(orders!$D511, products!$A:$A, 0), MATCH(orders!L$1, products!$A$1:$G$1, 0))</f>
        <v>9.9499999999999993</v>
      </c>
      <c r="M511">
        <f t="shared" si="14"/>
        <v>29.849999999999998</v>
      </c>
      <c r="N511" t="str">
        <f t="shared" si="15"/>
        <v>Arabica</v>
      </c>
    </row>
    <row r="512" spans="1:14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>
        <f>INDEX(products!$A:$G, MATCH(orders!$D512, products!$A:$A, 0), MATCH(orders!K$1, products!$A$1:$G$1, 0))</f>
        <v>0.2</v>
      </c>
      <c r="L512">
        <f>INDEX(products!$A:$G, MATCH(orders!$D512, products!$A:$A, 0), MATCH(orders!L$1, products!$A$1:$G$1, 0))</f>
        <v>3.5849999999999995</v>
      </c>
      <c r="M512">
        <f t="shared" si="14"/>
        <v>10.754999999999999</v>
      </c>
      <c r="N512" t="str">
        <f t="shared" si="15"/>
        <v>Robusta</v>
      </c>
    </row>
    <row r="513" spans="1:14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>
        <f>INDEX(products!$A:$G, MATCH(orders!$D513, products!$A:$A, 0), MATCH(orders!K$1, products!$A$1:$G$1, 0))</f>
        <v>0.2</v>
      </c>
      <c r="L513">
        <f>INDEX(products!$A:$G, MATCH(orders!$D513, products!$A:$A, 0), MATCH(orders!L$1, products!$A$1:$G$1, 0))</f>
        <v>3.375</v>
      </c>
      <c r="M513">
        <f t="shared" si="14"/>
        <v>13.5</v>
      </c>
      <c r="N513" t="str">
        <f t="shared" si="15"/>
        <v>Arabica</v>
      </c>
    </row>
    <row r="514" spans="1:14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>
        <f>INDEX(products!$A:$G, MATCH(orders!$D514, products!$A:$A, 0), MATCH(orders!K$1, products!$A$1:$G$1, 0))</f>
        <v>1</v>
      </c>
      <c r="L514">
        <f>INDEX(products!$A:$G, MATCH(orders!$D514, products!$A:$A, 0), MATCH(orders!L$1, products!$A$1:$G$1, 0))</f>
        <v>15.85</v>
      </c>
      <c r="M514">
        <f t="shared" si="14"/>
        <v>47.55</v>
      </c>
      <c r="N514" t="str">
        <f t="shared" si="15"/>
        <v>Liberica</v>
      </c>
    </row>
    <row r="515" spans="1:14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>
        <f>INDEX(products!$A:$G, MATCH(orders!$D515, products!$A:$A, 0), MATCH(orders!K$1, products!$A$1:$G$1, 0))</f>
        <v>1</v>
      </c>
      <c r="L515">
        <f>INDEX(products!$A:$G, MATCH(orders!$D515, products!$A:$A, 0), MATCH(orders!L$1, products!$A$1:$G$1, 0))</f>
        <v>15.85</v>
      </c>
      <c r="M515">
        <f t="shared" ref="M515:M578" si="16">L515 *E515</f>
        <v>79.25</v>
      </c>
      <c r="N515" t="str">
        <f t="shared" ref="N515:N578" si="17">IF(I515 = "Rob", "Robusta", IF(I515 = "Exc", "Excelsa", IF(I515 = "Ara", "Arabica", IF(I515 = "Lib", "Liberica", ""))))</f>
        <v>Liberica</v>
      </c>
    </row>
    <row r="516" spans="1:14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>
        <f>INDEX(products!$A:$G, MATCH(orders!$D516, products!$A:$A, 0), MATCH(orders!K$1, products!$A$1:$G$1, 0))</f>
        <v>0.2</v>
      </c>
      <c r="L516">
        <f>INDEX(products!$A:$G, MATCH(orders!$D516, products!$A:$A, 0), MATCH(orders!L$1, products!$A$1:$G$1, 0))</f>
        <v>4.3650000000000002</v>
      </c>
      <c r="M516">
        <f t="shared" si="16"/>
        <v>26.19</v>
      </c>
      <c r="N516" t="str">
        <f t="shared" si="17"/>
        <v>Liberica</v>
      </c>
    </row>
    <row r="517" spans="1:14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>
        <f>INDEX(products!$A:$G, MATCH(orders!$D517, products!$A:$A, 0), MATCH(orders!K$1, products!$A$1:$G$1, 0))</f>
        <v>0.5</v>
      </c>
      <c r="L517">
        <f>INDEX(products!$A:$G, MATCH(orders!$D517, products!$A:$A, 0), MATCH(orders!L$1, products!$A$1:$G$1, 0))</f>
        <v>7.169999999999999</v>
      </c>
      <c r="M517">
        <f t="shared" si="16"/>
        <v>21.509999999999998</v>
      </c>
      <c r="N517" t="str">
        <f t="shared" si="17"/>
        <v>Robusta</v>
      </c>
    </row>
    <row r="518" spans="1:14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>
        <f>INDEX(products!$A:$G, MATCH(orders!$D518, products!$A:$A, 0), MATCH(orders!K$1, products!$A$1:$G$1, 0))</f>
        <v>2.5</v>
      </c>
      <c r="L518">
        <f>INDEX(products!$A:$G, MATCH(orders!$D518, products!$A:$A, 0), MATCH(orders!L$1, products!$A$1:$G$1, 0))</f>
        <v>20.584999999999997</v>
      </c>
      <c r="M518">
        <f t="shared" si="16"/>
        <v>102.92499999999998</v>
      </c>
      <c r="N518" t="str">
        <f t="shared" si="17"/>
        <v>Robusta</v>
      </c>
    </row>
    <row r="519" spans="1:14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>
        <f>INDEX(products!$A:$G, MATCH(orders!$D519, products!$A:$A, 0), MATCH(orders!K$1, products!$A$1:$G$1, 0))</f>
        <v>0.2</v>
      </c>
      <c r="L519">
        <f>INDEX(products!$A:$G, MATCH(orders!$D519, products!$A:$A, 0), MATCH(orders!L$1, products!$A$1:$G$1, 0))</f>
        <v>3.8849999999999998</v>
      </c>
      <c r="M519">
        <f t="shared" si="16"/>
        <v>7.77</v>
      </c>
      <c r="N519" t="str">
        <f t="shared" si="17"/>
        <v>Liberica</v>
      </c>
    </row>
    <row r="520" spans="1:14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>
        <f>INDEX(products!$A:$G, MATCH(orders!$D520, products!$A:$A, 0), MATCH(orders!K$1, products!$A$1:$G$1, 0))</f>
        <v>2.5</v>
      </c>
      <c r="L520">
        <f>INDEX(products!$A:$G, MATCH(orders!$D520, products!$A:$A, 0), MATCH(orders!L$1, products!$A$1:$G$1, 0))</f>
        <v>27.945</v>
      </c>
      <c r="M520">
        <f t="shared" si="16"/>
        <v>139.72499999999999</v>
      </c>
      <c r="N520" t="str">
        <f t="shared" si="17"/>
        <v>Excelsa</v>
      </c>
    </row>
    <row r="521" spans="1:14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>
        <f>INDEX(products!$A:$G, MATCH(orders!$D521, products!$A:$A, 0), MATCH(orders!K$1, products!$A$1:$G$1, 0))</f>
        <v>0.5</v>
      </c>
      <c r="L521">
        <f>INDEX(products!$A:$G, MATCH(orders!$D521, products!$A:$A, 0), MATCH(orders!L$1, products!$A$1:$G$1, 0))</f>
        <v>5.97</v>
      </c>
      <c r="M521">
        <f t="shared" si="16"/>
        <v>11.94</v>
      </c>
      <c r="N521" t="str">
        <f t="shared" si="17"/>
        <v>Arabica</v>
      </c>
    </row>
    <row r="522" spans="1:14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>
        <f>INDEX(products!$A:$G, MATCH(orders!$D522, products!$A:$A, 0), MATCH(orders!K$1, products!$A$1:$G$1, 0))</f>
        <v>0.2</v>
      </c>
      <c r="L522">
        <f>INDEX(products!$A:$G, MATCH(orders!$D522, products!$A:$A, 0), MATCH(orders!L$1, products!$A$1:$G$1, 0))</f>
        <v>3.8849999999999998</v>
      </c>
      <c r="M522">
        <f t="shared" si="16"/>
        <v>3.8849999999999998</v>
      </c>
      <c r="N522" t="str">
        <f t="shared" si="17"/>
        <v>Liberica</v>
      </c>
    </row>
    <row r="523" spans="1:14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>
        <f>INDEX(products!$A:$G, MATCH(orders!$D523, products!$A:$A, 0), MATCH(orders!K$1, products!$A$1:$G$1, 0))</f>
        <v>1</v>
      </c>
      <c r="L523">
        <f>INDEX(products!$A:$G, MATCH(orders!$D523, products!$A:$A, 0), MATCH(orders!L$1, products!$A$1:$G$1, 0))</f>
        <v>9.9499999999999993</v>
      </c>
      <c r="M523">
        <f t="shared" si="16"/>
        <v>39.799999999999997</v>
      </c>
      <c r="N523" t="str">
        <f t="shared" si="17"/>
        <v>Robusta</v>
      </c>
    </row>
    <row r="524" spans="1:14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>
        <f>INDEX(products!$A:$G, MATCH(orders!$D524, products!$A:$A, 0), MATCH(orders!K$1, products!$A$1:$G$1, 0))</f>
        <v>0.5</v>
      </c>
      <c r="L524">
        <f>INDEX(products!$A:$G, MATCH(orders!$D524, products!$A:$A, 0), MATCH(orders!L$1, products!$A$1:$G$1, 0))</f>
        <v>5.97</v>
      </c>
      <c r="M524">
        <f t="shared" si="16"/>
        <v>29.849999999999998</v>
      </c>
      <c r="N524" t="str">
        <f t="shared" si="17"/>
        <v>Robusta</v>
      </c>
    </row>
    <row r="525" spans="1:14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>
        <f>INDEX(products!$A:$G, MATCH(orders!$D525, products!$A:$A, 0), MATCH(orders!K$1, products!$A$1:$G$1, 0))</f>
        <v>2.5</v>
      </c>
      <c r="L525">
        <f>INDEX(products!$A:$G, MATCH(orders!$D525, products!$A:$A, 0), MATCH(orders!L$1, products!$A$1:$G$1, 0))</f>
        <v>29.784999999999997</v>
      </c>
      <c r="M525">
        <f t="shared" si="16"/>
        <v>29.784999999999997</v>
      </c>
      <c r="N525" t="str">
        <f t="shared" si="17"/>
        <v>Liberica</v>
      </c>
    </row>
    <row r="526" spans="1:14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>
        <f>INDEX(products!$A:$G, MATCH(orders!$D526, products!$A:$A, 0), MATCH(orders!K$1, products!$A$1:$G$1, 0))</f>
        <v>2.5</v>
      </c>
      <c r="L526">
        <f>INDEX(products!$A:$G, MATCH(orders!$D526, products!$A:$A, 0), MATCH(orders!L$1, products!$A$1:$G$1, 0))</f>
        <v>36.454999999999998</v>
      </c>
      <c r="M526">
        <f t="shared" si="16"/>
        <v>72.91</v>
      </c>
      <c r="N526" t="str">
        <f t="shared" si="17"/>
        <v>Liberica</v>
      </c>
    </row>
    <row r="527" spans="1:14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>
        <f>INDEX(products!$A:$G, MATCH(orders!$D527, products!$A:$A, 0), MATCH(orders!K$1, products!$A$1:$G$1, 0))</f>
        <v>0.2</v>
      </c>
      <c r="L527">
        <f>INDEX(products!$A:$G, MATCH(orders!$D527, products!$A:$A, 0), MATCH(orders!L$1, products!$A$1:$G$1, 0))</f>
        <v>2.6849999999999996</v>
      </c>
      <c r="M527">
        <f t="shared" si="16"/>
        <v>13.424999999999997</v>
      </c>
      <c r="N527" t="str">
        <f t="shared" si="17"/>
        <v>Robusta</v>
      </c>
    </row>
    <row r="528" spans="1:14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>
        <f>INDEX(products!$A:$G, MATCH(orders!$D528, products!$A:$A, 0), MATCH(orders!K$1, products!$A$1:$G$1, 0))</f>
        <v>2.5</v>
      </c>
      <c r="L528">
        <f>INDEX(products!$A:$G, MATCH(orders!$D528, products!$A:$A, 0), MATCH(orders!L$1, products!$A$1:$G$1, 0))</f>
        <v>31.624999999999996</v>
      </c>
      <c r="M528">
        <f t="shared" si="16"/>
        <v>126.49999999999999</v>
      </c>
      <c r="N528" t="str">
        <f t="shared" si="17"/>
        <v>Excelsa</v>
      </c>
    </row>
    <row r="529" spans="1:14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>
        <f>INDEX(products!$A:$G, MATCH(orders!$D529, products!$A:$A, 0), MATCH(orders!K$1, products!$A$1:$G$1, 0))</f>
        <v>0.5</v>
      </c>
      <c r="L529">
        <f>INDEX(products!$A:$G, MATCH(orders!$D529, products!$A:$A, 0), MATCH(orders!L$1, products!$A$1:$G$1, 0))</f>
        <v>8.25</v>
      </c>
      <c r="M529">
        <f t="shared" si="16"/>
        <v>41.25</v>
      </c>
      <c r="N529" t="str">
        <f t="shared" si="17"/>
        <v>Excelsa</v>
      </c>
    </row>
    <row r="530" spans="1:14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>
        <f>INDEX(products!$A:$G, MATCH(orders!$D530, products!$A:$A, 0), MATCH(orders!K$1, products!$A$1:$G$1, 0))</f>
        <v>0.5</v>
      </c>
      <c r="L530">
        <f>INDEX(products!$A:$G, MATCH(orders!$D530, products!$A:$A, 0), MATCH(orders!L$1, products!$A$1:$G$1, 0))</f>
        <v>8.91</v>
      </c>
      <c r="M530">
        <f t="shared" si="16"/>
        <v>53.46</v>
      </c>
      <c r="N530" t="str">
        <f t="shared" si="17"/>
        <v>Excelsa</v>
      </c>
    </row>
    <row r="531" spans="1:14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>
        <f>INDEX(products!$A:$G, MATCH(orders!$D531, products!$A:$A, 0), MATCH(orders!K$1, products!$A$1:$G$1, 0))</f>
        <v>1</v>
      </c>
      <c r="L531">
        <f>INDEX(products!$A:$G, MATCH(orders!$D531, products!$A:$A, 0), MATCH(orders!L$1, products!$A$1:$G$1, 0))</f>
        <v>9.9499999999999993</v>
      </c>
      <c r="M531">
        <f t="shared" si="16"/>
        <v>59.699999999999996</v>
      </c>
      <c r="N531" t="str">
        <f t="shared" si="17"/>
        <v>Robusta</v>
      </c>
    </row>
    <row r="532" spans="1:14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>
        <f>INDEX(products!$A:$G, MATCH(orders!$D532, products!$A:$A, 0), MATCH(orders!K$1, products!$A$1:$G$1, 0))</f>
        <v>1</v>
      </c>
      <c r="L532">
        <f>INDEX(products!$A:$G, MATCH(orders!$D532, products!$A:$A, 0), MATCH(orders!L$1, products!$A$1:$G$1, 0))</f>
        <v>9.9499999999999993</v>
      </c>
      <c r="M532">
        <f t="shared" si="16"/>
        <v>59.699999999999996</v>
      </c>
      <c r="N532" t="str">
        <f t="shared" si="17"/>
        <v>Robusta</v>
      </c>
    </row>
    <row r="533" spans="1:14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>
        <f>INDEX(products!$A:$G, MATCH(orders!$D533, products!$A:$A, 0), MATCH(orders!K$1, products!$A$1:$G$1, 0))</f>
        <v>1</v>
      </c>
      <c r="L533">
        <f>INDEX(products!$A:$G, MATCH(orders!$D533, products!$A:$A, 0), MATCH(orders!L$1, products!$A$1:$G$1, 0))</f>
        <v>8.9499999999999993</v>
      </c>
      <c r="M533">
        <f t="shared" si="16"/>
        <v>44.75</v>
      </c>
      <c r="N533" t="str">
        <f t="shared" si="17"/>
        <v>Robusta</v>
      </c>
    </row>
    <row r="534" spans="1:14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>
        <f>INDEX(products!$A:$G, MATCH(orders!$D534, products!$A:$A, 0), MATCH(orders!K$1, products!$A$1:$G$1, 0))</f>
        <v>0.5</v>
      </c>
      <c r="L534">
        <f>INDEX(products!$A:$G, MATCH(orders!$D534, products!$A:$A, 0), MATCH(orders!L$1, products!$A$1:$G$1, 0))</f>
        <v>8.25</v>
      </c>
      <c r="M534">
        <f t="shared" si="16"/>
        <v>16.5</v>
      </c>
      <c r="N534" t="str">
        <f t="shared" si="17"/>
        <v>Excelsa</v>
      </c>
    </row>
    <row r="535" spans="1:14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>
        <f>INDEX(products!$A:$G, MATCH(orders!$D535, products!$A:$A, 0), MATCH(orders!K$1, products!$A$1:$G$1, 0))</f>
        <v>0.5</v>
      </c>
      <c r="L535">
        <f>INDEX(products!$A:$G, MATCH(orders!$D535, products!$A:$A, 0), MATCH(orders!L$1, products!$A$1:$G$1, 0))</f>
        <v>5.3699999999999992</v>
      </c>
      <c r="M535">
        <f t="shared" si="16"/>
        <v>21.479999999999997</v>
      </c>
      <c r="N535" t="str">
        <f t="shared" si="17"/>
        <v>Robusta</v>
      </c>
    </row>
    <row r="536" spans="1:14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>
        <f>INDEX(products!$A:$G, MATCH(orders!$D536, products!$A:$A, 0), MATCH(orders!K$1, products!$A$1:$G$1, 0))</f>
        <v>2.5</v>
      </c>
      <c r="L536">
        <f>INDEX(products!$A:$G, MATCH(orders!$D536, products!$A:$A, 0), MATCH(orders!L$1, products!$A$1:$G$1, 0))</f>
        <v>22.884999999999998</v>
      </c>
      <c r="M536">
        <f t="shared" si="16"/>
        <v>45.769999999999996</v>
      </c>
      <c r="N536" t="str">
        <f t="shared" si="17"/>
        <v>Robusta</v>
      </c>
    </row>
    <row r="537" spans="1:14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>
        <f>INDEX(products!$A:$G, MATCH(orders!$D537, products!$A:$A, 0), MATCH(orders!K$1, products!$A$1:$G$1, 0))</f>
        <v>0.2</v>
      </c>
      <c r="L537">
        <f>INDEX(products!$A:$G, MATCH(orders!$D537, products!$A:$A, 0), MATCH(orders!L$1, products!$A$1:$G$1, 0))</f>
        <v>4.7549999999999999</v>
      </c>
      <c r="M537">
        <f t="shared" si="16"/>
        <v>9.51</v>
      </c>
      <c r="N537" t="str">
        <f t="shared" si="17"/>
        <v>Liberica</v>
      </c>
    </row>
    <row r="538" spans="1:14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>
        <f>INDEX(products!$A:$G, MATCH(orders!$D538, products!$A:$A, 0), MATCH(orders!K$1, products!$A$1:$G$1, 0))</f>
        <v>0.2</v>
      </c>
      <c r="L538">
        <f>INDEX(products!$A:$G, MATCH(orders!$D538, products!$A:$A, 0), MATCH(orders!L$1, products!$A$1:$G$1, 0))</f>
        <v>2.6849999999999996</v>
      </c>
      <c r="M538">
        <f t="shared" si="16"/>
        <v>8.0549999999999997</v>
      </c>
      <c r="N538" t="str">
        <f t="shared" si="17"/>
        <v>Robusta</v>
      </c>
    </row>
    <row r="539" spans="1:14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>
        <f>INDEX(products!$A:$G, MATCH(orders!$D539, products!$A:$A, 0), MATCH(orders!K$1, products!$A$1:$G$1, 0))</f>
        <v>2.5</v>
      </c>
      <c r="L539">
        <f>INDEX(products!$A:$G, MATCH(orders!$D539, products!$A:$A, 0), MATCH(orders!L$1, products!$A$1:$G$1, 0))</f>
        <v>27.945</v>
      </c>
      <c r="M539">
        <f t="shared" si="16"/>
        <v>111.78</v>
      </c>
      <c r="N539" t="str">
        <f t="shared" si="17"/>
        <v>Excelsa</v>
      </c>
    </row>
    <row r="540" spans="1:14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>
        <f>INDEX(products!$A:$G, MATCH(orders!$D540, products!$A:$A, 0), MATCH(orders!K$1, products!$A$1:$G$1, 0))</f>
        <v>0.2</v>
      </c>
      <c r="L540">
        <f>INDEX(products!$A:$G, MATCH(orders!$D540, products!$A:$A, 0), MATCH(orders!L$1, products!$A$1:$G$1, 0))</f>
        <v>2.6849999999999996</v>
      </c>
      <c r="M540">
        <f t="shared" si="16"/>
        <v>10.739999999999998</v>
      </c>
      <c r="N540" t="str">
        <f t="shared" si="17"/>
        <v>Robusta</v>
      </c>
    </row>
    <row r="541" spans="1:14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>
        <f>INDEX(products!$A:$G, MATCH(orders!$D541, products!$A:$A, 0), MATCH(orders!K$1, products!$A$1:$G$1, 0))</f>
        <v>0.5</v>
      </c>
      <c r="L541">
        <f>INDEX(products!$A:$G, MATCH(orders!$D541, products!$A:$A, 0), MATCH(orders!L$1, products!$A$1:$G$1, 0))</f>
        <v>5.3699999999999992</v>
      </c>
      <c r="M541">
        <f t="shared" si="16"/>
        <v>26.849999999999994</v>
      </c>
      <c r="N541" t="str">
        <f t="shared" si="17"/>
        <v>Robusta</v>
      </c>
    </row>
    <row r="542" spans="1:14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>
        <f>INDEX(products!$A:$G, MATCH(orders!$D542, products!$A:$A, 0), MATCH(orders!K$1, products!$A$1:$G$1, 0))</f>
        <v>1</v>
      </c>
      <c r="L542">
        <f>INDEX(products!$A:$G, MATCH(orders!$D542, products!$A:$A, 0), MATCH(orders!L$1, products!$A$1:$G$1, 0))</f>
        <v>15.85</v>
      </c>
      <c r="M542">
        <f t="shared" si="16"/>
        <v>63.4</v>
      </c>
      <c r="N542" t="str">
        <f t="shared" si="17"/>
        <v>Liberica</v>
      </c>
    </row>
    <row r="543" spans="1:14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>
        <f>INDEX(products!$A:$G, MATCH(orders!$D543, products!$A:$A, 0), MATCH(orders!K$1, products!$A$1:$G$1, 0))</f>
        <v>2.5</v>
      </c>
      <c r="L543">
        <f>INDEX(products!$A:$G, MATCH(orders!$D543, products!$A:$A, 0), MATCH(orders!L$1, products!$A$1:$G$1, 0))</f>
        <v>22.884999999999998</v>
      </c>
      <c r="M543">
        <f t="shared" si="16"/>
        <v>22.884999999999998</v>
      </c>
      <c r="N543" t="str">
        <f t="shared" si="17"/>
        <v>Arabica</v>
      </c>
    </row>
    <row r="544" spans="1:14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>
        <f>INDEX(products!$A:$G, MATCH(orders!$D544, products!$A:$A, 0), MATCH(orders!K$1, products!$A$1:$G$1, 0))</f>
        <v>2.5</v>
      </c>
      <c r="L544">
        <f>INDEX(products!$A:$G, MATCH(orders!$D544, products!$A:$A, 0), MATCH(orders!L$1, products!$A$1:$G$1, 0))</f>
        <v>25.874999999999996</v>
      </c>
      <c r="M544">
        <f t="shared" si="16"/>
        <v>103.49999999999999</v>
      </c>
      <c r="N544" t="str">
        <f t="shared" si="17"/>
        <v>Arabica</v>
      </c>
    </row>
    <row r="545" spans="1:14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>
        <f>INDEX(products!$A:$G, MATCH(orders!$D545, products!$A:$A, 0), MATCH(orders!K$1, products!$A$1:$G$1, 0))</f>
        <v>2.5</v>
      </c>
      <c r="L545">
        <f>INDEX(products!$A:$G, MATCH(orders!$D545, products!$A:$A, 0), MATCH(orders!L$1, products!$A$1:$G$1, 0))</f>
        <v>27.484999999999996</v>
      </c>
      <c r="M545">
        <f t="shared" si="16"/>
        <v>54.969999999999992</v>
      </c>
      <c r="N545" t="str">
        <f t="shared" si="17"/>
        <v>Robusta</v>
      </c>
    </row>
    <row r="546" spans="1:14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>
        <f>INDEX(products!$A:$G, MATCH(orders!$D546, products!$A:$A, 0), MATCH(orders!K$1, products!$A$1:$G$1, 0))</f>
        <v>0.5</v>
      </c>
      <c r="L546">
        <f>INDEX(products!$A:$G, MATCH(orders!$D546, products!$A:$A, 0), MATCH(orders!L$1, products!$A$1:$G$1, 0))</f>
        <v>7.77</v>
      </c>
      <c r="M546">
        <f t="shared" si="16"/>
        <v>15.54</v>
      </c>
      <c r="N546" t="str">
        <f t="shared" si="17"/>
        <v>Arabica</v>
      </c>
    </row>
    <row r="547" spans="1:14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>
        <f>INDEX(products!$A:$G, MATCH(orders!$D547, products!$A:$A, 0), MATCH(orders!K$1, products!$A$1:$G$1, 0))</f>
        <v>0.2</v>
      </c>
      <c r="L547">
        <f>INDEX(products!$A:$G, MATCH(orders!$D547, products!$A:$A, 0), MATCH(orders!L$1, products!$A$1:$G$1, 0))</f>
        <v>3.8849999999999998</v>
      </c>
      <c r="M547">
        <f t="shared" si="16"/>
        <v>15.54</v>
      </c>
      <c r="N547" t="str">
        <f t="shared" si="17"/>
        <v>Liberica</v>
      </c>
    </row>
    <row r="548" spans="1:14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>
        <f>INDEX(products!$A:$G, MATCH(orders!$D548, products!$A:$A, 0), MATCH(orders!K$1, products!$A$1:$G$1, 0))</f>
        <v>2.5</v>
      </c>
      <c r="L548">
        <f>INDEX(products!$A:$G, MATCH(orders!$D548, products!$A:$A, 0), MATCH(orders!L$1, products!$A$1:$G$1, 0))</f>
        <v>27.945</v>
      </c>
      <c r="M548">
        <f t="shared" si="16"/>
        <v>83.835000000000008</v>
      </c>
      <c r="N548" t="str">
        <f t="shared" si="17"/>
        <v>Excelsa</v>
      </c>
    </row>
    <row r="549" spans="1:14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>
        <f>INDEX(products!$A:$G, MATCH(orders!$D549, products!$A:$A, 0), MATCH(orders!K$1, products!$A$1:$G$1, 0))</f>
        <v>0.2</v>
      </c>
      <c r="L549">
        <f>INDEX(products!$A:$G, MATCH(orders!$D549, products!$A:$A, 0), MATCH(orders!L$1, products!$A$1:$G$1, 0))</f>
        <v>3.5849999999999995</v>
      </c>
      <c r="M549">
        <f t="shared" si="16"/>
        <v>10.754999999999999</v>
      </c>
      <c r="N549" t="str">
        <f t="shared" si="17"/>
        <v>Robusta</v>
      </c>
    </row>
    <row r="550" spans="1:14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>
        <f>INDEX(products!$A:$G, MATCH(orders!$D550, products!$A:$A, 0), MATCH(orders!K$1, products!$A$1:$G$1, 0))</f>
        <v>0.2</v>
      </c>
      <c r="L550">
        <f>INDEX(products!$A:$G, MATCH(orders!$D550, products!$A:$A, 0), MATCH(orders!L$1, products!$A$1:$G$1, 0))</f>
        <v>4.4550000000000001</v>
      </c>
      <c r="M550">
        <f t="shared" si="16"/>
        <v>13.365</v>
      </c>
      <c r="N550" t="str">
        <f t="shared" si="17"/>
        <v>Excelsa</v>
      </c>
    </row>
    <row r="551" spans="1:14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>
        <f>INDEX(products!$A:$G, MATCH(orders!$D551, products!$A:$A, 0), MATCH(orders!K$1, products!$A$1:$G$1, 0))</f>
        <v>0.2</v>
      </c>
      <c r="L551">
        <f>INDEX(products!$A:$G, MATCH(orders!$D551, products!$A:$A, 0), MATCH(orders!L$1, products!$A$1:$G$1, 0))</f>
        <v>4.4550000000000001</v>
      </c>
      <c r="M551">
        <f t="shared" si="16"/>
        <v>17.82</v>
      </c>
      <c r="N551" t="str">
        <f t="shared" si="17"/>
        <v>Excelsa</v>
      </c>
    </row>
    <row r="552" spans="1:14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>
        <f>INDEX(products!$A:$G, MATCH(orders!$D552, products!$A:$A, 0), MATCH(orders!K$1, products!$A$1:$G$1, 0))</f>
        <v>0.2</v>
      </c>
      <c r="L552">
        <f>INDEX(products!$A:$G, MATCH(orders!$D552, products!$A:$A, 0), MATCH(orders!L$1, products!$A$1:$G$1, 0))</f>
        <v>3.8849999999999998</v>
      </c>
      <c r="M552">
        <f t="shared" si="16"/>
        <v>23.31</v>
      </c>
      <c r="N552" t="str">
        <f t="shared" si="17"/>
        <v>Liberica</v>
      </c>
    </row>
    <row r="553" spans="1:14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>
        <f>INDEX(products!$A:$G, MATCH(orders!$D553, products!$A:$A, 0), MATCH(orders!K$1, products!$A$1:$G$1, 0))</f>
        <v>0.2</v>
      </c>
      <c r="L553">
        <f>INDEX(products!$A:$G, MATCH(orders!$D553, products!$A:$A, 0), MATCH(orders!L$1, products!$A$1:$G$1, 0))</f>
        <v>3.645</v>
      </c>
      <c r="M553">
        <f t="shared" si="16"/>
        <v>7.29</v>
      </c>
      <c r="N553" t="str">
        <f t="shared" si="17"/>
        <v>Excelsa</v>
      </c>
    </row>
    <row r="554" spans="1:14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>
        <f>INDEX(products!$A:$G, MATCH(orders!$D554, products!$A:$A, 0), MATCH(orders!K$1, products!$A$1:$G$1, 0))</f>
        <v>0.2</v>
      </c>
      <c r="L554">
        <f>INDEX(products!$A:$G, MATCH(orders!$D554, products!$A:$A, 0), MATCH(orders!L$1, products!$A$1:$G$1, 0))</f>
        <v>4.4550000000000001</v>
      </c>
      <c r="M554">
        <f t="shared" si="16"/>
        <v>17.82</v>
      </c>
      <c r="N554" t="str">
        <f t="shared" si="17"/>
        <v>Excelsa</v>
      </c>
    </row>
    <row r="555" spans="1:14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>
        <f>INDEX(products!$A:$G, MATCH(orders!$D555, products!$A:$A, 0), MATCH(orders!K$1, products!$A$1:$G$1, 0))</f>
        <v>1</v>
      </c>
      <c r="L555">
        <f>INDEX(products!$A:$G, MATCH(orders!$D555, products!$A:$A, 0), MATCH(orders!L$1, products!$A$1:$G$1, 0))</f>
        <v>13.75</v>
      </c>
      <c r="M555">
        <f t="shared" si="16"/>
        <v>68.75</v>
      </c>
      <c r="N555" t="str">
        <f t="shared" si="17"/>
        <v>Excelsa</v>
      </c>
    </row>
    <row r="556" spans="1:14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>
        <f>INDEX(products!$A:$G, MATCH(orders!$D556, products!$A:$A, 0), MATCH(orders!K$1, products!$A$1:$G$1, 0))</f>
        <v>2.5</v>
      </c>
      <c r="L556">
        <f>INDEX(products!$A:$G, MATCH(orders!$D556, products!$A:$A, 0), MATCH(orders!L$1, products!$A$1:$G$1, 0))</f>
        <v>27.484999999999996</v>
      </c>
      <c r="M556">
        <f t="shared" si="16"/>
        <v>54.969999999999992</v>
      </c>
      <c r="N556" t="str">
        <f t="shared" si="17"/>
        <v>Robusta</v>
      </c>
    </row>
    <row r="557" spans="1:14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>
        <f>INDEX(products!$A:$G, MATCH(orders!$D557, products!$A:$A, 0), MATCH(orders!K$1, products!$A$1:$G$1, 0))</f>
        <v>1</v>
      </c>
      <c r="L557">
        <f>INDEX(products!$A:$G, MATCH(orders!$D557, products!$A:$A, 0), MATCH(orders!L$1, products!$A$1:$G$1, 0))</f>
        <v>13.75</v>
      </c>
      <c r="M557">
        <f t="shared" si="16"/>
        <v>82.5</v>
      </c>
      <c r="N557" t="str">
        <f t="shared" si="17"/>
        <v>Excelsa</v>
      </c>
    </row>
    <row r="558" spans="1:14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>
        <f>INDEX(products!$A:$G, MATCH(orders!$D558, products!$A:$A, 0), MATCH(orders!K$1, products!$A$1:$G$1, 0))</f>
        <v>0.2</v>
      </c>
      <c r="L558">
        <f>INDEX(products!$A:$G, MATCH(orders!$D558, products!$A:$A, 0), MATCH(orders!L$1, products!$A$1:$G$1, 0))</f>
        <v>4.3650000000000002</v>
      </c>
      <c r="M558">
        <f t="shared" si="16"/>
        <v>8.73</v>
      </c>
      <c r="N558" t="str">
        <f t="shared" si="17"/>
        <v>Liberica</v>
      </c>
    </row>
    <row r="559" spans="1:14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>
        <f>INDEX(products!$A:$G, MATCH(orders!$D559, products!$A:$A, 0), MATCH(orders!K$1, products!$A$1:$G$1, 0))</f>
        <v>1</v>
      </c>
      <c r="L559">
        <f>INDEX(products!$A:$G, MATCH(orders!$D559, products!$A:$A, 0), MATCH(orders!L$1, products!$A$1:$G$1, 0))</f>
        <v>14.85</v>
      </c>
      <c r="M559">
        <f t="shared" si="16"/>
        <v>59.4</v>
      </c>
      <c r="N559" t="str">
        <f t="shared" si="17"/>
        <v>Excelsa</v>
      </c>
    </row>
    <row r="560" spans="1:14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>
        <f>INDEX(products!$A:$G, MATCH(orders!$D560, products!$A:$A, 0), MATCH(orders!K$1, products!$A$1:$G$1, 0))</f>
        <v>0.2</v>
      </c>
      <c r="L560">
        <f>INDEX(products!$A:$G, MATCH(orders!$D560, products!$A:$A, 0), MATCH(orders!L$1, products!$A$1:$G$1, 0))</f>
        <v>3.8849999999999998</v>
      </c>
      <c r="M560">
        <f t="shared" si="16"/>
        <v>15.54</v>
      </c>
      <c r="N560" t="str">
        <f t="shared" si="17"/>
        <v>Liberica</v>
      </c>
    </row>
    <row r="561" spans="1:14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>
        <f>INDEX(products!$A:$G, MATCH(orders!$D561, products!$A:$A, 0), MATCH(orders!K$1, products!$A$1:$G$1, 0))</f>
        <v>1</v>
      </c>
      <c r="L561">
        <f>INDEX(products!$A:$G, MATCH(orders!$D561, products!$A:$A, 0), MATCH(orders!L$1, products!$A$1:$G$1, 0))</f>
        <v>12.95</v>
      </c>
      <c r="M561">
        <f t="shared" si="16"/>
        <v>38.849999999999994</v>
      </c>
      <c r="N561" t="str">
        <f t="shared" si="17"/>
        <v>Arabica</v>
      </c>
    </row>
    <row r="562" spans="1:14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>
        <f>INDEX(products!$A:$G, MATCH(orders!$D562, products!$A:$A, 0), MATCH(orders!K$1, products!$A$1:$G$1, 0))</f>
        <v>2.5</v>
      </c>
      <c r="L562">
        <f>INDEX(products!$A:$G, MATCH(orders!$D562, products!$A:$A, 0), MATCH(orders!L$1, products!$A$1:$G$1, 0))</f>
        <v>31.624999999999996</v>
      </c>
      <c r="M562">
        <f t="shared" si="16"/>
        <v>189.74999999999997</v>
      </c>
      <c r="N562" t="str">
        <f t="shared" si="17"/>
        <v>Excelsa</v>
      </c>
    </row>
    <row r="563" spans="1:14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>
        <f>INDEX(products!$A:$G, MATCH(orders!$D563, products!$A:$A, 0), MATCH(orders!K$1, products!$A$1:$G$1, 0))</f>
        <v>0.2</v>
      </c>
      <c r="L563">
        <f>INDEX(products!$A:$G, MATCH(orders!$D563, products!$A:$A, 0), MATCH(orders!L$1, products!$A$1:$G$1, 0))</f>
        <v>2.9849999999999999</v>
      </c>
      <c r="M563">
        <f t="shared" si="16"/>
        <v>17.91</v>
      </c>
      <c r="N563" t="str">
        <f t="shared" si="17"/>
        <v>Arabica</v>
      </c>
    </row>
    <row r="564" spans="1:14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>
        <f>INDEX(products!$A:$G, MATCH(orders!$D564, products!$A:$A, 0), MATCH(orders!K$1, products!$A$1:$G$1, 0))</f>
        <v>0.2</v>
      </c>
      <c r="L564">
        <f>INDEX(products!$A:$G, MATCH(orders!$D564, products!$A:$A, 0), MATCH(orders!L$1, products!$A$1:$G$1, 0))</f>
        <v>4.7549999999999999</v>
      </c>
      <c r="M564">
        <f t="shared" si="16"/>
        <v>28.53</v>
      </c>
      <c r="N564" t="str">
        <f t="shared" si="17"/>
        <v>Liberica</v>
      </c>
    </row>
    <row r="565" spans="1:14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>
        <f>INDEX(products!$A:$G, MATCH(orders!$D565, products!$A:$A, 0), MATCH(orders!K$1, products!$A$1:$G$1, 0))</f>
        <v>1</v>
      </c>
      <c r="L565">
        <f>INDEX(products!$A:$G, MATCH(orders!$D565, products!$A:$A, 0), MATCH(orders!L$1, products!$A$1:$G$1, 0))</f>
        <v>13.75</v>
      </c>
      <c r="M565">
        <f t="shared" si="16"/>
        <v>82.5</v>
      </c>
      <c r="N565" t="str">
        <f t="shared" si="17"/>
        <v>Excelsa</v>
      </c>
    </row>
    <row r="566" spans="1:14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>
        <f>INDEX(products!$A:$G, MATCH(orders!$D566, products!$A:$A, 0), MATCH(orders!K$1, products!$A$1:$G$1, 0))</f>
        <v>0.5</v>
      </c>
      <c r="L566">
        <f>INDEX(products!$A:$G, MATCH(orders!$D566, products!$A:$A, 0), MATCH(orders!L$1, products!$A$1:$G$1, 0))</f>
        <v>7.169999999999999</v>
      </c>
      <c r="M566">
        <f t="shared" si="16"/>
        <v>14.339999999999998</v>
      </c>
      <c r="N566" t="str">
        <f t="shared" si="17"/>
        <v>Robusta</v>
      </c>
    </row>
    <row r="567" spans="1:14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>
        <f>INDEX(products!$A:$G, MATCH(orders!$D567, products!$A:$A, 0), MATCH(orders!K$1, products!$A$1:$G$1, 0))</f>
        <v>2.5</v>
      </c>
      <c r="L567">
        <f>INDEX(products!$A:$G, MATCH(orders!$D567, products!$A:$A, 0), MATCH(orders!L$1, products!$A$1:$G$1, 0))</f>
        <v>20.584999999999997</v>
      </c>
      <c r="M567">
        <f t="shared" si="16"/>
        <v>82.339999999999989</v>
      </c>
      <c r="N567" t="str">
        <f t="shared" si="17"/>
        <v>Robusta</v>
      </c>
    </row>
    <row r="568" spans="1:14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>
        <f>INDEX(products!$A:$G, MATCH(orders!$D568, products!$A:$A, 0), MATCH(orders!K$1, products!$A$1:$G$1, 0))</f>
        <v>0.2</v>
      </c>
      <c r="L568">
        <f>INDEX(products!$A:$G, MATCH(orders!$D568, products!$A:$A, 0), MATCH(orders!L$1, products!$A$1:$G$1, 0))</f>
        <v>3.375</v>
      </c>
      <c r="M568">
        <f t="shared" si="16"/>
        <v>20.25</v>
      </c>
      <c r="N568" t="str">
        <f t="shared" si="17"/>
        <v>Arabica</v>
      </c>
    </row>
    <row r="569" spans="1:14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>
        <f>INDEX(products!$A:$G, MATCH(orders!$D569, products!$A:$A, 0), MATCH(orders!K$1, products!$A$1:$G$1, 0))</f>
        <v>2.5</v>
      </c>
      <c r="L569">
        <f>INDEX(products!$A:$G, MATCH(orders!$D569, products!$A:$A, 0), MATCH(orders!L$1, products!$A$1:$G$1, 0))</f>
        <v>27.484999999999996</v>
      </c>
      <c r="M569">
        <f t="shared" si="16"/>
        <v>164.90999999999997</v>
      </c>
      <c r="N569" t="str">
        <f t="shared" si="17"/>
        <v>Robusta</v>
      </c>
    </row>
    <row r="570" spans="1:14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>
        <f>INDEX(products!$A:$G, MATCH(orders!$D570, products!$A:$A, 0), MATCH(orders!K$1, products!$A$1:$G$1, 0))</f>
        <v>0.2</v>
      </c>
      <c r="L570">
        <f>INDEX(products!$A:$G, MATCH(orders!$D570, products!$A:$A, 0), MATCH(orders!L$1, products!$A$1:$G$1, 0))</f>
        <v>4.7549999999999999</v>
      </c>
      <c r="M570">
        <f t="shared" si="16"/>
        <v>19.02</v>
      </c>
      <c r="N570" t="str">
        <f t="shared" si="17"/>
        <v>Liberica</v>
      </c>
    </row>
    <row r="571" spans="1:14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>
        <f>INDEX(products!$A:$G, MATCH(orders!$D571, products!$A:$A, 0), MATCH(orders!K$1, products!$A$1:$G$1, 0))</f>
        <v>2.5</v>
      </c>
      <c r="L571">
        <f>INDEX(products!$A:$G, MATCH(orders!$D571, products!$A:$A, 0), MATCH(orders!L$1, products!$A$1:$G$1, 0))</f>
        <v>22.884999999999998</v>
      </c>
      <c r="M571">
        <f t="shared" si="16"/>
        <v>137.31</v>
      </c>
      <c r="N571" t="str">
        <f t="shared" si="17"/>
        <v>Arabica</v>
      </c>
    </row>
    <row r="572" spans="1:14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>
        <f>INDEX(products!$A:$G, MATCH(orders!$D572, products!$A:$A, 0), MATCH(orders!K$1, products!$A$1:$G$1, 0))</f>
        <v>0.5</v>
      </c>
      <c r="L572">
        <f>INDEX(products!$A:$G, MATCH(orders!$D572, products!$A:$A, 0), MATCH(orders!L$1, products!$A$1:$G$1, 0))</f>
        <v>6.75</v>
      </c>
      <c r="M572">
        <f t="shared" si="16"/>
        <v>27</v>
      </c>
      <c r="N572" t="str">
        <f t="shared" si="17"/>
        <v>Arabica</v>
      </c>
    </row>
    <row r="573" spans="1:14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>
        <f>INDEX(products!$A:$G, MATCH(orders!$D573, products!$A:$A, 0), MATCH(orders!K$1, products!$A$1:$G$1, 0))</f>
        <v>0.5</v>
      </c>
      <c r="L573">
        <f>INDEX(products!$A:$G, MATCH(orders!$D573, products!$A:$A, 0), MATCH(orders!L$1, products!$A$1:$G$1, 0))</f>
        <v>8.91</v>
      </c>
      <c r="M573">
        <f t="shared" si="16"/>
        <v>35.64</v>
      </c>
      <c r="N573" t="str">
        <f t="shared" si="17"/>
        <v>Excelsa</v>
      </c>
    </row>
    <row r="574" spans="1:14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>
        <f>INDEX(products!$A:$G, MATCH(orders!$D574, products!$A:$A, 0), MATCH(orders!K$1, products!$A$1:$G$1, 0))</f>
        <v>0.2</v>
      </c>
      <c r="L574">
        <f>INDEX(products!$A:$G, MATCH(orders!$D574, products!$A:$A, 0), MATCH(orders!L$1, products!$A$1:$G$1, 0))</f>
        <v>2.9849999999999999</v>
      </c>
      <c r="M574">
        <f t="shared" si="16"/>
        <v>5.97</v>
      </c>
      <c r="N574" t="str">
        <f t="shared" si="17"/>
        <v>Arabica</v>
      </c>
    </row>
    <row r="575" spans="1:14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>
        <f>INDEX(products!$A:$G, MATCH(orders!$D575, products!$A:$A, 0), MATCH(orders!K$1, products!$A$1:$G$1, 0))</f>
        <v>1</v>
      </c>
      <c r="L575">
        <f>INDEX(products!$A:$G, MATCH(orders!$D575, products!$A:$A, 0), MATCH(orders!L$1, products!$A$1:$G$1, 0))</f>
        <v>11.25</v>
      </c>
      <c r="M575">
        <f t="shared" si="16"/>
        <v>67.5</v>
      </c>
      <c r="N575" t="str">
        <f t="shared" si="17"/>
        <v>Arabica</v>
      </c>
    </row>
    <row r="576" spans="1:14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>
        <f>INDEX(products!$A:$G, MATCH(orders!$D576, products!$A:$A, 0), MATCH(orders!K$1, products!$A$1:$G$1, 0))</f>
        <v>0.2</v>
      </c>
      <c r="L576">
        <f>INDEX(products!$A:$G, MATCH(orders!$D576, products!$A:$A, 0), MATCH(orders!L$1, products!$A$1:$G$1, 0))</f>
        <v>3.5849999999999995</v>
      </c>
      <c r="M576">
        <f t="shared" si="16"/>
        <v>21.509999999999998</v>
      </c>
      <c r="N576" t="str">
        <f t="shared" si="17"/>
        <v>Robusta</v>
      </c>
    </row>
    <row r="577" spans="1:14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>
        <f>INDEX(products!$A:$G, MATCH(orders!$D577, products!$A:$A, 0), MATCH(orders!K$1, products!$A$1:$G$1, 0))</f>
        <v>2.5</v>
      </c>
      <c r="L577">
        <f>INDEX(products!$A:$G, MATCH(orders!$D577, products!$A:$A, 0), MATCH(orders!L$1, products!$A$1:$G$1, 0))</f>
        <v>33.464999999999996</v>
      </c>
      <c r="M577">
        <f t="shared" si="16"/>
        <v>66.929999999999993</v>
      </c>
      <c r="N577" t="str">
        <f t="shared" si="17"/>
        <v>Liberica</v>
      </c>
    </row>
    <row r="578" spans="1:14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>
        <f>INDEX(products!$A:$G, MATCH(orders!$D578, products!$A:$A, 0), MATCH(orders!K$1, products!$A$1:$G$1, 0))</f>
        <v>0.2</v>
      </c>
      <c r="L578">
        <f>INDEX(products!$A:$G, MATCH(orders!$D578, products!$A:$A, 0), MATCH(orders!L$1, products!$A$1:$G$1, 0))</f>
        <v>2.9849999999999999</v>
      </c>
      <c r="M578">
        <f t="shared" si="16"/>
        <v>17.91</v>
      </c>
      <c r="N578" t="str">
        <f t="shared" si="17"/>
        <v>Arabica</v>
      </c>
    </row>
    <row r="579" spans="1:14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>
        <f>INDEX(products!$A:$G, MATCH(orders!$D579, products!$A:$A, 0), MATCH(orders!K$1, products!$A$1:$G$1, 0))</f>
        <v>1</v>
      </c>
      <c r="L579">
        <f>INDEX(products!$A:$G, MATCH(orders!$D579, products!$A:$A, 0), MATCH(orders!L$1, products!$A$1:$G$1, 0))</f>
        <v>14.55</v>
      </c>
      <c r="M579">
        <f t="shared" ref="M579:M642" si="18">L579 *E579</f>
        <v>58.2</v>
      </c>
      <c r="N579" t="str">
        <f t="shared" ref="N579:N642" si="19">IF(I579 = "Rob", "Robusta", IF(I579 = "Exc", "Excelsa", IF(I579 = "Ara", "Arabica", IF(I579 = "Lib", "Liberica", ""))))</f>
        <v>Liberica</v>
      </c>
    </row>
    <row r="580" spans="1:14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>
        <f>INDEX(products!$A:$G, MATCH(orders!$D580, products!$A:$A, 0), MATCH(orders!K$1, products!$A$1:$G$1, 0))</f>
        <v>0.2</v>
      </c>
      <c r="L580">
        <f>INDEX(products!$A:$G, MATCH(orders!$D580, products!$A:$A, 0), MATCH(orders!L$1, products!$A$1:$G$1, 0))</f>
        <v>4.4550000000000001</v>
      </c>
      <c r="M580">
        <f t="shared" si="18"/>
        <v>13.365</v>
      </c>
      <c r="N580" t="str">
        <f t="shared" si="19"/>
        <v>Excelsa</v>
      </c>
    </row>
    <row r="581" spans="1:14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>
        <f>INDEX(products!$A:$G, MATCH(orders!$D581, products!$A:$A, 0), MATCH(orders!K$1, products!$A$1:$G$1, 0))</f>
        <v>0.5</v>
      </c>
      <c r="L581">
        <f>INDEX(products!$A:$G, MATCH(orders!$D581, products!$A:$A, 0), MATCH(orders!L$1, products!$A$1:$G$1, 0))</f>
        <v>6.75</v>
      </c>
      <c r="M581">
        <f t="shared" si="18"/>
        <v>33.75</v>
      </c>
      <c r="N581" t="str">
        <f t="shared" si="19"/>
        <v>Arabica</v>
      </c>
    </row>
    <row r="582" spans="1:14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>
        <f>INDEX(products!$A:$G, MATCH(orders!$D582, products!$A:$A, 0), MATCH(orders!K$1, products!$A$1:$G$1, 0))</f>
        <v>1</v>
      </c>
      <c r="L582">
        <f>INDEX(products!$A:$G, MATCH(orders!$D582, products!$A:$A, 0), MATCH(orders!L$1, products!$A$1:$G$1, 0))</f>
        <v>14.85</v>
      </c>
      <c r="M582">
        <f t="shared" si="18"/>
        <v>44.55</v>
      </c>
      <c r="N582" t="str">
        <f t="shared" si="19"/>
        <v>Excelsa</v>
      </c>
    </row>
    <row r="583" spans="1:14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>
        <f>INDEX(products!$A:$G, MATCH(orders!$D583, products!$A:$A, 0), MATCH(orders!K$1, products!$A$1:$G$1, 0))</f>
        <v>0.5</v>
      </c>
      <c r="L583">
        <f>INDEX(products!$A:$G, MATCH(orders!$D583, products!$A:$A, 0), MATCH(orders!L$1, products!$A$1:$G$1, 0))</f>
        <v>8.91</v>
      </c>
      <c r="M583">
        <f t="shared" si="18"/>
        <v>44.55</v>
      </c>
      <c r="N583" t="str">
        <f t="shared" si="19"/>
        <v>Excelsa</v>
      </c>
    </row>
    <row r="584" spans="1:14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>
        <f>INDEX(products!$A:$G, MATCH(orders!$D584, products!$A:$A, 0), MATCH(orders!K$1, products!$A$1:$G$1, 0))</f>
        <v>1</v>
      </c>
      <c r="L584">
        <f>INDEX(products!$A:$G, MATCH(orders!$D584, products!$A:$A, 0), MATCH(orders!L$1, products!$A$1:$G$1, 0))</f>
        <v>12.15</v>
      </c>
      <c r="M584">
        <f t="shared" si="18"/>
        <v>60.75</v>
      </c>
      <c r="N584" t="str">
        <f t="shared" si="19"/>
        <v>Excelsa</v>
      </c>
    </row>
    <row r="585" spans="1:14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>
        <f>INDEX(products!$A:$G, MATCH(orders!$D585, products!$A:$A, 0), MATCH(orders!K$1, products!$A$1:$G$1, 0))</f>
        <v>0.2</v>
      </c>
      <c r="L585">
        <f>INDEX(products!$A:$G, MATCH(orders!$D585, products!$A:$A, 0), MATCH(orders!L$1, products!$A$1:$G$1, 0))</f>
        <v>3.5849999999999995</v>
      </c>
      <c r="M585">
        <f t="shared" si="18"/>
        <v>3.5849999999999995</v>
      </c>
      <c r="N585" t="str">
        <f t="shared" si="19"/>
        <v>Robusta</v>
      </c>
    </row>
    <row r="586" spans="1:14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>
        <f>INDEX(products!$A:$G, MATCH(orders!$D586, products!$A:$A, 0), MATCH(orders!K$1, products!$A$1:$G$1, 0))</f>
        <v>0.2</v>
      </c>
      <c r="L586">
        <f>INDEX(products!$A:$G, MATCH(orders!$D586, products!$A:$A, 0), MATCH(orders!L$1, products!$A$1:$G$1, 0))</f>
        <v>3.5849999999999995</v>
      </c>
      <c r="M586">
        <f t="shared" si="18"/>
        <v>21.509999999999998</v>
      </c>
      <c r="N586" t="str">
        <f t="shared" si="19"/>
        <v>Robusta</v>
      </c>
    </row>
    <row r="587" spans="1:14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>
        <f>INDEX(products!$A:$G, MATCH(orders!$D587, products!$A:$A, 0), MATCH(orders!K$1, products!$A$1:$G$1, 0))</f>
        <v>0.5</v>
      </c>
      <c r="L587">
        <f>INDEX(products!$A:$G, MATCH(orders!$D587, products!$A:$A, 0), MATCH(orders!L$1, products!$A$1:$G$1, 0))</f>
        <v>8.25</v>
      </c>
      <c r="M587">
        <f t="shared" si="18"/>
        <v>16.5</v>
      </c>
      <c r="N587" t="str">
        <f t="shared" si="19"/>
        <v>Excelsa</v>
      </c>
    </row>
    <row r="588" spans="1:14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>
        <f>INDEX(products!$A:$G, MATCH(orders!$D588, products!$A:$A, 0), MATCH(orders!K$1, products!$A$1:$G$1, 0))</f>
        <v>2.5</v>
      </c>
      <c r="L588">
        <f>INDEX(products!$A:$G, MATCH(orders!$D588, products!$A:$A, 0), MATCH(orders!L$1, products!$A$1:$G$1, 0))</f>
        <v>27.484999999999996</v>
      </c>
      <c r="M588">
        <f t="shared" si="18"/>
        <v>82.454999999999984</v>
      </c>
      <c r="N588" t="str">
        <f t="shared" si="19"/>
        <v>Robusta</v>
      </c>
    </row>
    <row r="589" spans="1:14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>
        <f>INDEX(products!$A:$G, MATCH(orders!$D589, products!$A:$A, 0), MATCH(orders!K$1, products!$A$1:$G$1, 0))</f>
        <v>0.5</v>
      </c>
      <c r="L589">
        <f>INDEX(products!$A:$G, MATCH(orders!$D589, products!$A:$A, 0), MATCH(orders!L$1, products!$A$1:$G$1, 0))</f>
        <v>7.77</v>
      </c>
      <c r="M589">
        <f t="shared" si="18"/>
        <v>7.77</v>
      </c>
      <c r="N589" t="str">
        <f t="shared" si="19"/>
        <v>Liberica</v>
      </c>
    </row>
    <row r="590" spans="1:14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>
        <f>INDEX(products!$A:$G, MATCH(orders!$D590, products!$A:$A, 0), MATCH(orders!K$1, products!$A$1:$G$1, 0))</f>
        <v>0.5</v>
      </c>
      <c r="L590">
        <f>INDEX(products!$A:$G, MATCH(orders!$D590, products!$A:$A, 0), MATCH(orders!L$1, products!$A$1:$G$1, 0))</f>
        <v>5.97</v>
      </c>
      <c r="M590">
        <f t="shared" si="18"/>
        <v>11.94</v>
      </c>
      <c r="N590" t="str">
        <f t="shared" si="19"/>
        <v>Robusta</v>
      </c>
    </row>
    <row r="591" spans="1:14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>
        <f>INDEX(products!$A:$G, MATCH(orders!$D591, products!$A:$A, 0), MATCH(orders!K$1, products!$A$1:$G$1, 0))</f>
        <v>2.5</v>
      </c>
      <c r="L591">
        <f>INDEX(products!$A:$G, MATCH(orders!$D591, products!$A:$A, 0), MATCH(orders!L$1, products!$A$1:$G$1, 0))</f>
        <v>34.154999999999994</v>
      </c>
      <c r="M591">
        <f t="shared" si="18"/>
        <v>204.92999999999995</v>
      </c>
      <c r="N591" t="str">
        <f t="shared" si="19"/>
        <v>Excelsa</v>
      </c>
    </row>
    <row r="592" spans="1:14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>
        <f>INDEX(products!$A:$G, MATCH(orders!$D592, products!$A:$A, 0), MATCH(orders!K$1, products!$A$1:$G$1, 0))</f>
        <v>2.5</v>
      </c>
      <c r="L592">
        <f>INDEX(products!$A:$G, MATCH(orders!$D592, products!$A:$A, 0), MATCH(orders!L$1, products!$A$1:$G$1, 0))</f>
        <v>31.624999999999996</v>
      </c>
      <c r="M592">
        <f t="shared" si="18"/>
        <v>63.249999999999993</v>
      </c>
      <c r="N592" t="str">
        <f t="shared" si="19"/>
        <v>Excelsa</v>
      </c>
    </row>
    <row r="593" spans="1:14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>
        <f>INDEX(products!$A:$G, MATCH(orders!$D593, products!$A:$A, 0), MATCH(orders!K$1, products!$A$1:$G$1, 0))</f>
        <v>0.2</v>
      </c>
      <c r="L593">
        <f>INDEX(products!$A:$G, MATCH(orders!$D593, products!$A:$A, 0), MATCH(orders!L$1, products!$A$1:$G$1, 0))</f>
        <v>2.6849999999999996</v>
      </c>
      <c r="M593">
        <f t="shared" si="18"/>
        <v>8.0549999999999997</v>
      </c>
      <c r="N593" t="str">
        <f t="shared" si="19"/>
        <v>Robusta</v>
      </c>
    </row>
    <row r="594" spans="1:14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>
        <f>INDEX(products!$A:$G, MATCH(orders!$D594, products!$A:$A, 0), MATCH(orders!K$1, products!$A$1:$G$1, 0))</f>
        <v>2.5</v>
      </c>
      <c r="L594">
        <f>INDEX(products!$A:$G, MATCH(orders!$D594, products!$A:$A, 0), MATCH(orders!L$1, products!$A$1:$G$1, 0))</f>
        <v>25.874999999999996</v>
      </c>
      <c r="M594">
        <f t="shared" si="18"/>
        <v>51.749999999999993</v>
      </c>
      <c r="N594" t="str">
        <f t="shared" si="19"/>
        <v>Arabica</v>
      </c>
    </row>
    <row r="595" spans="1:14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>
        <f>INDEX(products!$A:$G, MATCH(orders!$D595, products!$A:$A, 0), MATCH(orders!K$1, products!$A$1:$G$1, 0))</f>
        <v>2.5</v>
      </c>
      <c r="L595">
        <f>INDEX(products!$A:$G, MATCH(orders!$D595, products!$A:$A, 0), MATCH(orders!L$1, products!$A$1:$G$1, 0))</f>
        <v>27.945</v>
      </c>
      <c r="M595">
        <f t="shared" si="18"/>
        <v>27.945</v>
      </c>
      <c r="N595" t="str">
        <f t="shared" si="19"/>
        <v>Excelsa</v>
      </c>
    </row>
    <row r="596" spans="1:14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>
        <f>INDEX(products!$A:$G, MATCH(orders!$D596, products!$A:$A, 0), MATCH(orders!K$1, products!$A$1:$G$1, 0))</f>
        <v>2.5</v>
      </c>
      <c r="L596">
        <f>INDEX(products!$A:$G, MATCH(orders!$D596, products!$A:$A, 0), MATCH(orders!L$1, products!$A$1:$G$1, 0))</f>
        <v>29.784999999999997</v>
      </c>
      <c r="M596">
        <f t="shared" si="18"/>
        <v>59.569999999999993</v>
      </c>
      <c r="N596" t="str">
        <f t="shared" si="19"/>
        <v>Arabica</v>
      </c>
    </row>
    <row r="597" spans="1:14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>
        <f>INDEX(products!$A:$G, MATCH(orders!$D597, products!$A:$A, 0), MATCH(orders!K$1, products!$A$1:$G$1, 0))</f>
        <v>1</v>
      </c>
      <c r="L597">
        <f>INDEX(products!$A:$G, MATCH(orders!$D597, products!$A:$A, 0), MATCH(orders!L$1, products!$A$1:$G$1, 0))</f>
        <v>14.85</v>
      </c>
      <c r="M597">
        <f t="shared" si="18"/>
        <v>14.85</v>
      </c>
      <c r="N597" t="str">
        <f t="shared" si="19"/>
        <v>Excelsa</v>
      </c>
    </row>
    <row r="598" spans="1:14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>
        <f>INDEX(products!$A:$G, MATCH(orders!$D598, products!$A:$A, 0), MATCH(orders!K$1, products!$A$1:$G$1, 0))</f>
        <v>0.5</v>
      </c>
      <c r="L598">
        <f>INDEX(products!$A:$G, MATCH(orders!$D598, products!$A:$A, 0), MATCH(orders!L$1, products!$A$1:$G$1, 0))</f>
        <v>6.75</v>
      </c>
      <c r="M598">
        <f t="shared" si="18"/>
        <v>33.75</v>
      </c>
      <c r="N598" t="str">
        <f t="shared" si="19"/>
        <v>Arabica</v>
      </c>
    </row>
    <row r="599" spans="1:14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>
        <f>INDEX(products!$A:$G, MATCH(orders!$D599, products!$A:$A, 0), MATCH(orders!K$1, products!$A$1:$G$1, 0))</f>
        <v>2.5</v>
      </c>
      <c r="L599">
        <f>INDEX(products!$A:$G, MATCH(orders!$D599, products!$A:$A, 0), MATCH(orders!L$1, products!$A$1:$G$1, 0))</f>
        <v>36.454999999999998</v>
      </c>
      <c r="M599">
        <f t="shared" si="18"/>
        <v>145.82</v>
      </c>
      <c r="N599" t="str">
        <f t="shared" si="19"/>
        <v>Liberica</v>
      </c>
    </row>
    <row r="600" spans="1:14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>
        <f>INDEX(products!$A:$G, MATCH(orders!$D600, products!$A:$A, 0), MATCH(orders!K$1, products!$A$1:$G$1, 0))</f>
        <v>0.2</v>
      </c>
      <c r="L600">
        <f>INDEX(products!$A:$G, MATCH(orders!$D600, products!$A:$A, 0), MATCH(orders!L$1, products!$A$1:$G$1, 0))</f>
        <v>2.9849999999999999</v>
      </c>
      <c r="M600">
        <f t="shared" si="18"/>
        <v>11.94</v>
      </c>
      <c r="N600" t="str">
        <f t="shared" si="19"/>
        <v>Robusta</v>
      </c>
    </row>
    <row r="601" spans="1:14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>
        <f>INDEX(products!$A:$G, MATCH(orders!$D601, products!$A:$A, 0), MATCH(orders!K$1, products!$A$1:$G$1, 0))</f>
        <v>0.2</v>
      </c>
      <c r="L601">
        <f>INDEX(products!$A:$G, MATCH(orders!$D601, products!$A:$A, 0), MATCH(orders!L$1, products!$A$1:$G$1, 0))</f>
        <v>2.9849999999999999</v>
      </c>
      <c r="M601">
        <f t="shared" si="18"/>
        <v>11.94</v>
      </c>
      <c r="N601" t="str">
        <f t="shared" si="19"/>
        <v>Arabica</v>
      </c>
    </row>
    <row r="602" spans="1:14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>
        <f>INDEX(products!$A:$G, MATCH(orders!$D602, products!$A:$A, 0), MATCH(orders!K$1, products!$A$1:$G$1, 0))</f>
        <v>0.5</v>
      </c>
      <c r="L602">
        <f>INDEX(products!$A:$G, MATCH(orders!$D602, products!$A:$A, 0), MATCH(orders!L$1, products!$A$1:$G$1, 0))</f>
        <v>7.77</v>
      </c>
      <c r="M602">
        <f t="shared" si="18"/>
        <v>7.77</v>
      </c>
      <c r="N602" t="str">
        <f t="shared" si="19"/>
        <v>Liberica</v>
      </c>
    </row>
    <row r="603" spans="1:14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>
        <f>INDEX(products!$A:$G, MATCH(orders!$D603, products!$A:$A, 0), MATCH(orders!K$1, products!$A$1:$G$1, 0))</f>
        <v>2.5</v>
      </c>
      <c r="L603">
        <f>INDEX(products!$A:$G, MATCH(orders!$D603, products!$A:$A, 0), MATCH(orders!L$1, products!$A$1:$G$1, 0))</f>
        <v>27.484999999999996</v>
      </c>
      <c r="M603">
        <f t="shared" si="18"/>
        <v>109.93999999999998</v>
      </c>
      <c r="N603" t="str">
        <f t="shared" si="19"/>
        <v>Robusta</v>
      </c>
    </row>
    <row r="604" spans="1:14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>
        <f>INDEX(products!$A:$G, MATCH(orders!$D604, products!$A:$A, 0), MATCH(orders!K$1, products!$A$1:$G$1, 0))</f>
        <v>0.2</v>
      </c>
      <c r="L604">
        <f>INDEX(products!$A:$G, MATCH(orders!$D604, products!$A:$A, 0), MATCH(orders!L$1, products!$A$1:$G$1, 0))</f>
        <v>4.4550000000000001</v>
      </c>
      <c r="M604">
        <f t="shared" si="18"/>
        <v>22.274999999999999</v>
      </c>
      <c r="N604" t="str">
        <f t="shared" si="19"/>
        <v>Excelsa</v>
      </c>
    </row>
    <row r="605" spans="1:14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>
        <f>INDEX(products!$A:$G, MATCH(orders!$D605, products!$A:$A, 0), MATCH(orders!K$1, products!$A$1:$G$1, 0))</f>
        <v>0.2</v>
      </c>
      <c r="L605">
        <f>INDEX(products!$A:$G, MATCH(orders!$D605, products!$A:$A, 0), MATCH(orders!L$1, products!$A$1:$G$1, 0))</f>
        <v>2.9849999999999999</v>
      </c>
      <c r="M605">
        <f t="shared" si="18"/>
        <v>8.9550000000000001</v>
      </c>
      <c r="N605" t="str">
        <f t="shared" si="19"/>
        <v>Robusta</v>
      </c>
    </row>
    <row r="606" spans="1:14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>
        <f>INDEX(products!$A:$G, MATCH(orders!$D606, products!$A:$A, 0), MATCH(orders!K$1, products!$A$1:$G$1, 0))</f>
        <v>2.5</v>
      </c>
      <c r="L606">
        <f>INDEX(products!$A:$G, MATCH(orders!$D606, products!$A:$A, 0), MATCH(orders!L$1, products!$A$1:$G$1, 0))</f>
        <v>29.784999999999997</v>
      </c>
      <c r="M606">
        <f t="shared" si="18"/>
        <v>119.13999999999999</v>
      </c>
      <c r="N606" t="str">
        <f t="shared" si="19"/>
        <v>Liberica</v>
      </c>
    </row>
    <row r="607" spans="1:14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>
        <f>INDEX(products!$A:$G, MATCH(orders!$D607, products!$A:$A, 0), MATCH(orders!K$1, products!$A$1:$G$1, 0))</f>
        <v>2.5</v>
      </c>
      <c r="L607">
        <f>INDEX(products!$A:$G, MATCH(orders!$D607, products!$A:$A, 0), MATCH(orders!L$1, products!$A$1:$G$1, 0))</f>
        <v>29.784999999999997</v>
      </c>
      <c r="M607">
        <f t="shared" si="18"/>
        <v>148.92499999999998</v>
      </c>
      <c r="N607" t="str">
        <f t="shared" si="19"/>
        <v>Arabica</v>
      </c>
    </row>
    <row r="608" spans="1:14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>
        <f>INDEX(products!$A:$G, MATCH(orders!$D608, products!$A:$A, 0), MATCH(orders!K$1, products!$A$1:$G$1, 0))</f>
        <v>2.5</v>
      </c>
      <c r="L608">
        <f>INDEX(products!$A:$G, MATCH(orders!$D608, products!$A:$A, 0), MATCH(orders!L$1, products!$A$1:$G$1, 0))</f>
        <v>36.454999999999998</v>
      </c>
      <c r="M608">
        <f t="shared" si="18"/>
        <v>109.36499999999999</v>
      </c>
      <c r="N608" t="str">
        <f t="shared" si="19"/>
        <v>Liberica</v>
      </c>
    </row>
    <row r="609" spans="1:14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>
        <f>INDEX(products!$A:$G, MATCH(orders!$D609, products!$A:$A, 0), MATCH(orders!K$1, products!$A$1:$G$1, 0))</f>
        <v>0.2</v>
      </c>
      <c r="L609">
        <f>INDEX(products!$A:$G, MATCH(orders!$D609, products!$A:$A, 0), MATCH(orders!L$1, products!$A$1:$G$1, 0))</f>
        <v>3.645</v>
      </c>
      <c r="M609">
        <f t="shared" si="18"/>
        <v>3.645</v>
      </c>
      <c r="N609" t="str">
        <f t="shared" si="19"/>
        <v>Excelsa</v>
      </c>
    </row>
    <row r="610" spans="1:14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>
        <f>INDEX(products!$A:$G, MATCH(orders!$D610, products!$A:$A, 0), MATCH(orders!K$1, products!$A$1:$G$1, 0))</f>
        <v>2.5</v>
      </c>
      <c r="L610">
        <f>INDEX(products!$A:$G, MATCH(orders!$D610, products!$A:$A, 0), MATCH(orders!L$1, products!$A$1:$G$1, 0))</f>
        <v>27.945</v>
      </c>
      <c r="M610">
        <f t="shared" si="18"/>
        <v>55.89</v>
      </c>
      <c r="N610" t="str">
        <f t="shared" si="19"/>
        <v>Excelsa</v>
      </c>
    </row>
    <row r="611" spans="1:14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>
        <f>INDEX(products!$A:$G, MATCH(orders!$D611, products!$A:$A, 0), MATCH(orders!K$1, products!$A$1:$G$1, 0))</f>
        <v>0.2</v>
      </c>
      <c r="L611">
        <f>INDEX(products!$A:$G, MATCH(orders!$D611, products!$A:$A, 0), MATCH(orders!L$1, products!$A$1:$G$1, 0))</f>
        <v>4.3650000000000002</v>
      </c>
      <c r="M611">
        <f t="shared" si="18"/>
        <v>26.19</v>
      </c>
      <c r="N611" t="str">
        <f t="shared" si="19"/>
        <v>Liberica</v>
      </c>
    </row>
    <row r="612" spans="1:14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>
        <f>INDEX(products!$A:$G, MATCH(orders!$D612, products!$A:$A, 0), MATCH(orders!K$1, products!$A$1:$G$1, 0))</f>
        <v>1</v>
      </c>
      <c r="L612">
        <f>INDEX(products!$A:$G, MATCH(orders!$D612, products!$A:$A, 0), MATCH(orders!L$1, products!$A$1:$G$1, 0))</f>
        <v>9.9499999999999993</v>
      </c>
      <c r="M612">
        <f t="shared" si="18"/>
        <v>39.799999999999997</v>
      </c>
      <c r="N612" t="str">
        <f t="shared" si="19"/>
        <v>Robusta</v>
      </c>
    </row>
    <row r="613" spans="1:14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>
        <f>INDEX(products!$A:$G, MATCH(orders!$D613, products!$A:$A, 0), MATCH(orders!K$1, products!$A$1:$G$1, 0))</f>
        <v>2.5</v>
      </c>
      <c r="L613">
        <f>INDEX(products!$A:$G, MATCH(orders!$D613, products!$A:$A, 0), MATCH(orders!L$1, products!$A$1:$G$1, 0))</f>
        <v>34.154999999999994</v>
      </c>
      <c r="M613">
        <f t="shared" si="18"/>
        <v>68.309999999999988</v>
      </c>
      <c r="N613" t="str">
        <f t="shared" si="19"/>
        <v>Excelsa</v>
      </c>
    </row>
    <row r="614" spans="1:14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>
        <f>INDEX(products!$A:$G, MATCH(orders!$D614, products!$A:$A, 0), MATCH(orders!K$1, products!$A$1:$G$1, 0))</f>
        <v>0.2</v>
      </c>
      <c r="L614">
        <f>INDEX(products!$A:$G, MATCH(orders!$D614, products!$A:$A, 0), MATCH(orders!L$1, products!$A$1:$G$1, 0))</f>
        <v>3.375</v>
      </c>
      <c r="M614">
        <f t="shared" si="18"/>
        <v>13.5</v>
      </c>
      <c r="N614" t="str">
        <f t="shared" si="19"/>
        <v>Arabica</v>
      </c>
    </row>
    <row r="615" spans="1:14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>
        <f>INDEX(products!$A:$G, MATCH(orders!$D615, products!$A:$A, 0), MATCH(orders!K$1, products!$A$1:$G$1, 0))</f>
        <v>0.5</v>
      </c>
      <c r="L615">
        <f>INDEX(products!$A:$G, MATCH(orders!$D615, products!$A:$A, 0), MATCH(orders!L$1, products!$A$1:$G$1, 0))</f>
        <v>5.97</v>
      </c>
      <c r="M615">
        <f t="shared" si="18"/>
        <v>5.97</v>
      </c>
      <c r="N615" t="str">
        <f t="shared" si="19"/>
        <v>Robusta</v>
      </c>
    </row>
    <row r="616" spans="1:14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>
        <f>INDEX(products!$A:$G, MATCH(orders!$D616, products!$A:$A, 0), MATCH(orders!K$1, products!$A$1:$G$1, 0))</f>
        <v>0.5</v>
      </c>
      <c r="L616">
        <f>INDEX(products!$A:$G, MATCH(orders!$D616, products!$A:$A, 0), MATCH(orders!L$1, products!$A$1:$G$1, 0))</f>
        <v>5.97</v>
      </c>
      <c r="M616">
        <f t="shared" si="18"/>
        <v>29.849999999999998</v>
      </c>
      <c r="N616" t="str">
        <f t="shared" si="19"/>
        <v>Robusta</v>
      </c>
    </row>
    <row r="617" spans="1:14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>
        <f>INDEX(products!$A:$G, MATCH(orders!$D617, products!$A:$A, 0), MATCH(orders!K$1, products!$A$1:$G$1, 0))</f>
        <v>2.5</v>
      </c>
      <c r="L617">
        <f>INDEX(products!$A:$G, MATCH(orders!$D617, products!$A:$A, 0), MATCH(orders!L$1, products!$A$1:$G$1, 0))</f>
        <v>36.454999999999998</v>
      </c>
      <c r="M617">
        <f t="shared" si="18"/>
        <v>72.91</v>
      </c>
      <c r="N617" t="str">
        <f t="shared" si="19"/>
        <v>Liberica</v>
      </c>
    </row>
    <row r="618" spans="1:14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>
        <f>INDEX(products!$A:$G, MATCH(orders!$D618, products!$A:$A, 0), MATCH(orders!K$1, products!$A$1:$G$1, 0))</f>
        <v>2.5</v>
      </c>
      <c r="L618">
        <f>INDEX(products!$A:$G, MATCH(orders!$D618, products!$A:$A, 0), MATCH(orders!L$1, products!$A$1:$G$1, 0))</f>
        <v>31.624999999999996</v>
      </c>
      <c r="M618">
        <f t="shared" si="18"/>
        <v>126.49999999999999</v>
      </c>
      <c r="N618" t="str">
        <f t="shared" si="19"/>
        <v>Excelsa</v>
      </c>
    </row>
    <row r="619" spans="1:14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>
        <f>INDEX(products!$A:$G, MATCH(orders!$D619, products!$A:$A, 0), MATCH(orders!K$1, products!$A$1:$G$1, 0))</f>
        <v>2.5</v>
      </c>
      <c r="L619">
        <f>INDEX(products!$A:$G, MATCH(orders!$D619, products!$A:$A, 0), MATCH(orders!L$1, products!$A$1:$G$1, 0))</f>
        <v>33.464999999999996</v>
      </c>
      <c r="M619">
        <f t="shared" si="18"/>
        <v>33.464999999999996</v>
      </c>
      <c r="N619" t="str">
        <f t="shared" si="19"/>
        <v>Liberica</v>
      </c>
    </row>
    <row r="620" spans="1:14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>
        <f>INDEX(products!$A:$G, MATCH(orders!$D620, products!$A:$A, 0), MATCH(orders!K$1, products!$A$1:$G$1, 0))</f>
        <v>1</v>
      </c>
      <c r="L620">
        <f>INDEX(products!$A:$G, MATCH(orders!$D620, products!$A:$A, 0), MATCH(orders!L$1, products!$A$1:$G$1, 0))</f>
        <v>12.15</v>
      </c>
      <c r="M620">
        <f t="shared" si="18"/>
        <v>72.900000000000006</v>
      </c>
      <c r="N620" t="str">
        <f t="shared" si="19"/>
        <v>Excelsa</v>
      </c>
    </row>
    <row r="621" spans="1:14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>
        <f>INDEX(products!$A:$G, MATCH(orders!$D621, products!$A:$A, 0), MATCH(orders!K$1, products!$A$1:$G$1, 0))</f>
        <v>0.5</v>
      </c>
      <c r="L621">
        <f>INDEX(products!$A:$G, MATCH(orders!$D621, products!$A:$A, 0), MATCH(orders!L$1, products!$A$1:$G$1, 0))</f>
        <v>7.77</v>
      </c>
      <c r="M621">
        <f t="shared" si="18"/>
        <v>15.54</v>
      </c>
      <c r="N621" t="str">
        <f t="shared" si="19"/>
        <v>Liberica</v>
      </c>
    </row>
    <row r="622" spans="1:14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>
        <f>INDEX(products!$A:$G, MATCH(orders!$D622, products!$A:$A, 0), MATCH(orders!K$1, products!$A$1:$G$1, 0))</f>
        <v>0.2</v>
      </c>
      <c r="L622">
        <f>INDEX(products!$A:$G, MATCH(orders!$D622, products!$A:$A, 0), MATCH(orders!L$1, products!$A$1:$G$1, 0))</f>
        <v>3.375</v>
      </c>
      <c r="M622">
        <f t="shared" si="18"/>
        <v>20.25</v>
      </c>
      <c r="N622" t="str">
        <f t="shared" si="19"/>
        <v>Arabica</v>
      </c>
    </row>
    <row r="623" spans="1:14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>
        <f>INDEX(products!$A:$G, MATCH(orders!$D623, products!$A:$A, 0), MATCH(orders!K$1, products!$A$1:$G$1, 0))</f>
        <v>1</v>
      </c>
      <c r="L623">
        <f>INDEX(products!$A:$G, MATCH(orders!$D623, products!$A:$A, 0), MATCH(orders!L$1, products!$A$1:$G$1, 0))</f>
        <v>12.95</v>
      </c>
      <c r="M623">
        <f t="shared" si="18"/>
        <v>77.699999999999989</v>
      </c>
      <c r="N623" t="str">
        <f t="shared" si="19"/>
        <v>Arabica</v>
      </c>
    </row>
    <row r="624" spans="1:14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>
        <f>INDEX(products!$A:$G, MATCH(orders!$D624, products!$A:$A, 0), MATCH(orders!K$1, products!$A$1:$G$1, 0))</f>
        <v>2.5</v>
      </c>
      <c r="L624">
        <f>INDEX(products!$A:$G, MATCH(orders!$D624, products!$A:$A, 0), MATCH(orders!L$1, products!$A$1:$G$1, 0))</f>
        <v>33.464999999999996</v>
      </c>
      <c r="M624">
        <f t="shared" si="18"/>
        <v>133.85999999999999</v>
      </c>
      <c r="N624" t="str">
        <f t="shared" si="19"/>
        <v>Liberica</v>
      </c>
    </row>
    <row r="625" spans="1:14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>
        <f>INDEX(products!$A:$G, MATCH(orders!$D625, products!$A:$A, 0), MATCH(orders!K$1, products!$A$1:$G$1, 0))</f>
        <v>1</v>
      </c>
      <c r="L625">
        <f>INDEX(products!$A:$G, MATCH(orders!$D625, products!$A:$A, 0), MATCH(orders!L$1, products!$A$1:$G$1, 0))</f>
        <v>12.15</v>
      </c>
      <c r="M625">
        <f t="shared" si="18"/>
        <v>12.15</v>
      </c>
      <c r="N625" t="str">
        <f t="shared" si="19"/>
        <v>Excelsa</v>
      </c>
    </row>
    <row r="626" spans="1:14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>
        <f>INDEX(products!$A:$G, MATCH(orders!$D626, products!$A:$A, 0), MATCH(orders!K$1, products!$A$1:$G$1, 0))</f>
        <v>2.5</v>
      </c>
      <c r="L626">
        <f>INDEX(products!$A:$G, MATCH(orders!$D626, products!$A:$A, 0), MATCH(orders!L$1, products!$A$1:$G$1, 0))</f>
        <v>31.624999999999996</v>
      </c>
      <c r="M626">
        <f t="shared" si="18"/>
        <v>63.249999999999993</v>
      </c>
      <c r="N626" t="str">
        <f t="shared" si="19"/>
        <v>Excelsa</v>
      </c>
    </row>
    <row r="627" spans="1:14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>
        <f>INDEX(products!$A:$G, MATCH(orders!$D627, products!$A:$A, 0), MATCH(orders!K$1, products!$A$1:$G$1, 0))</f>
        <v>0.5</v>
      </c>
      <c r="L627">
        <f>INDEX(products!$A:$G, MATCH(orders!$D627, products!$A:$A, 0), MATCH(orders!L$1, products!$A$1:$G$1, 0))</f>
        <v>7.169999999999999</v>
      </c>
      <c r="M627">
        <f t="shared" si="18"/>
        <v>35.849999999999994</v>
      </c>
      <c r="N627" t="str">
        <f t="shared" si="19"/>
        <v>Robusta</v>
      </c>
    </row>
    <row r="628" spans="1:14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>
        <f>INDEX(products!$A:$G, MATCH(orders!$D628, products!$A:$A, 0), MATCH(orders!K$1, products!$A$1:$G$1, 0))</f>
        <v>2.5</v>
      </c>
      <c r="L628">
        <f>INDEX(products!$A:$G, MATCH(orders!$D628, products!$A:$A, 0), MATCH(orders!L$1, products!$A$1:$G$1, 0))</f>
        <v>25.874999999999996</v>
      </c>
      <c r="M628">
        <f t="shared" si="18"/>
        <v>77.624999999999986</v>
      </c>
      <c r="N628" t="str">
        <f t="shared" si="19"/>
        <v>Arabica</v>
      </c>
    </row>
    <row r="629" spans="1:14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>
        <f>INDEX(products!$A:$G, MATCH(orders!$D629, products!$A:$A, 0), MATCH(orders!K$1, products!$A$1:$G$1, 0))</f>
        <v>2.5</v>
      </c>
      <c r="L629">
        <f>INDEX(products!$A:$G, MATCH(orders!$D629, products!$A:$A, 0), MATCH(orders!L$1, products!$A$1:$G$1, 0))</f>
        <v>31.624999999999996</v>
      </c>
      <c r="M629">
        <f t="shared" si="18"/>
        <v>63.249999999999993</v>
      </c>
      <c r="N629" t="str">
        <f t="shared" si="19"/>
        <v>Excelsa</v>
      </c>
    </row>
    <row r="630" spans="1:14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>
        <f>INDEX(products!$A:$G, MATCH(orders!$D630, products!$A:$A, 0), MATCH(orders!K$1, products!$A$1:$G$1, 0))</f>
        <v>0.2</v>
      </c>
      <c r="L630">
        <f>INDEX(products!$A:$G, MATCH(orders!$D630, products!$A:$A, 0), MATCH(orders!L$1, products!$A$1:$G$1, 0))</f>
        <v>4.4550000000000001</v>
      </c>
      <c r="M630">
        <f t="shared" si="18"/>
        <v>26.73</v>
      </c>
      <c r="N630" t="str">
        <f t="shared" si="19"/>
        <v>Excelsa</v>
      </c>
    </row>
    <row r="631" spans="1:14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>
        <f>INDEX(products!$A:$G, MATCH(orders!$D631, products!$A:$A, 0), MATCH(orders!K$1, products!$A$1:$G$1, 0))</f>
        <v>0.5</v>
      </c>
      <c r="L631">
        <f>INDEX(products!$A:$G, MATCH(orders!$D631, products!$A:$A, 0), MATCH(orders!L$1, products!$A$1:$G$1, 0))</f>
        <v>7.77</v>
      </c>
      <c r="M631">
        <f t="shared" si="18"/>
        <v>31.08</v>
      </c>
      <c r="N631" t="str">
        <f t="shared" si="19"/>
        <v>Liberica</v>
      </c>
    </row>
    <row r="632" spans="1:14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>
        <f>INDEX(products!$A:$G, MATCH(orders!$D632, products!$A:$A, 0), MATCH(orders!K$1, products!$A$1:$G$1, 0))</f>
        <v>0.2</v>
      </c>
      <c r="L632">
        <f>INDEX(products!$A:$G, MATCH(orders!$D632, products!$A:$A, 0), MATCH(orders!L$1, products!$A$1:$G$1, 0))</f>
        <v>2.9849999999999999</v>
      </c>
      <c r="M632">
        <f t="shared" si="18"/>
        <v>2.9849999999999999</v>
      </c>
      <c r="N632" t="str">
        <f t="shared" si="19"/>
        <v>Arabica</v>
      </c>
    </row>
    <row r="633" spans="1:14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>
        <f>INDEX(products!$A:$G, MATCH(orders!$D633, products!$A:$A, 0), MATCH(orders!K$1, products!$A$1:$G$1, 0))</f>
        <v>2.5</v>
      </c>
      <c r="L633">
        <f>INDEX(products!$A:$G, MATCH(orders!$D633, products!$A:$A, 0), MATCH(orders!L$1, products!$A$1:$G$1, 0))</f>
        <v>20.584999999999997</v>
      </c>
      <c r="M633">
        <f t="shared" si="18"/>
        <v>102.92499999999998</v>
      </c>
      <c r="N633" t="str">
        <f t="shared" si="19"/>
        <v>Robusta</v>
      </c>
    </row>
    <row r="634" spans="1:14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>
        <f>INDEX(products!$A:$G, MATCH(orders!$D634, products!$A:$A, 0), MATCH(orders!K$1, products!$A$1:$G$1, 0))</f>
        <v>0.5</v>
      </c>
      <c r="L634">
        <f>INDEX(products!$A:$G, MATCH(orders!$D634, products!$A:$A, 0), MATCH(orders!L$1, products!$A$1:$G$1, 0))</f>
        <v>8.91</v>
      </c>
      <c r="M634">
        <f t="shared" si="18"/>
        <v>35.64</v>
      </c>
      <c r="N634" t="str">
        <f t="shared" si="19"/>
        <v>Excelsa</v>
      </c>
    </row>
    <row r="635" spans="1:14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>
        <f>INDEX(products!$A:$G, MATCH(orders!$D635, products!$A:$A, 0), MATCH(orders!K$1, products!$A$1:$G$1, 0))</f>
        <v>1</v>
      </c>
      <c r="L635">
        <f>INDEX(products!$A:$G, MATCH(orders!$D635, products!$A:$A, 0), MATCH(orders!L$1, products!$A$1:$G$1, 0))</f>
        <v>11.95</v>
      </c>
      <c r="M635">
        <f t="shared" si="18"/>
        <v>47.8</v>
      </c>
      <c r="N635" t="str">
        <f t="shared" si="19"/>
        <v>Robusta</v>
      </c>
    </row>
    <row r="636" spans="1:14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>
        <f>INDEX(products!$A:$G, MATCH(orders!$D636, products!$A:$A, 0), MATCH(orders!K$1, products!$A$1:$G$1, 0))</f>
        <v>1</v>
      </c>
      <c r="L636">
        <f>INDEX(products!$A:$G, MATCH(orders!$D636, products!$A:$A, 0), MATCH(orders!L$1, products!$A$1:$G$1, 0))</f>
        <v>14.55</v>
      </c>
      <c r="M636">
        <f t="shared" si="18"/>
        <v>43.650000000000006</v>
      </c>
      <c r="N636" t="str">
        <f t="shared" si="19"/>
        <v>Liberica</v>
      </c>
    </row>
    <row r="637" spans="1:14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>
        <f>INDEX(products!$A:$G, MATCH(orders!$D637, products!$A:$A, 0), MATCH(orders!K$1, products!$A$1:$G$1, 0))</f>
        <v>0.5</v>
      </c>
      <c r="L637">
        <f>INDEX(products!$A:$G, MATCH(orders!$D637, products!$A:$A, 0), MATCH(orders!L$1, products!$A$1:$G$1, 0))</f>
        <v>8.91</v>
      </c>
      <c r="M637">
        <f t="shared" si="18"/>
        <v>35.64</v>
      </c>
      <c r="N637" t="str">
        <f t="shared" si="19"/>
        <v>Excelsa</v>
      </c>
    </row>
    <row r="638" spans="1:14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>
        <f>INDEX(products!$A:$G, MATCH(orders!$D638, products!$A:$A, 0), MATCH(orders!K$1, products!$A$1:$G$1, 0))</f>
        <v>1</v>
      </c>
      <c r="L638">
        <f>INDEX(products!$A:$G, MATCH(orders!$D638, products!$A:$A, 0), MATCH(orders!L$1, products!$A$1:$G$1, 0))</f>
        <v>15.85</v>
      </c>
      <c r="M638">
        <f t="shared" si="18"/>
        <v>95.1</v>
      </c>
      <c r="N638" t="str">
        <f t="shared" si="19"/>
        <v>Liberica</v>
      </c>
    </row>
    <row r="639" spans="1:14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>
        <f>INDEX(products!$A:$G, MATCH(orders!$D639, products!$A:$A, 0), MATCH(orders!K$1, products!$A$1:$G$1, 0))</f>
        <v>2.5</v>
      </c>
      <c r="L639">
        <f>INDEX(products!$A:$G, MATCH(orders!$D639, products!$A:$A, 0), MATCH(orders!L$1, products!$A$1:$G$1, 0))</f>
        <v>31.624999999999996</v>
      </c>
      <c r="M639">
        <f t="shared" si="18"/>
        <v>31.624999999999996</v>
      </c>
      <c r="N639" t="str">
        <f t="shared" si="19"/>
        <v>Excelsa</v>
      </c>
    </row>
    <row r="640" spans="1:14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>
        <f>INDEX(products!$A:$G, MATCH(orders!$D640, products!$A:$A, 0), MATCH(orders!K$1, products!$A$1:$G$1, 0))</f>
        <v>2.5</v>
      </c>
      <c r="L640">
        <f>INDEX(products!$A:$G, MATCH(orders!$D640, products!$A:$A, 0), MATCH(orders!L$1, products!$A$1:$G$1, 0))</f>
        <v>25.874999999999996</v>
      </c>
      <c r="M640">
        <f t="shared" si="18"/>
        <v>77.624999999999986</v>
      </c>
      <c r="N640" t="str">
        <f t="shared" si="19"/>
        <v>Arabica</v>
      </c>
    </row>
    <row r="641" spans="1:14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>
        <f>INDEX(products!$A:$G, MATCH(orders!$D641, products!$A:$A, 0), MATCH(orders!K$1, products!$A$1:$G$1, 0))</f>
        <v>0.2</v>
      </c>
      <c r="L641">
        <f>INDEX(products!$A:$G, MATCH(orders!$D641, products!$A:$A, 0), MATCH(orders!L$1, products!$A$1:$G$1, 0))</f>
        <v>3.8849999999999998</v>
      </c>
      <c r="M641">
        <f t="shared" si="18"/>
        <v>3.8849999999999998</v>
      </c>
      <c r="N641" t="str">
        <f t="shared" si="19"/>
        <v>Liberica</v>
      </c>
    </row>
    <row r="642" spans="1:14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>
        <f>INDEX(products!$A:$G, MATCH(orders!$D642, products!$A:$A, 0), MATCH(orders!K$1, products!$A$1:$G$1, 0))</f>
        <v>2.5</v>
      </c>
      <c r="L642">
        <f>INDEX(products!$A:$G, MATCH(orders!$D642, products!$A:$A, 0), MATCH(orders!L$1, products!$A$1:$G$1, 0))</f>
        <v>27.484999999999996</v>
      </c>
      <c r="M642">
        <f t="shared" si="18"/>
        <v>137.42499999999998</v>
      </c>
      <c r="N642" t="str">
        <f t="shared" si="19"/>
        <v>Robusta</v>
      </c>
    </row>
    <row r="643" spans="1:14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>
        <f>INDEX(products!$A:$G, MATCH(orders!$D643, products!$A:$A, 0), MATCH(orders!K$1, products!$A$1:$G$1, 0))</f>
        <v>1</v>
      </c>
      <c r="L643">
        <f>INDEX(products!$A:$G, MATCH(orders!$D643, products!$A:$A, 0), MATCH(orders!L$1, products!$A$1:$G$1, 0))</f>
        <v>11.95</v>
      </c>
      <c r="M643">
        <f t="shared" ref="M643:M706" si="20">L643 *E643</f>
        <v>35.849999999999994</v>
      </c>
      <c r="N643" t="str">
        <f t="shared" ref="N643:N706" si="21">IF(I643 = "Rob", "Robusta", IF(I643 = "Exc", "Excelsa", IF(I643 = "Ara", "Arabica", IF(I643 = "Lib", "Liberica", ""))))</f>
        <v>Robusta</v>
      </c>
    </row>
    <row r="644" spans="1:14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>
        <f>INDEX(products!$A:$G, MATCH(orders!$D644, products!$A:$A, 0), MATCH(orders!K$1, products!$A$1:$G$1, 0))</f>
        <v>0.2</v>
      </c>
      <c r="L644">
        <f>INDEX(products!$A:$G, MATCH(orders!$D644, products!$A:$A, 0), MATCH(orders!L$1, products!$A$1:$G$1, 0))</f>
        <v>4.125</v>
      </c>
      <c r="M644">
        <f t="shared" si="20"/>
        <v>8.25</v>
      </c>
      <c r="N644" t="str">
        <f t="shared" si="21"/>
        <v>Excelsa</v>
      </c>
    </row>
    <row r="645" spans="1:14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>
        <f>INDEX(products!$A:$G, MATCH(orders!$D645, products!$A:$A, 0), MATCH(orders!K$1, products!$A$1:$G$1, 0))</f>
        <v>2.5</v>
      </c>
      <c r="L645">
        <f>INDEX(products!$A:$G, MATCH(orders!$D645, products!$A:$A, 0), MATCH(orders!L$1, products!$A$1:$G$1, 0))</f>
        <v>34.154999999999994</v>
      </c>
      <c r="M645">
        <f t="shared" si="20"/>
        <v>102.46499999999997</v>
      </c>
      <c r="N645" t="str">
        <f t="shared" si="21"/>
        <v>Excelsa</v>
      </c>
    </row>
    <row r="646" spans="1:14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>
        <f>INDEX(products!$A:$G, MATCH(orders!$D646, products!$A:$A, 0), MATCH(orders!K$1, products!$A$1:$G$1, 0))</f>
        <v>2.5</v>
      </c>
      <c r="L646">
        <f>INDEX(products!$A:$G, MATCH(orders!$D646, products!$A:$A, 0), MATCH(orders!L$1, products!$A$1:$G$1, 0))</f>
        <v>20.584999999999997</v>
      </c>
      <c r="M646">
        <f t="shared" si="20"/>
        <v>41.169999999999995</v>
      </c>
      <c r="N646" t="str">
        <f t="shared" si="21"/>
        <v>Robusta</v>
      </c>
    </row>
    <row r="647" spans="1:14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>
        <f>INDEX(products!$A:$G, MATCH(orders!$D647, products!$A:$A, 0), MATCH(orders!K$1, products!$A$1:$G$1, 0))</f>
        <v>2.5</v>
      </c>
      <c r="L647">
        <f>INDEX(products!$A:$G, MATCH(orders!$D647, products!$A:$A, 0), MATCH(orders!L$1, products!$A$1:$G$1, 0))</f>
        <v>22.884999999999998</v>
      </c>
      <c r="M647">
        <f t="shared" si="20"/>
        <v>68.655000000000001</v>
      </c>
      <c r="N647" t="str">
        <f t="shared" si="21"/>
        <v>Arabica</v>
      </c>
    </row>
    <row r="648" spans="1:14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>
        <f>INDEX(products!$A:$G, MATCH(orders!$D648, products!$A:$A, 0), MATCH(orders!K$1, products!$A$1:$G$1, 0))</f>
        <v>1</v>
      </c>
      <c r="L648">
        <f>INDEX(products!$A:$G, MATCH(orders!$D648, products!$A:$A, 0), MATCH(orders!L$1, products!$A$1:$G$1, 0))</f>
        <v>9.9499999999999993</v>
      </c>
      <c r="M648">
        <f t="shared" si="20"/>
        <v>9.9499999999999993</v>
      </c>
      <c r="N648" t="str">
        <f t="shared" si="21"/>
        <v>Arabica</v>
      </c>
    </row>
    <row r="649" spans="1:14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>
        <f>INDEX(products!$A:$G, MATCH(orders!$D649, products!$A:$A, 0), MATCH(orders!K$1, products!$A$1:$G$1, 0))</f>
        <v>0.5</v>
      </c>
      <c r="L649">
        <f>INDEX(products!$A:$G, MATCH(orders!$D649, products!$A:$A, 0), MATCH(orders!L$1, products!$A$1:$G$1, 0))</f>
        <v>9.51</v>
      </c>
      <c r="M649">
        <f t="shared" si="20"/>
        <v>28.53</v>
      </c>
      <c r="N649" t="str">
        <f t="shared" si="21"/>
        <v>Liberica</v>
      </c>
    </row>
    <row r="650" spans="1:14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>
        <f>INDEX(products!$A:$G, MATCH(orders!$D650, products!$A:$A, 0), MATCH(orders!K$1, products!$A$1:$G$1, 0))</f>
        <v>0.2</v>
      </c>
      <c r="L650">
        <f>INDEX(products!$A:$G, MATCH(orders!$D650, products!$A:$A, 0), MATCH(orders!L$1, products!$A$1:$G$1, 0))</f>
        <v>2.6849999999999996</v>
      </c>
      <c r="M650">
        <f t="shared" si="20"/>
        <v>16.11</v>
      </c>
      <c r="N650" t="str">
        <f t="shared" si="21"/>
        <v>Robusta</v>
      </c>
    </row>
    <row r="651" spans="1:14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>
        <f>INDEX(products!$A:$G, MATCH(orders!$D651, products!$A:$A, 0), MATCH(orders!K$1, products!$A$1:$G$1, 0))</f>
        <v>1</v>
      </c>
      <c r="L651">
        <f>INDEX(products!$A:$G, MATCH(orders!$D651, products!$A:$A, 0), MATCH(orders!L$1, products!$A$1:$G$1, 0))</f>
        <v>15.85</v>
      </c>
      <c r="M651">
        <f t="shared" si="20"/>
        <v>95.1</v>
      </c>
      <c r="N651" t="str">
        <f t="shared" si="21"/>
        <v>Liberica</v>
      </c>
    </row>
    <row r="652" spans="1:14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>
        <f>INDEX(products!$A:$G, MATCH(orders!$D652, products!$A:$A, 0), MATCH(orders!K$1, products!$A$1:$G$1, 0))</f>
        <v>0.5</v>
      </c>
      <c r="L652">
        <f>INDEX(products!$A:$G, MATCH(orders!$D652, products!$A:$A, 0), MATCH(orders!L$1, products!$A$1:$G$1, 0))</f>
        <v>5.3699999999999992</v>
      </c>
      <c r="M652">
        <f t="shared" si="20"/>
        <v>5.3699999999999992</v>
      </c>
      <c r="N652" t="str">
        <f t="shared" si="21"/>
        <v>Robusta</v>
      </c>
    </row>
    <row r="653" spans="1:14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>
        <f>INDEX(products!$A:$G, MATCH(orders!$D653, products!$A:$A, 0), MATCH(orders!K$1, products!$A$1:$G$1, 0))</f>
        <v>1</v>
      </c>
      <c r="L653">
        <f>INDEX(products!$A:$G, MATCH(orders!$D653, products!$A:$A, 0), MATCH(orders!L$1, products!$A$1:$G$1, 0))</f>
        <v>11.95</v>
      </c>
      <c r="M653">
        <f t="shared" si="20"/>
        <v>47.8</v>
      </c>
      <c r="N653" t="str">
        <f t="shared" si="21"/>
        <v>Robusta</v>
      </c>
    </row>
    <row r="654" spans="1:14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>
        <f>INDEX(products!$A:$G, MATCH(orders!$D654, products!$A:$A, 0), MATCH(orders!K$1, products!$A$1:$G$1, 0))</f>
        <v>1</v>
      </c>
      <c r="L654">
        <f>INDEX(products!$A:$G, MATCH(orders!$D654, products!$A:$A, 0), MATCH(orders!L$1, products!$A$1:$G$1, 0))</f>
        <v>15.85</v>
      </c>
      <c r="M654">
        <f t="shared" si="20"/>
        <v>63.4</v>
      </c>
      <c r="N654" t="str">
        <f t="shared" si="21"/>
        <v>Liberica</v>
      </c>
    </row>
    <row r="655" spans="1:14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>
        <f>INDEX(products!$A:$G, MATCH(orders!$D655, products!$A:$A, 0), MATCH(orders!K$1, products!$A$1:$G$1, 0))</f>
        <v>2.5</v>
      </c>
      <c r="L655">
        <f>INDEX(products!$A:$G, MATCH(orders!$D655, products!$A:$A, 0), MATCH(orders!L$1, products!$A$1:$G$1, 0))</f>
        <v>25.874999999999996</v>
      </c>
      <c r="M655">
        <f t="shared" si="20"/>
        <v>103.49999999999999</v>
      </c>
      <c r="N655" t="str">
        <f t="shared" si="21"/>
        <v>Arabica</v>
      </c>
    </row>
    <row r="656" spans="1:14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>
        <f>INDEX(products!$A:$G, MATCH(orders!$D656, products!$A:$A, 0), MATCH(orders!K$1, products!$A$1:$G$1, 0))</f>
        <v>2.5</v>
      </c>
      <c r="L656">
        <f>INDEX(products!$A:$G, MATCH(orders!$D656, products!$A:$A, 0), MATCH(orders!L$1, products!$A$1:$G$1, 0))</f>
        <v>22.884999999999998</v>
      </c>
      <c r="M656">
        <f t="shared" si="20"/>
        <v>68.655000000000001</v>
      </c>
      <c r="N656" t="str">
        <f t="shared" si="21"/>
        <v>Arabica</v>
      </c>
    </row>
    <row r="657" spans="1:14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>
        <f>INDEX(products!$A:$G, MATCH(orders!$D657, products!$A:$A, 0), MATCH(orders!K$1, products!$A$1:$G$1, 0))</f>
        <v>2.5</v>
      </c>
      <c r="L657">
        <f>INDEX(products!$A:$G, MATCH(orders!$D657, products!$A:$A, 0), MATCH(orders!L$1, products!$A$1:$G$1, 0))</f>
        <v>22.884999999999998</v>
      </c>
      <c r="M657">
        <f t="shared" si="20"/>
        <v>45.769999999999996</v>
      </c>
      <c r="N657" t="str">
        <f t="shared" si="21"/>
        <v>Robusta</v>
      </c>
    </row>
    <row r="658" spans="1:14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>
        <f>INDEX(products!$A:$G, MATCH(orders!$D658, products!$A:$A, 0), MATCH(orders!K$1, products!$A$1:$G$1, 0))</f>
        <v>1</v>
      </c>
      <c r="L658">
        <f>INDEX(products!$A:$G, MATCH(orders!$D658, products!$A:$A, 0), MATCH(orders!L$1, products!$A$1:$G$1, 0))</f>
        <v>12.95</v>
      </c>
      <c r="M658">
        <f t="shared" si="20"/>
        <v>51.8</v>
      </c>
      <c r="N658" t="str">
        <f t="shared" si="21"/>
        <v>Liberica</v>
      </c>
    </row>
    <row r="659" spans="1:14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>
        <f>INDEX(products!$A:$G, MATCH(orders!$D659, products!$A:$A, 0), MATCH(orders!K$1, products!$A$1:$G$1, 0))</f>
        <v>0.5</v>
      </c>
      <c r="L659">
        <f>INDEX(products!$A:$G, MATCH(orders!$D659, products!$A:$A, 0), MATCH(orders!L$1, products!$A$1:$G$1, 0))</f>
        <v>6.75</v>
      </c>
      <c r="M659">
        <f t="shared" si="20"/>
        <v>13.5</v>
      </c>
      <c r="N659" t="str">
        <f t="shared" si="21"/>
        <v>Arabica</v>
      </c>
    </row>
    <row r="660" spans="1:14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>
        <f>INDEX(products!$A:$G, MATCH(orders!$D660, products!$A:$A, 0), MATCH(orders!K$1, products!$A$1:$G$1, 0))</f>
        <v>0.5</v>
      </c>
      <c r="L660">
        <f>INDEX(products!$A:$G, MATCH(orders!$D660, products!$A:$A, 0), MATCH(orders!L$1, products!$A$1:$G$1, 0))</f>
        <v>8.25</v>
      </c>
      <c r="M660">
        <f t="shared" si="20"/>
        <v>24.75</v>
      </c>
      <c r="N660" t="str">
        <f t="shared" si="21"/>
        <v>Excelsa</v>
      </c>
    </row>
    <row r="661" spans="1:14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>
        <f>INDEX(products!$A:$G, MATCH(orders!$D661, products!$A:$A, 0), MATCH(orders!K$1, products!$A$1:$G$1, 0))</f>
        <v>2.5</v>
      </c>
      <c r="L661">
        <f>INDEX(products!$A:$G, MATCH(orders!$D661, products!$A:$A, 0), MATCH(orders!L$1, products!$A$1:$G$1, 0))</f>
        <v>22.884999999999998</v>
      </c>
      <c r="M661">
        <f t="shared" si="20"/>
        <v>45.769999999999996</v>
      </c>
      <c r="N661" t="str">
        <f t="shared" si="21"/>
        <v>Arabica</v>
      </c>
    </row>
    <row r="662" spans="1:14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>
        <f>INDEX(products!$A:$G, MATCH(orders!$D662, products!$A:$A, 0), MATCH(orders!K$1, products!$A$1:$G$1, 0))</f>
        <v>0.5</v>
      </c>
      <c r="L662">
        <f>INDEX(products!$A:$G, MATCH(orders!$D662, products!$A:$A, 0), MATCH(orders!L$1, products!$A$1:$G$1, 0))</f>
        <v>8.91</v>
      </c>
      <c r="M662">
        <f t="shared" si="20"/>
        <v>53.46</v>
      </c>
      <c r="N662" t="str">
        <f t="shared" si="21"/>
        <v>Excelsa</v>
      </c>
    </row>
    <row r="663" spans="1:14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>
        <f>INDEX(products!$A:$G, MATCH(orders!$D663, products!$A:$A, 0), MATCH(orders!K$1, products!$A$1:$G$1, 0))</f>
        <v>0.2</v>
      </c>
      <c r="L663">
        <f>INDEX(products!$A:$G, MATCH(orders!$D663, products!$A:$A, 0), MATCH(orders!L$1, products!$A$1:$G$1, 0))</f>
        <v>3.375</v>
      </c>
      <c r="M663">
        <f t="shared" si="20"/>
        <v>20.25</v>
      </c>
      <c r="N663" t="str">
        <f t="shared" si="21"/>
        <v>Arabica</v>
      </c>
    </row>
    <row r="664" spans="1:14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>
        <f>INDEX(products!$A:$G, MATCH(orders!$D664, products!$A:$A, 0), MATCH(orders!K$1, products!$A$1:$G$1, 0))</f>
        <v>2.5</v>
      </c>
      <c r="L664">
        <f>INDEX(products!$A:$G, MATCH(orders!$D664, products!$A:$A, 0), MATCH(orders!L$1, products!$A$1:$G$1, 0))</f>
        <v>29.784999999999997</v>
      </c>
      <c r="M664">
        <f t="shared" si="20"/>
        <v>148.92499999999998</v>
      </c>
      <c r="N664" t="str">
        <f t="shared" si="21"/>
        <v>Liberica</v>
      </c>
    </row>
    <row r="665" spans="1:14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>
        <f>INDEX(products!$A:$G, MATCH(orders!$D665, products!$A:$A, 0), MATCH(orders!K$1, products!$A$1:$G$1, 0))</f>
        <v>1</v>
      </c>
      <c r="L665">
        <f>INDEX(products!$A:$G, MATCH(orders!$D665, products!$A:$A, 0), MATCH(orders!L$1, products!$A$1:$G$1, 0))</f>
        <v>11.25</v>
      </c>
      <c r="M665">
        <f t="shared" si="20"/>
        <v>67.5</v>
      </c>
      <c r="N665" t="str">
        <f t="shared" si="21"/>
        <v>Arabica</v>
      </c>
    </row>
    <row r="666" spans="1:14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>
        <f>INDEX(products!$A:$G, MATCH(orders!$D666, products!$A:$A, 0), MATCH(orders!K$1, products!$A$1:$G$1, 0))</f>
        <v>1</v>
      </c>
      <c r="L666">
        <f>INDEX(products!$A:$G, MATCH(orders!$D666, products!$A:$A, 0), MATCH(orders!L$1, products!$A$1:$G$1, 0))</f>
        <v>12.15</v>
      </c>
      <c r="M666">
        <f t="shared" si="20"/>
        <v>72.900000000000006</v>
      </c>
      <c r="N666" t="str">
        <f t="shared" si="21"/>
        <v>Excelsa</v>
      </c>
    </row>
    <row r="667" spans="1:14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>
        <f>INDEX(products!$A:$G, MATCH(orders!$D667, products!$A:$A, 0), MATCH(orders!K$1, products!$A$1:$G$1, 0))</f>
        <v>0.2</v>
      </c>
      <c r="L667">
        <f>INDEX(products!$A:$G, MATCH(orders!$D667, products!$A:$A, 0), MATCH(orders!L$1, products!$A$1:$G$1, 0))</f>
        <v>3.8849999999999998</v>
      </c>
      <c r="M667">
        <f t="shared" si="20"/>
        <v>7.77</v>
      </c>
      <c r="N667" t="str">
        <f t="shared" si="21"/>
        <v>Liberica</v>
      </c>
    </row>
    <row r="668" spans="1:14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>
        <f>INDEX(products!$A:$G, MATCH(orders!$D668, products!$A:$A, 0), MATCH(orders!K$1, products!$A$1:$G$1, 0))</f>
        <v>2.5</v>
      </c>
      <c r="L668">
        <f>INDEX(products!$A:$G, MATCH(orders!$D668, products!$A:$A, 0), MATCH(orders!L$1, products!$A$1:$G$1, 0))</f>
        <v>22.884999999999998</v>
      </c>
      <c r="M668">
        <f t="shared" si="20"/>
        <v>91.539999999999992</v>
      </c>
      <c r="N668" t="str">
        <f t="shared" si="21"/>
        <v>Arabica</v>
      </c>
    </row>
    <row r="669" spans="1:14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>
        <f>INDEX(products!$A:$G, MATCH(orders!$D669, products!$A:$A, 0), MATCH(orders!K$1, products!$A$1:$G$1, 0))</f>
        <v>1</v>
      </c>
      <c r="L669">
        <f>INDEX(products!$A:$G, MATCH(orders!$D669, products!$A:$A, 0), MATCH(orders!L$1, products!$A$1:$G$1, 0))</f>
        <v>9.9499999999999993</v>
      </c>
      <c r="M669">
        <f t="shared" si="20"/>
        <v>59.699999999999996</v>
      </c>
      <c r="N669" t="str">
        <f t="shared" si="21"/>
        <v>Arabica</v>
      </c>
    </row>
    <row r="670" spans="1:14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>
        <f>INDEX(products!$A:$G, MATCH(orders!$D670, products!$A:$A, 0), MATCH(orders!K$1, products!$A$1:$G$1, 0))</f>
        <v>2.5</v>
      </c>
      <c r="L670">
        <f>INDEX(products!$A:$G, MATCH(orders!$D670, products!$A:$A, 0), MATCH(orders!L$1, products!$A$1:$G$1, 0))</f>
        <v>27.484999999999996</v>
      </c>
      <c r="M670">
        <f t="shared" si="20"/>
        <v>137.42499999999998</v>
      </c>
      <c r="N670" t="str">
        <f t="shared" si="21"/>
        <v>Robusta</v>
      </c>
    </row>
    <row r="671" spans="1:14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>
        <f>INDEX(products!$A:$G, MATCH(orders!$D671, products!$A:$A, 0), MATCH(orders!K$1, products!$A$1:$G$1, 0))</f>
        <v>2.5</v>
      </c>
      <c r="L671">
        <f>INDEX(products!$A:$G, MATCH(orders!$D671, products!$A:$A, 0), MATCH(orders!L$1, products!$A$1:$G$1, 0))</f>
        <v>33.464999999999996</v>
      </c>
      <c r="M671">
        <f t="shared" si="20"/>
        <v>66.929999999999993</v>
      </c>
      <c r="N671" t="str">
        <f t="shared" si="21"/>
        <v>Liberica</v>
      </c>
    </row>
    <row r="672" spans="1:14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>
        <f>INDEX(products!$A:$G, MATCH(orders!$D672, products!$A:$A, 0), MATCH(orders!K$1, products!$A$1:$G$1, 0))</f>
        <v>0.2</v>
      </c>
      <c r="L672">
        <f>INDEX(products!$A:$G, MATCH(orders!$D672, products!$A:$A, 0), MATCH(orders!L$1, products!$A$1:$G$1, 0))</f>
        <v>4.3650000000000002</v>
      </c>
      <c r="M672">
        <f t="shared" si="20"/>
        <v>13.095000000000001</v>
      </c>
      <c r="N672" t="str">
        <f t="shared" si="21"/>
        <v>Liberica</v>
      </c>
    </row>
    <row r="673" spans="1:14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>
        <f>INDEX(products!$A:$G, MATCH(orders!$D673, products!$A:$A, 0), MATCH(orders!K$1, products!$A$1:$G$1, 0))</f>
        <v>1</v>
      </c>
      <c r="L673">
        <f>INDEX(products!$A:$G, MATCH(orders!$D673, products!$A:$A, 0), MATCH(orders!L$1, products!$A$1:$G$1, 0))</f>
        <v>11.95</v>
      </c>
      <c r="M673">
        <f t="shared" si="20"/>
        <v>59.75</v>
      </c>
      <c r="N673" t="str">
        <f t="shared" si="21"/>
        <v>Robusta</v>
      </c>
    </row>
    <row r="674" spans="1:14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>
        <f>INDEX(products!$A:$G, MATCH(orders!$D674, products!$A:$A, 0), MATCH(orders!K$1, products!$A$1:$G$1, 0))</f>
        <v>0.5</v>
      </c>
      <c r="L674">
        <f>INDEX(products!$A:$G, MATCH(orders!$D674, products!$A:$A, 0), MATCH(orders!L$1, products!$A$1:$G$1, 0))</f>
        <v>8.73</v>
      </c>
      <c r="M674">
        <f t="shared" si="20"/>
        <v>43.650000000000006</v>
      </c>
      <c r="N674" t="str">
        <f t="shared" si="21"/>
        <v>Liberica</v>
      </c>
    </row>
    <row r="675" spans="1:14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>
        <f>INDEX(products!$A:$G, MATCH(orders!$D675, products!$A:$A, 0), MATCH(orders!K$1, products!$A$1:$G$1, 0))</f>
        <v>1</v>
      </c>
      <c r="L675">
        <f>INDEX(products!$A:$G, MATCH(orders!$D675, products!$A:$A, 0), MATCH(orders!L$1, products!$A$1:$G$1, 0))</f>
        <v>13.75</v>
      </c>
      <c r="M675">
        <f t="shared" si="20"/>
        <v>82.5</v>
      </c>
      <c r="N675" t="str">
        <f t="shared" si="21"/>
        <v>Excelsa</v>
      </c>
    </row>
    <row r="676" spans="1:14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>
        <f>INDEX(products!$A:$G, MATCH(orders!$D676, products!$A:$A, 0), MATCH(orders!K$1, products!$A$1:$G$1, 0))</f>
        <v>2.5</v>
      </c>
      <c r="L676">
        <f>INDEX(products!$A:$G, MATCH(orders!$D676, products!$A:$A, 0), MATCH(orders!L$1, products!$A$1:$G$1, 0))</f>
        <v>29.784999999999997</v>
      </c>
      <c r="M676">
        <f t="shared" si="20"/>
        <v>178.70999999999998</v>
      </c>
      <c r="N676" t="str">
        <f t="shared" si="21"/>
        <v>Arabica</v>
      </c>
    </row>
    <row r="677" spans="1:14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>
        <f>INDEX(products!$A:$G, MATCH(orders!$D677, products!$A:$A, 0), MATCH(orders!K$1, products!$A$1:$G$1, 0))</f>
        <v>2.5</v>
      </c>
      <c r="L677">
        <f>INDEX(products!$A:$G, MATCH(orders!$D677, products!$A:$A, 0), MATCH(orders!L$1, products!$A$1:$G$1, 0))</f>
        <v>29.784999999999997</v>
      </c>
      <c r="M677">
        <f t="shared" si="20"/>
        <v>119.13999999999999</v>
      </c>
      <c r="N677" t="str">
        <f t="shared" si="21"/>
        <v>Liberica</v>
      </c>
    </row>
    <row r="678" spans="1:14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>
        <f>INDEX(products!$A:$G, MATCH(orders!$D678, products!$A:$A, 0), MATCH(orders!K$1, products!$A$1:$G$1, 0))</f>
        <v>0.5</v>
      </c>
      <c r="L678">
        <f>INDEX(products!$A:$G, MATCH(orders!$D678, products!$A:$A, 0), MATCH(orders!L$1, products!$A$1:$G$1, 0))</f>
        <v>9.51</v>
      </c>
      <c r="M678">
        <f t="shared" si="20"/>
        <v>47.55</v>
      </c>
      <c r="N678" t="str">
        <f t="shared" si="21"/>
        <v>Liberica</v>
      </c>
    </row>
    <row r="679" spans="1:14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>
        <f>INDEX(products!$A:$G, MATCH(orders!$D679, products!$A:$A, 0), MATCH(orders!K$1, products!$A$1:$G$1, 0))</f>
        <v>0.5</v>
      </c>
      <c r="L679">
        <f>INDEX(products!$A:$G, MATCH(orders!$D679, products!$A:$A, 0), MATCH(orders!L$1, products!$A$1:$G$1, 0))</f>
        <v>8.73</v>
      </c>
      <c r="M679">
        <f t="shared" si="20"/>
        <v>43.650000000000006</v>
      </c>
      <c r="N679" t="str">
        <f t="shared" si="21"/>
        <v>Liberica</v>
      </c>
    </row>
    <row r="680" spans="1:14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>
        <f>INDEX(products!$A:$G, MATCH(orders!$D680, products!$A:$A, 0), MATCH(orders!K$1, products!$A$1:$G$1, 0))</f>
        <v>2.5</v>
      </c>
      <c r="L680">
        <f>INDEX(products!$A:$G, MATCH(orders!$D680, products!$A:$A, 0), MATCH(orders!L$1, products!$A$1:$G$1, 0))</f>
        <v>29.784999999999997</v>
      </c>
      <c r="M680">
        <f t="shared" si="20"/>
        <v>178.70999999999998</v>
      </c>
      <c r="N680" t="str">
        <f t="shared" si="21"/>
        <v>Arabica</v>
      </c>
    </row>
    <row r="681" spans="1:14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>
        <f>INDEX(products!$A:$G, MATCH(orders!$D681, products!$A:$A, 0), MATCH(orders!K$1, products!$A$1:$G$1, 0))</f>
        <v>2.5</v>
      </c>
      <c r="L681">
        <f>INDEX(products!$A:$G, MATCH(orders!$D681, products!$A:$A, 0), MATCH(orders!L$1, products!$A$1:$G$1, 0))</f>
        <v>27.484999999999996</v>
      </c>
      <c r="M681">
        <f t="shared" si="20"/>
        <v>27.484999999999996</v>
      </c>
      <c r="N681" t="str">
        <f t="shared" si="21"/>
        <v>Robusta</v>
      </c>
    </row>
    <row r="682" spans="1:14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>
        <f>INDEX(products!$A:$G, MATCH(orders!$D682, products!$A:$A, 0), MATCH(orders!K$1, products!$A$1:$G$1, 0))</f>
        <v>1</v>
      </c>
      <c r="L682">
        <f>INDEX(products!$A:$G, MATCH(orders!$D682, products!$A:$A, 0), MATCH(orders!L$1, products!$A$1:$G$1, 0))</f>
        <v>11.25</v>
      </c>
      <c r="M682">
        <f t="shared" si="20"/>
        <v>56.25</v>
      </c>
      <c r="N682" t="str">
        <f t="shared" si="21"/>
        <v>Arabica</v>
      </c>
    </row>
    <row r="683" spans="1:14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>
        <f>INDEX(products!$A:$G, MATCH(orders!$D683, products!$A:$A, 0), MATCH(orders!K$1, products!$A$1:$G$1, 0))</f>
        <v>0.2</v>
      </c>
      <c r="L683">
        <f>INDEX(products!$A:$G, MATCH(orders!$D683, products!$A:$A, 0), MATCH(orders!L$1, products!$A$1:$G$1, 0))</f>
        <v>4.7549999999999999</v>
      </c>
      <c r="M683">
        <f t="shared" si="20"/>
        <v>9.51</v>
      </c>
      <c r="N683" t="str">
        <f t="shared" si="21"/>
        <v>Liberica</v>
      </c>
    </row>
    <row r="684" spans="1:14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>
        <f>INDEX(products!$A:$G, MATCH(orders!$D684, products!$A:$A, 0), MATCH(orders!K$1, products!$A$1:$G$1, 0))</f>
        <v>0.2</v>
      </c>
      <c r="L684">
        <f>INDEX(products!$A:$G, MATCH(orders!$D684, products!$A:$A, 0), MATCH(orders!L$1, products!$A$1:$G$1, 0))</f>
        <v>4.125</v>
      </c>
      <c r="M684">
        <f t="shared" si="20"/>
        <v>8.25</v>
      </c>
      <c r="N684" t="str">
        <f t="shared" si="21"/>
        <v>Excelsa</v>
      </c>
    </row>
    <row r="685" spans="1:14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>
        <f>INDEX(products!$A:$G, MATCH(orders!$D685, products!$A:$A, 0), MATCH(orders!K$1, products!$A$1:$G$1, 0))</f>
        <v>0.5</v>
      </c>
      <c r="L685">
        <f>INDEX(products!$A:$G, MATCH(orders!$D685, products!$A:$A, 0), MATCH(orders!L$1, products!$A$1:$G$1, 0))</f>
        <v>7.77</v>
      </c>
      <c r="M685">
        <f t="shared" si="20"/>
        <v>46.62</v>
      </c>
      <c r="N685" t="str">
        <f t="shared" si="21"/>
        <v>Liberica</v>
      </c>
    </row>
    <row r="686" spans="1:14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>
        <f>INDEX(products!$A:$G, MATCH(orders!$D686, products!$A:$A, 0), MATCH(orders!K$1, products!$A$1:$G$1, 0))</f>
        <v>1</v>
      </c>
      <c r="L686">
        <f>INDEX(products!$A:$G, MATCH(orders!$D686, products!$A:$A, 0), MATCH(orders!L$1, products!$A$1:$G$1, 0))</f>
        <v>11.95</v>
      </c>
      <c r="M686">
        <f t="shared" si="20"/>
        <v>71.699999999999989</v>
      </c>
      <c r="N686" t="str">
        <f t="shared" si="21"/>
        <v>Robusta</v>
      </c>
    </row>
    <row r="687" spans="1:14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>
        <f>INDEX(products!$A:$G, MATCH(orders!$D687, products!$A:$A, 0), MATCH(orders!K$1, products!$A$1:$G$1, 0))</f>
        <v>2.5</v>
      </c>
      <c r="L687">
        <f>INDEX(products!$A:$G, MATCH(orders!$D687, products!$A:$A, 0), MATCH(orders!L$1, products!$A$1:$G$1, 0))</f>
        <v>36.454999999999998</v>
      </c>
      <c r="M687">
        <f t="shared" si="20"/>
        <v>72.91</v>
      </c>
      <c r="N687" t="str">
        <f t="shared" si="21"/>
        <v>Liberica</v>
      </c>
    </row>
    <row r="688" spans="1:14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>
        <f>INDEX(products!$A:$G, MATCH(orders!$D688, products!$A:$A, 0), MATCH(orders!K$1, products!$A$1:$G$1, 0))</f>
        <v>0.2</v>
      </c>
      <c r="L688">
        <f>INDEX(products!$A:$G, MATCH(orders!$D688, products!$A:$A, 0), MATCH(orders!L$1, products!$A$1:$G$1, 0))</f>
        <v>2.6849999999999996</v>
      </c>
      <c r="M688">
        <f t="shared" si="20"/>
        <v>8.0549999999999997</v>
      </c>
      <c r="N688" t="str">
        <f t="shared" si="21"/>
        <v>Robusta</v>
      </c>
    </row>
    <row r="689" spans="1:14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>
        <f>INDEX(products!$A:$G, MATCH(orders!$D689, products!$A:$A, 0), MATCH(orders!K$1, products!$A$1:$G$1, 0))</f>
        <v>0.5</v>
      </c>
      <c r="L689">
        <f>INDEX(products!$A:$G, MATCH(orders!$D689, products!$A:$A, 0), MATCH(orders!L$1, products!$A$1:$G$1, 0))</f>
        <v>8.25</v>
      </c>
      <c r="M689">
        <f t="shared" si="20"/>
        <v>16.5</v>
      </c>
      <c r="N689" t="str">
        <f t="shared" si="21"/>
        <v>Excelsa</v>
      </c>
    </row>
    <row r="690" spans="1:14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>
        <f>INDEX(products!$A:$G, MATCH(orders!$D690, products!$A:$A, 0), MATCH(orders!K$1, products!$A$1:$G$1, 0))</f>
        <v>1</v>
      </c>
      <c r="L690">
        <f>INDEX(products!$A:$G, MATCH(orders!$D690, products!$A:$A, 0), MATCH(orders!L$1, products!$A$1:$G$1, 0))</f>
        <v>12.95</v>
      </c>
      <c r="M690">
        <f t="shared" si="20"/>
        <v>64.75</v>
      </c>
      <c r="N690" t="str">
        <f t="shared" si="21"/>
        <v>Arabica</v>
      </c>
    </row>
    <row r="691" spans="1:14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>
        <f>INDEX(products!$A:$G, MATCH(orders!$D691, products!$A:$A, 0), MATCH(orders!K$1, products!$A$1:$G$1, 0))</f>
        <v>0.5</v>
      </c>
      <c r="L691">
        <f>INDEX(products!$A:$G, MATCH(orders!$D691, products!$A:$A, 0), MATCH(orders!L$1, products!$A$1:$G$1, 0))</f>
        <v>6.75</v>
      </c>
      <c r="M691">
        <f t="shared" si="20"/>
        <v>33.75</v>
      </c>
      <c r="N691" t="str">
        <f t="shared" si="21"/>
        <v>Arabica</v>
      </c>
    </row>
    <row r="692" spans="1:14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>
        <f>INDEX(products!$A:$G, MATCH(orders!$D692, products!$A:$A, 0), MATCH(orders!K$1, products!$A$1:$G$1, 0))</f>
        <v>2.5</v>
      </c>
      <c r="L692">
        <f>INDEX(products!$A:$G, MATCH(orders!$D692, products!$A:$A, 0), MATCH(orders!L$1, products!$A$1:$G$1, 0))</f>
        <v>29.784999999999997</v>
      </c>
      <c r="M692">
        <f t="shared" si="20"/>
        <v>178.70999999999998</v>
      </c>
      <c r="N692" t="str">
        <f t="shared" si="21"/>
        <v>Liberica</v>
      </c>
    </row>
    <row r="693" spans="1:14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>
        <f>INDEX(products!$A:$G, MATCH(orders!$D693, products!$A:$A, 0), MATCH(orders!K$1, products!$A$1:$G$1, 0))</f>
        <v>1</v>
      </c>
      <c r="L693">
        <f>INDEX(products!$A:$G, MATCH(orders!$D693, products!$A:$A, 0), MATCH(orders!L$1, products!$A$1:$G$1, 0))</f>
        <v>11.25</v>
      </c>
      <c r="M693">
        <f t="shared" si="20"/>
        <v>22.5</v>
      </c>
      <c r="N693" t="str">
        <f t="shared" si="21"/>
        <v>Arabica</v>
      </c>
    </row>
    <row r="694" spans="1:14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>
        <f>INDEX(products!$A:$G, MATCH(orders!$D694, products!$A:$A, 0), MATCH(orders!K$1, products!$A$1:$G$1, 0))</f>
        <v>1</v>
      </c>
      <c r="L694">
        <f>INDEX(products!$A:$G, MATCH(orders!$D694, products!$A:$A, 0), MATCH(orders!L$1, products!$A$1:$G$1, 0))</f>
        <v>12.95</v>
      </c>
      <c r="M694">
        <f t="shared" si="20"/>
        <v>12.95</v>
      </c>
      <c r="N694" t="str">
        <f t="shared" si="21"/>
        <v>Liberica</v>
      </c>
    </row>
    <row r="695" spans="1:14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>
        <f>INDEX(products!$A:$G, MATCH(orders!$D695, products!$A:$A, 0), MATCH(orders!K$1, products!$A$1:$G$1, 0))</f>
        <v>2.5</v>
      </c>
      <c r="L695">
        <f>INDEX(products!$A:$G, MATCH(orders!$D695, products!$A:$A, 0), MATCH(orders!L$1, products!$A$1:$G$1, 0))</f>
        <v>25.874999999999996</v>
      </c>
      <c r="M695">
        <f t="shared" si="20"/>
        <v>51.749999999999993</v>
      </c>
      <c r="N695" t="str">
        <f t="shared" si="21"/>
        <v>Arabica</v>
      </c>
    </row>
    <row r="696" spans="1:14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>
        <f>INDEX(products!$A:$G, MATCH(orders!$D696, products!$A:$A, 0), MATCH(orders!K$1, products!$A$1:$G$1, 0))</f>
        <v>0.5</v>
      </c>
      <c r="L696">
        <f>INDEX(products!$A:$G, MATCH(orders!$D696, products!$A:$A, 0), MATCH(orders!L$1, products!$A$1:$G$1, 0))</f>
        <v>7.29</v>
      </c>
      <c r="M696">
        <f t="shared" si="20"/>
        <v>36.450000000000003</v>
      </c>
      <c r="N696" t="str">
        <f t="shared" si="21"/>
        <v>Excelsa</v>
      </c>
    </row>
    <row r="697" spans="1:14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>
        <f>INDEX(products!$A:$G, MATCH(orders!$D697, products!$A:$A, 0), MATCH(orders!K$1, products!$A$1:$G$1, 0))</f>
        <v>2.5</v>
      </c>
      <c r="L697">
        <f>INDEX(products!$A:$G, MATCH(orders!$D697, products!$A:$A, 0), MATCH(orders!L$1, products!$A$1:$G$1, 0))</f>
        <v>36.454999999999998</v>
      </c>
      <c r="M697">
        <f t="shared" si="20"/>
        <v>182.27499999999998</v>
      </c>
      <c r="N697" t="str">
        <f t="shared" si="21"/>
        <v>Liberica</v>
      </c>
    </row>
    <row r="698" spans="1:14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>
        <f>INDEX(products!$A:$G, MATCH(orders!$D698, products!$A:$A, 0), MATCH(orders!K$1, products!$A$1:$G$1, 0))</f>
        <v>0.5</v>
      </c>
      <c r="L698">
        <f>INDEX(products!$A:$G, MATCH(orders!$D698, products!$A:$A, 0), MATCH(orders!L$1, products!$A$1:$G$1, 0))</f>
        <v>7.77</v>
      </c>
      <c r="M698">
        <f t="shared" si="20"/>
        <v>31.08</v>
      </c>
      <c r="N698" t="str">
        <f t="shared" si="21"/>
        <v>Liberica</v>
      </c>
    </row>
    <row r="699" spans="1:14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>
        <f>INDEX(products!$A:$G, MATCH(orders!$D699, products!$A:$A, 0), MATCH(orders!K$1, products!$A$1:$G$1, 0))</f>
        <v>0.5</v>
      </c>
      <c r="L699">
        <f>INDEX(products!$A:$G, MATCH(orders!$D699, products!$A:$A, 0), MATCH(orders!L$1, products!$A$1:$G$1, 0))</f>
        <v>6.75</v>
      </c>
      <c r="M699">
        <f t="shared" si="20"/>
        <v>20.25</v>
      </c>
      <c r="N699" t="str">
        <f t="shared" si="21"/>
        <v>Arabica</v>
      </c>
    </row>
    <row r="700" spans="1:14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>
        <f>INDEX(products!$A:$G, MATCH(orders!$D700, products!$A:$A, 0), MATCH(orders!K$1, products!$A$1:$G$1, 0))</f>
        <v>1</v>
      </c>
      <c r="L700">
        <f>INDEX(products!$A:$G, MATCH(orders!$D700, products!$A:$A, 0), MATCH(orders!L$1, products!$A$1:$G$1, 0))</f>
        <v>12.95</v>
      </c>
      <c r="M700">
        <f t="shared" si="20"/>
        <v>25.9</v>
      </c>
      <c r="N700" t="str">
        <f t="shared" si="21"/>
        <v>Liberica</v>
      </c>
    </row>
    <row r="701" spans="1:14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>
        <f>INDEX(products!$A:$G, MATCH(orders!$D701, products!$A:$A, 0), MATCH(orders!K$1, products!$A$1:$G$1, 0))</f>
        <v>0.5</v>
      </c>
      <c r="L701">
        <f>INDEX(products!$A:$G, MATCH(orders!$D701, products!$A:$A, 0), MATCH(orders!L$1, products!$A$1:$G$1, 0))</f>
        <v>5.97</v>
      </c>
      <c r="M701">
        <f t="shared" si="20"/>
        <v>23.88</v>
      </c>
      <c r="N701" t="str">
        <f t="shared" si="21"/>
        <v>Arabica</v>
      </c>
    </row>
    <row r="702" spans="1:14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>
        <f>INDEX(products!$A:$G, MATCH(orders!$D702, products!$A:$A, 0), MATCH(orders!K$1, products!$A$1:$G$1, 0))</f>
        <v>0.5</v>
      </c>
      <c r="L702">
        <f>INDEX(products!$A:$G, MATCH(orders!$D702, products!$A:$A, 0), MATCH(orders!L$1, products!$A$1:$G$1, 0))</f>
        <v>9.51</v>
      </c>
      <c r="M702">
        <f t="shared" si="20"/>
        <v>19.02</v>
      </c>
      <c r="N702" t="str">
        <f t="shared" si="21"/>
        <v>Liberica</v>
      </c>
    </row>
    <row r="703" spans="1:14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>
        <f>INDEX(products!$A:$G, MATCH(orders!$D703, products!$A:$A, 0), MATCH(orders!K$1, products!$A$1:$G$1, 0))</f>
        <v>0.5</v>
      </c>
      <c r="L703">
        <f>INDEX(products!$A:$G, MATCH(orders!$D703, products!$A:$A, 0), MATCH(orders!L$1, products!$A$1:$G$1, 0))</f>
        <v>5.97</v>
      </c>
      <c r="M703">
        <f t="shared" si="20"/>
        <v>29.849999999999998</v>
      </c>
      <c r="N703" t="str">
        <f t="shared" si="21"/>
        <v>Arabica</v>
      </c>
    </row>
    <row r="704" spans="1:14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>
        <f>INDEX(products!$A:$G, MATCH(orders!$D704, products!$A:$A, 0), MATCH(orders!K$1, products!$A$1:$G$1, 0))</f>
        <v>0.5</v>
      </c>
      <c r="L704">
        <f>INDEX(products!$A:$G, MATCH(orders!$D704, products!$A:$A, 0), MATCH(orders!L$1, products!$A$1:$G$1, 0))</f>
        <v>7.77</v>
      </c>
      <c r="M704">
        <f t="shared" si="20"/>
        <v>7.77</v>
      </c>
      <c r="N704" t="str">
        <f t="shared" si="21"/>
        <v>Arabica</v>
      </c>
    </row>
    <row r="705" spans="1:14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>
        <f>INDEX(products!$A:$G, MATCH(orders!$D705, products!$A:$A, 0), MATCH(orders!K$1, products!$A$1:$G$1, 0))</f>
        <v>2.5</v>
      </c>
      <c r="L705">
        <f>INDEX(products!$A:$G, MATCH(orders!$D705, products!$A:$A, 0), MATCH(orders!L$1, products!$A$1:$G$1, 0))</f>
        <v>29.784999999999997</v>
      </c>
      <c r="M705">
        <f t="shared" si="20"/>
        <v>119.13999999999999</v>
      </c>
      <c r="N705" t="str">
        <f t="shared" si="21"/>
        <v>Liberica</v>
      </c>
    </row>
    <row r="706" spans="1:14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>
        <f>INDEX(products!$A:$G, MATCH(orders!$D706, products!$A:$A, 0), MATCH(orders!K$1, products!$A$1:$G$1, 0))</f>
        <v>0.2</v>
      </c>
      <c r="L706">
        <f>INDEX(products!$A:$G, MATCH(orders!$D706, products!$A:$A, 0), MATCH(orders!L$1, products!$A$1:$G$1, 0))</f>
        <v>3.645</v>
      </c>
      <c r="M706">
        <f t="shared" si="20"/>
        <v>21.87</v>
      </c>
      <c r="N706" t="str">
        <f t="shared" si="21"/>
        <v>Excelsa</v>
      </c>
    </row>
    <row r="707" spans="1:14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>
        <f>INDEX(products!$A:$G, MATCH(orders!$D707, products!$A:$A, 0), MATCH(orders!K$1, products!$A$1:$G$1, 0))</f>
        <v>0.5</v>
      </c>
      <c r="L707">
        <f>INDEX(products!$A:$G, MATCH(orders!$D707, products!$A:$A, 0), MATCH(orders!L$1, products!$A$1:$G$1, 0))</f>
        <v>8.91</v>
      </c>
      <c r="M707">
        <f t="shared" ref="M707:M770" si="22">L707 *E707</f>
        <v>17.82</v>
      </c>
      <c r="N707" t="str">
        <f t="shared" ref="N707:N770" si="23">IF(I707 = "Rob", "Robusta", IF(I707 = "Exc", "Excelsa", IF(I707 = "Ara", "Arabica", IF(I707 = "Lib", "Liberica", ""))))</f>
        <v>Excelsa</v>
      </c>
    </row>
    <row r="708" spans="1:14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>
        <f>INDEX(products!$A:$G, MATCH(orders!$D708, products!$A:$A, 0), MATCH(orders!K$1, products!$A$1:$G$1, 0))</f>
        <v>0.2</v>
      </c>
      <c r="L708">
        <f>INDEX(products!$A:$G, MATCH(orders!$D708, products!$A:$A, 0), MATCH(orders!L$1, products!$A$1:$G$1, 0))</f>
        <v>4.125</v>
      </c>
      <c r="M708">
        <f t="shared" si="22"/>
        <v>12.375</v>
      </c>
      <c r="N708" t="str">
        <f t="shared" si="23"/>
        <v>Excelsa</v>
      </c>
    </row>
    <row r="709" spans="1:14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>
        <f>INDEX(products!$A:$G, MATCH(orders!$D709, products!$A:$A, 0), MATCH(orders!K$1, products!$A$1:$G$1, 0))</f>
        <v>1</v>
      </c>
      <c r="L709">
        <f>INDEX(products!$A:$G, MATCH(orders!$D709, products!$A:$A, 0), MATCH(orders!L$1, products!$A$1:$G$1, 0))</f>
        <v>12.95</v>
      </c>
      <c r="M709">
        <f t="shared" si="22"/>
        <v>25.9</v>
      </c>
      <c r="N709" t="str">
        <f t="shared" si="23"/>
        <v>Liberica</v>
      </c>
    </row>
    <row r="710" spans="1:14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>
        <f>INDEX(products!$A:$G, MATCH(orders!$D710, products!$A:$A, 0), MATCH(orders!K$1, products!$A$1:$G$1, 0))</f>
        <v>0.5</v>
      </c>
      <c r="L710">
        <f>INDEX(products!$A:$G, MATCH(orders!$D710, products!$A:$A, 0), MATCH(orders!L$1, products!$A$1:$G$1, 0))</f>
        <v>6.75</v>
      </c>
      <c r="M710">
        <f t="shared" si="22"/>
        <v>13.5</v>
      </c>
      <c r="N710" t="str">
        <f t="shared" si="23"/>
        <v>Arabica</v>
      </c>
    </row>
    <row r="711" spans="1:14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>
        <f>INDEX(products!$A:$G, MATCH(orders!$D711, products!$A:$A, 0), MATCH(orders!K$1, products!$A$1:$G$1, 0))</f>
        <v>0.5</v>
      </c>
      <c r="L711">
        <f>INDEX(products!$A:$G, MATCH(orders!$D711, products!$A:$A, 0), MATCH(orders!L$1, products!$A$1:$G$1, 0))</f>
        <v>8.91</v>
      </c>
      <c r="M711">
        <f t="shared" si="22"/>
        <v>17.82</v>
      </c>
      <c r="N711" t="str">
        <f t="shared" si="23"/>
        <v>Excelsa</v>
      </c>
    </row>
    <row r="712" spans="1:14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>
        <f>INDEX(products!$A:$G, MATCH(orders!$D712, products!$A:$A, 0), MATCH(orders!K$1, products!$A$1:$G$1, 0))</f>
        <v>0.5</v>
      </c>
      <c r="L712">
        <f>INDEX(products!$A:$G, MATCH(orders!$D712, products!$A:$A, 0), MATCH(orders!L$1, products!$A$1:$G$1, 0))</f>
        <v>8.25</v>
      </c>
      <c r="M712">
        <f t="shared" si="22"/>
        <v>24.75</v>
      </c>
      <c r="N712" t="str">
        <f t="shared" si="23"/>
        <v>Excelsa</v>
      </c>
    </row>
    <row r="713" spans="1:14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>
        <f>INDEX(products!$A:$G, MATCH(orders!$D713, products!$A:$A, 0), MATCH(orders!K$1, products!$A$1:$G$1, 0))</f>
        <v>0.2</v>
      </c>
      <c r="L713">
        <f>INDEX(products!$A:$G, MATCH(orders!$D713, products!$A:$A, 0), MATCH(orders!L$1, products!$A$1:$G$1, 0))</f>
        <v>2.9849999999999999</v>
      </c>
      <c r="M713">
        <f t="shared" si="22"/>
        <v>17.91</v>
      </c>
      <c r="N713" t="str">
        <f t="shared" si="23"/>
        <v>Robusta</v>
      </c>
    </row>
    <row r="714" spans="1:14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>
        <f>INDEX(products!$A:$G, MATCH(orders!$D714, products!$A:$A, 0), MATCH(orders!K$1, products!$A$1:$G$1, 0))</f>
        <v>0.5</v>
      </c>
      <c r="L714">
        <f>INDEX(products!$A:$G, MATCH(orders!$D714, products!$A:$A, 0), MATCH(orders!L$1, products!$A$1:$G$1, 0))</f>
        <v>8.25</v>
      </c>
      <c r="M714">
        <f t="shared" si="22"/>
        <v>16.5</v>
      </c>
      <c r="N714" t="str">
        <f t="shared" si="23"/>
        <v>Excelsa</v>
      </c>
    </row>
    <row r="715" spans="1:14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>
        <f>INDEX(products!$A:$G, MATCH(orders!$D715, products!$A:$A, 0), MATCH(orders!K$1, products!$A$1:$G$1, 0))</f>
        <v>0.2</v>
      </c>
      <c r="L715">
        <f>INDEX(products!$A:$G, MATCH(orders!$D715, products!$A:$A, 0), MATCH(orders!L$1, products!$A$1:$G$1, 0))</f>
        <v>2.9849999999999999</v>
      </c>
      <c r="M715">
        <f t="shared" si="22"/>
        <v>2.9849999999999999</v>
      </c>
      <c r="N715" t="str">
        <f t="shared" si="23"/>
        <v>Robusta</v>
      </c>
    </row>
    <row r="716" spans="1:14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>
        <f>INDEX(products!$A:$G, MATCH(orders!$D716, products!$A:$A, 0), MATCH(orders!K$1, products!$A$1:$G$1, 0))</f>
        <v>0.2</v>
      </c>
      <c r="L716">
        <f>INDEX(products!$A:$G, MATCH(orders!$D716, products!$A:$A, 0), MATCH(orders!L$1, products!$A$1:$G$1, 0))</f>
        <v>3.645</v>
      </c>
      <c r="M716">
        <f t="shared" si="22"/>
        <v>14.58</v>
      </c>
      <c r="N716" t="str">
        <f t="shared" si="23"/>
        <v>Excelsa</v>
      </c>
    </row>
    <row r="717" spans="1:14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>
        <f>INDEX(products!$A:$G, MATCH(orders!$D717, products!$A:$A, 0), MATCH(orders!K$1, products!$A$1:$G$1, 0))</f>
        <v>1</v>
      </c>
      <c r="L717">
        <f>INDEX(products!$A:$G, MATCH(orders!$D717, products!$A:$A, 0), MATCH(orders!L$1, products!$A$1:$G$1, 0))</f>
        <v>14.85</v>
      </c>
      <c r="M717">
        <f t="shared" si="22"/>
        <v>89.1</v>
      </c>
      <c r="N717" t="str">
        <f t="shared" si="23"/>
        <v>Excelsa</v>
      </c>
    </row>
    <row r="718" spans="1:14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>
        <f>INDEX(products!$A:$G, MATCH(orders!$D718, products!$A:$A, 0), MATCH(orders!K$1, products!$A$1:$G$1, 0))</f>
        <v>1</v>
      </c>
      <c r="L718">
        <f>INDEX(products!$A:$G, MATCH(orders!$D718, products!$A:$A, 0), MATCH(orders!L$1, products!$A$1:$G$1, 0))</f>
        <v>11.95</v>
      </c>
      <c r="M718">
        <f t="shared" si="22"/>
        <v>35.849999999999994</v>
      </c>
      <c r="N718" t="str">
        <f t="shared" si="23"/>
        <v>Robusta</v>
      </c>
    </row>
    <row r="719" spans="1:14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>
        <f>INDEX(products!$A:$G, MATCH(orders!$D719, products!$A:$A, 0), MATCH(orders!K$1, products!$A$1:$G$1, 0))</f>
        <v>2.5</v>
      </c>
      <c r="L719">
        <f>INDEX(products!$A:$G, MATCH(orders!$D719, products!$A:$A, 0), MATCH(orders!L$1, products!$A$1:$G$1, 0))</f>
        <v>22.884999999999998</v>
      </c>
      <c r="M719">
        <f t="shared" si="22"/>
        <v>68.655000000000001</v>
      </c>
      <c r="N719" t="str">
        <f t="shared" si="23"/>
        <v>Arabica</v>
      </c>
    </row>
    <row r="720" spans="1:14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>
        <f>INDEX(products!$A:$G, MATCH(orders!$D720, products!$A:$A, 0), MATCH(orders!K$1, products!$A$1:$G$1, 0))</f>
        <v>1</v>
      </c>
      <c r="L720">
        <f>INDEX(products!$A:$G, MATCH(orders!$D720, products!$A:$A, 0), MATCH(orders!L$1, products!$A$1:$G$1, 0))</f>
        <v>12.95</v>
      </c>
      <c r="M720">
        <f t="shared" si="22"/>
        <v>38.849999999999994</v>
      </c>
      <c r="N720" t="str">
        <f t="shared" si="23"/>
        <v>Liberica</v>
      </c>
    </row>
    <row r="721" spans="1:14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>
        <f>INDEX(products!$A:$G, MATCH(orders!$D721, products!$A:$A, 0), MATCH(orders!K$1, products!$A$1:$G$1, 0))</f>
        <v>1</v>
      </c>
      <c r="L721">
        <f>INDEX(products!$A:$G, MATCH(orders!$D721, products!$A:$A, 0), MATCH(orders!L$1, products!$A$1:$G$1, 0))</f>
        <v>15.85</v>
      </c>
      <c r="M721">
        <f t="shared" si="22"/>
        <v>79.25</v>
      </c>
      <c r="N721" t="str">
        <f t="shared" si="23"/>
        <v>Liberica</v>
      </c>
    </row>
    <row r="722" spans="1:14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>
        <f>INDEX(products!$A:$G, MATCH(orders!$D722, products!$A:$A, 0), MATCH(orders!K$1, products!$A$1:$G$1, 0))</f>
        <v>0.5</v>
      </c>
      <c r="L722">
        <f>INDEX(products!$A:$G, MATCH(orders!$D722, products!$A:$A, 0), MATCH(orders!L$1, products!$A$1:$G$1, 0))</f>
        <v>7.29</v>
      </c>
      <c r="M722">
        <f t="shared" si="22"/>
        <v>36.450000000000003</v>
      </c>
      <c r="N722" t="str">
        <f t="shared" si="23"/>
        <v>Excelsa</v>
      </c>
    </row>
    <row r="723" spans="1:14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>
        <f>INDEX(products!$A:$G, MATCH(orders!$D723, products!$A:$A, 0), MATCH(orders!K$1, products!$A$1:$G$1, 0))</f>
        <v>0.2</v>
      </c>
      <c r="L723">
        <f>INDEX(products!$A:$G, MATCH(orders!$D723, products!$A:$A, 0), MATCH(orders!L$1, products!$A$1:$G$1, 0))</f>
        <v>2.9849999999999999</v>
      </c>
      <c r="M723">
        <f t="shared" si="22"/>
        <v>8.9550000000000001</v>
      </c>
      <c r="N723" t="str">
        <f t="shared" si="23"/>
        <v>Robusta</v>
      </c>
    </row>
    <row r="724" spans="1:14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>
        <f>INDEX(products!$A:$G, MATCH(orders!$D724, products!$A:$A, 0), MATCH(orders!K$1, products!$A$1:$G$1, 0))</f>
        <v>1</v>
      </c>
      <c r="L724">
        <f>INDEX(products!$A:$G, MATCH(orders!$D724, products!$A:$A, 0), MATCH(orders!L$1, products!$A$1:$G$1, 0))</f>
        <v>12.15</v>
      </c>
      <c r="M724">
        <f t="shared" si="22"/>
        <v>24.3</v>
      </c>
      <c r="N724" t="str">
        <f t="shared" si="23"/>
        <v>Excelsa</v>
      </c>
    </row>
    <row r="725" spans="1:14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>
        <f>INDEX(products!$A:$G, MATCH(orders!$D725, products!$A:$A, 0), MATCH(orders!K$1, products!$A$1:$G$1, 0))</f>
        <v>2.5</v>
      </c>
      <c r="L725">
        <f>INDEX(products!$A:$G, MATCH(orders!$D725, products!$A:$A, 0), MATCH(orders!L$1, products!$A$1:$G$1, 0))</f>
        <v>31.624999999999996</v>
      </c>
      <c r="M725">
        <f t="shared" si="22"/>
        <v>63.249999999999993</v>
      </c>
      <c r="N725" t="str">
        <f t="shared" si="23"/>
        <v>Excelsa</v>
      </c>
    </row>
    <row r="726" spans="1:14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>
        <f>INDEX(products!$A:$G, MATCH(orders!$D726, products!$A:$A, 0), MATCH(orders!K$1, products!$A$1:$G$1, 0))</f>
        <v>0.2</v>
      </c>
      <c r="L726">
        <f>INDEX(products!$A:$G, MATCH(orders!$D726, products!$A:$A, 0), MATCH(orders!L$1, products!$A$1:$G$1, 0))</f>
        <v>3.375</v>
      </c>
      <c r="M726">
        <f t="shared" si="22"/>
        <v>6.75</v>
      </c>
      <c r="N726" t="str">
        <f t="shared" si="23"/>
        <v>Arabica</v>
      </c>
    </row>
    <row r="727" spans="1:14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>
        <f>INDEX(products!$A:$G, MATCH(orders!$D727, products!$A:$A, 0), MATCH(orders!K$1, products!$A$1:$G$1, 0))</f>
        <v>0.2</v>
      </c>
      <c r="L727">
        <f>INDEX(products!$A:$G, MATCH(orders!$D727, products!$A:$A, 0), MATCH(orders!L$1, products!$A$1:$G$1, 0))</f>
        <v>3.8849999999999998</v>
      </c>
      <c r="M727">
        <f t="shared" si="22"/>
        <v>23.31</v>
      </c>
      <c r="N727" t="str">
        <f t="shared" si="23"/>
        <v>Arabica</v>
      </c>
    </row>
    <row r="728" spans="1:14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>
        <f>INDEX(products!$A:$G, MATCH(orders!$D728, products!$A:$A, 0), MATCH(orders!K$1, products!$A$1:$G$1, 0))</f>
        <v>2.5</v>
      </c>
      <c r="L728">
        <f>INDEX(products!$A:$G, MATCH(orders!$D728, products!$A:$A, 0), MATCH(orders!L$1, products!$A$1:$G$1, 0))</f>
        <v>36.454999999999998</v>
      </c>
      <c r="M728">
        <f t="shared" si="22"/>
        <v>145.82</v>
      </c>
      <c r="N728" t="str">
        <f t="shared" si="23"/>
        <v>Liberica</v>
      </c>
    </row>
    <row r="729" spans="1:14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>
        <f>INDEX(products!$A:$G, MATCH(orders!$D729, products!$A:$A, 0), MATCH(orders!K$1, products!$A$1:$G$1, 0))</f>
        <v>0.5</v>
      </c>
      <c r="L729">
        <f>INDEX(products!$A:$G, MATCH(orders!$D729, products!$A:$A, 0), MATCH(orders!L$1, products!$A$1:$G$1, 0))</f>
        <v>5.97</v>
      </c>
      <c r="M729">
        <f t="shared" si="22"/>
        <v>29.849999999999998</v>
      </c>
      <c r="N729" t="str">
        <f t="shared" si="23"/>
        <v>Robusta</v>
      </c>
    </row>
    <row r="730" spans="1:14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>
        <f>INDEX(products!$A:$G, MATCH(orders!$D730, products!$A:$A, 0), MATCH(orders!K$1, products!$A$1:$G$1, 0))</f>
        <v>0.5</v>
      </c>
      <c r="L730">
        <f>INDEX(products!$A:$G, MATCH(orders!$D730, products!$A:$A, 0), MATCH(orders!L$1, products!$A$1:$G$1, 0))</f>
        <v>7.29</v>
      </c>
      <c r="M730">
        <f t="shared" si="22"/>
        <v>21.87</v>
      </c>
      <c r="N730" t="str">
        <f t="shared" si="23"/>
        <v>Excelsa</v>
      </c>
    </row>
    <row r="731" spans="1:14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>
        <f>INDEX(products!$A:$G, MATCH(orders!$D731, products!$A:$A, 0), MATCH(orders!K$1, products!$A$1:$G$1, 0))</f>
        <v>0.2</v>
      </c>
      <c r="L731">
        <f>INDEX(products!$A:$G, MATCH(orders!$D731, products!$A:$A, 0), MATCH(orders!L$1, products!$A$1:$G$1, 0))</f>
        <v>4.3650000000000002</v>
      </c>
      <c r="M731">
        <f t="shared" si="22"/>
        <v>4.3650000000000002</v>
      </c>
      <c r="N731" t="str">
        <f t="shared" si="23"/>
        <v>Liberica</v>
      </c>
    </row>
    <row r="732" spans="1:14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>
        <f>INDEX(products!$A:$G, MATCH(orders!$D732, products!$A:$A, 0), MATCH(orders!K$1, products!$A$1:$G$1, 0))</f>
        <v>2.5</v>
      </c>
      <c r="L732">
        <f>INDEX(products!$A:$G, MATCH(orders!$D732, products!$A:$A, 0), MATCH(orders!L$1, products!$A$1:$G$1, 0))</f>
        <v>36.454999999999998</v>
      </c>
      <c r="M732">
        <f t="shared" si="22"/>
        <v>36.454999999999998</v>
      </c>
      <c r="N732" t="str">
        <f t="shared" si="23"/>
        <v>Liberica</v>
      </c>
    </row>
    <row r="733" spans="1:14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>
        <f>INDEX(products!$A:$G, MATCH(orders!$D733, products!$A:$A, 0), MATCH(orders!K$1, products!$A$1:$G$1, 0))</f>
        <v>0.2</v>
      </c>
      <c r="L733">
        <f>INDEX(products!$A:$G, MATCH(orders!$D733, products!$A:$A, 0), MATCH(orders!L$1, products!$A$1:$G$1, 0))</f>
        <v>3.8849999999999998</v>
      </c>
      <c r="M733">
        <f t="shared" si="22"/>
        <v>15.54</v>
      </c>
      <c r="N733" t="str">
        <f t="shared" si="23"/>
        <v>Liberica</v>
      </c>
    </row>
    <row r="734" spans="1:14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>
        <f>INDEX(products!$A:$G, MATCH(orders!$D734, products!$A:$A, 0), MATCH(orders!K$1, products!$A$1:$G$1, 0))</f>
        <v>0.2</v>
      </c>
      <c r="L734">
        <f>INDEX(products!$A:$G, MATCH(orders!$D734, products!$A:$A, 0), MATCH(orders!L$1, products!$A$1:$G$1, 0))</f>
        <v>4.4550000000000001</v>
      </c>
      <c r="M734">
        <f t="shared" si="22"/>
        <v>8.91</v>
      </c>
      <c r="N734" t="str">
        <f t="shared" si="23"/>
        <v>Excelsa</v>
      </c>
    </row>
    <row r="735" spans="1:14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>
        <f>INDEX(products!$A:$G, MATCH(orders!$D735, products!$A:$A, 0), MATCH(orders!K$1, products!$A$1:$G$1, 0))</f>
        <v>2.5</v>
      </c>
      <c r="L735">
        <f>INDEX(products!$A:$G, MATCH(orders!$D735, products!$A:$A, 0), MATCH(orders!L$1, products!$A$1:$G$1, 0))</f>
        <v>33.464999999999996</v>
      </c>
      <c r="M735">
        <f t="shared" si="22"/>
        <v>100.39499999999998</v>
      </c>
      <c r="N735" t="str">
        <f t="shared" si="23"/>
        <v>Liberica</v>
      </c>
    </row>
    <row r="736" spans="1:14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>
        <f>INDEX(products!$A:$G, MATCH(orders!$D736, products!$A:$A, 0), MATCH(orders!K$1, products!$A$1:$G$1, 0))</f>
        <v>0.2</v>
      </c>
      <c r="L736">
        <f>INDEX(products!$A:$G, MATCH(orders!$D736, products!$A:$A, 0), MATCH(orders!L$1, products!$A$1:$G$1, 0))</f>
        <v>2.6849999999999996</v>
      </c>
      <c r="M736">
        <f t="shared" si="22"/>
        <v>13.424999999999997</v>
      </c>
      <c r="N736" t="str">
        <f t="shared" si="23"/>
        <v>Robusta</v>
      </c>
    </row>
    <row r="737" spans="1:14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>
        <f>INDEX(products!$A:$G, MATCH(orders!$D737, products!$A:$A, 0), MATCH(orders!K$1, products!$A$1:$G$1, 0))</f>
        <v>0.2</v>
      </c>
      <c r="L737">
        <f>INDEX(products!$A:$G, MATCH(orders!$D737, products!$A:$A, 0), MATCH(orders!L$1, products!$A$1:$G$1, 0))</f>
        <v>3.645</v>
      </c>
      <c r="M737">
        <f t="shared" si="22"/>
        <v>21.87</v>
      </c>
      <c r="N737" t="str">
        <f t="shared" si="23"/>
        <v>Excelsa</v>
      </c>
    </row>
    <row r="738" spans="1:14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>
        <f>INDEX(products!$A:$G, MATCH(orders!$D738, products!$A:$A, 0), MATCH(orders!K$1, products!$A$1:$G$1, 0))</f>
        <v>1</v>
      </c>
      <c r="L738">
        <f>INDEX(products!$A:$G, MATCH(orders!$D738, products!$A:$A, 0), MATCH(orders!L$1, products!$A$1:$G$1, 0))</f>
        <v>12.95</v>
      </c>
      <c r="M738">
        <f t="shared" si="22"/>
        <v>25.9</v>
      </c>
      <c r="N738" t="str">
        <f t="shared" si="23"/>
        <v>Liberica</v>
      </c>
    </row>
    <row r="739" spans="1:14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>
        <f>INDEX(products!$A:$G, MATCH(orders!$D739, products!$A:$A, 0), MATCH(orders!K$1, products!$A$1:$G$1, 0))</f>
        <v>1</v>
      </c>
      <c r="L739">
        <f>INDEX(products!$A:$G, MATCH(orders!$D739, products!$A:$A, 0), MATCH(orders!L$1, products!$A$1:$G$1, 0))</f>
        <v>11.25</v>
      </c>
      <c r="M739">
        <f t="shared" si="22"/>
        <v>56.25</v>
      </c>
      <c r="N739" t="str">
        <f t="shared" si="23"/>
        <v>Arabica</v>
      </c>
    </row>
    <row r="740" spans="1:14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>
        <f>INDEX(products!$A:$G, MATCH(orders!$D740, products!$A:$A, 0), MATCH(orders!K$1, products!$A$1:$G$1, 0))</f>
        <v>0.2</v>
      </c>
      <c r="L740">
        <f>INDEX(products!$A:$G, MATCH(orders!$D740, products!$A:$A, 0), MATCH(orders!L$1, products!$A$1:$G$1, 0))</f>
        <v>3.5849999999999995</v>
      </c>
      <c r="M740">
        <f t="shared" si="22"/>
        <v>10.754999999999999</v>
      </c>
      <c r="N740" t="str">
        <f t="shared" si="23"/>
        <v>Robusta</v>
      </c>
    </row>
    <row r="741" spans="1:14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>
        <f>INDEX(products!$A:$G, MATCH(orders!$D741, products!$A:$A, 0), MATCH(orders!K$1, products!$A$1:$G$1, 0))</f>
        <v>0.2</v>
      </c>
      <c r="L741">
        <f>INDEX(products!$A:$G, MATCH(orders!$D741, products!$A:$A, 0), MATCH(orders!L$1, products!$A$1:$G$1, 0))</f>
        <v>3.645</v>
      </c>
      <c r="M741">
        <f t="shared" si="22"/>
        <v>18.225000000000001</v>
      </c>
      <c r="N741" t="str">
        <f t="shared" si="23"/>
        <v>Excelsa</v>
      </c>
    </row>
    <row r="742" spans="1:14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>
        <f>INDEX(products!$A:$G, MATCH(orders!$D742, products!$A:$A, 0), MATCH(orders!K$1, products!$A$1:$G$1, 0))</f>
        <v>0.5</v>
      </c>
      <c r="L742">
        <f>INDEX(products!$A:$G, MATCH(orders!$D742, products!$A:$A, 0), MATCH(orders!L$1, products!$A$1:$G$1, 0))</f>
        <v>7.169999999999999</v>
      </c>
      <c r="M742">
        <f t="shared" si="22"/>
        <v>28.679999999999996</v>
      </c>
      <c r="N742" t="str">
        <f t="shared" si="23"/>
        <v>Robusta</v>
      </c>
    </row>
    <row r="743" spans="1:14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>
        <f>INDEX(products!$A:$G, MATCH(orders!$D743, products!$A:$A, 0), MATCH(orders!K$1, products!$A$1:$G$1, 0))</f>
        <v>0.2</v>
      </c>
      <c r="L743">
        <f>INDEX(products!$A:$G, MATCH(orders!$D743, products!$A:$A, 0), MATCH(orders!L$1, products!$A$1:$G$1, 0))</f>
        <v>4.3650000000000002</v>
      </c>
      <c r="M743">
        <f t="shared" si="22"/>
        <v>8.73</v>
      </c>
      <c r="N743" t="str">
        <f t="shared" si="23"/>
        <v>Liberica</v>
      </c>
    </row>
    <row r="744" spans="1:14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>
        <f>INDEX(products!$A:$G, MATCH(orders!$D744, products!$A:$A, 0), MATCH(orders!K$1, products!$A$1:$G$1, 0))</f>
        <v>1</v>
      </c>
      <c r="L744">
        <f>INDEX(products!$A:$G, MATCH(orders!$D744, products!$A:$A, 0), MATCH(orders!L$1, products!$A$1:$G$1, 0))</f>
        <v>14.55</v>
      </c>
      <c r="M744">
        <f t="shared" si="22"/>
        <v>58.2</v>
      </c>
      <c r="N744" t="str">
        <f t="shared" si="23"/>
        <v>Liberica</v>
      </c>
    </row>
    <row r="745" spans="1:14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>
        <f>INDEX(products!$A:$G, MATCH(orders!$D745, products!$A:$A, 0), MATCH(orders!K$1, products!$A$1:$G$1, 0))</f>
        <v>0.5</v>
      </c>
      <c r="L745">
        <f>INDEX(products!$A:$G, MATCH(orders!$D745, products!$A:$A, 0), MATCH(orders!L$1, products!$A$1:$G$1, 0))</f>
        <v>5.97</v>
      </c>
      <c r="M745">
        <f t="shared" si="22"/>
        <v>17.91</v>
      </c>
      <c r="N745" t="str">
        <f t="shared" si="23"/>
        <v>Arabica</v>
      </c>
    </row>
    <row r="746" spans="1:14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>
        <f>INDEX(products!$A:$G, MATCH(orders!$D746, products!$A:$A, 0), MATCH(orders!K$1, products!$A$1:$G$1, 0))</f>
        <v>0.2</v>
      </c>
      <c r="L746">
        <f>INDEX(products!$A:$G, MATCH(orders!$D746, products!$A:$A, 0), MATCH(orders!L$1, products!$A$1:$G$1, 0))</f>
        <v>2.9849999999999999</v>
      </c>
      <c r="M746">
        <f t="shared" si="22"/>
        <v>17.91</v>
      </c>
      <c r="N746" t="str">
        <f t="shared" si="23"/>
        <v>Robusta</v>
      </c>
    </row>
    <row r="747" spans="1:14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>
        <f>INDEX(products!$A:$G, MATCH(orders!$D747, products!$A:$A, 0), MATCH(orders!K$1, products!$A$1:$G$1, 0))</f>
        <v>0.5</v>
      </c>
      <c r="L747">
        <f>INDEX(products!$A:$G, MATCH(orders!$D747, products!$A:$A, 0), MATCH(orders!L$1, products!$A$1:$G$1, 0))</f>
        <v>7.29</v>
      </c>
      <c r="M747">
        <f t="shared" si="22"/>
        <v>14.58</v>
      </c>
      <c r="N747" t="str">
        <f t="shared" si="23"/>
        <v>Excelsa</v>
      </c>
    </row>
    <row r="748" spans="1:14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>
        <f>INDEX(products!$A:$G, MATCH(orders!$D748, products!$A:$A, 0), MATCH(orders!K$1, products!$A$1:$G$1, 0))</f>
        <v>1</v>
      </c>
      <c r="L748">
        <f>INDEX(products!$A:$G, MATCH(orders!$D748, products!$A:$A, 0), MATCH(orders!L$1, products!$A$1:$G$1, 0))</f>
        <v>11.25</v>
      </c>
      <c r="M748">
        <f t="shared" si="22"/>
        <v>33.75</v>
      </c>
      <c r="N748" t="str">
        <f t="shared" si="23"/>
        <v>Arabica</v>
      </c>
    </row>
    <row r="749" spans="1:14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>
        <f>INDEX(products!$A:$G, MATCH(orders!$D749, products!$A:$A, 0), MATCH(orders!K$1, products!$A$1:$G$1, 0))</f>
        <v>0.5</v>
      </c>
      <c r="L749">
        <f>INDEX(products!$A:$G, MATCH(orders!$D749, products!$A:$A, 0), MATCH(orders!L$1, products!$A$1:$G$1, 0))</f>
        <v>8.73</v>
      </c>
      <c r="M749">
        <f t="shared" si="22"/>
        <v>34.92</v>
      </c>
      <c r="N749" t="str">
        <f t="shared" si="23"/>
        <v>Liberica</v>
      </c>
    </row>
    <row r="750" spans="1:14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>
        <f>INDEX(products!$A:$G, MATCH(orders!$D750, products!$A:$A, 0), MATCH(orders!K$1, products!$A$1:$G$1, 0))</f>
        <v>0.5</v>
      </c>
      <c r="L750">
        <f>INDEX(products!$A:$G, MATCH(orders!$D750, products!$A:$A, 0), MATCH(orders!L$1, products!$A$1:$G$1, 0))</f>
        <v>7.29</v>
      </c>
      <c r="M750">
        <f t="shared" si="22"/>
        <v>14.58</v>
      </c>
      <c r="N750" t="str">
        <f t="shared" si="23"/>
        <v>Excelsa</v>
      </c>
    </row>
    <row r="751" spans="1:14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>
        <f>INDEX(products!$A:$G, MATCH(orders!$D751, products!$A:$A, 0), MATCH(orders!K$1, products!$A$1:$G$1, 0))</f>
        <v>0.2</v>
      </c>
      <c r="L751">
        <f>INDEX(products!$A:$G, MATCH(orders!$D751, products!$A:$A, 0), MATCH(orders!L$1, products!$A$1:$G$1, 0))</f>
        <v>2.6849999999999996</v>
      </c>
      <c r="M751">
        <f t="shared" si="22"/>
        <v>5.3699999999999992</v>
      </c>
      <c r="N751" t="str">
        <f t="shared" si="23"/>
        <v>Robusta</v>
      </c>
    </row>
    <row r="752" spans="1:14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>
        <f>INDEX(products!$A:$G, MATCH(orders!$D752, products!$A:$A, 0), MATCH(orders!K$1, products!$A$1:$G$1, 0))</f>
        <v>0.5</v>
      </c>
      <c r="L752">
        <f>INDEX(products!$A:$G, MATCH(orders!$D752, products!$A:$A, 0), MATCH(orders!L$1, products!$A$1:$G$1, 0))</f>
        <v>5.97</v>
      </c>
      <c r="M752">
        <f t="shared" si="22"/>
        <v>5.97</v>
      </c>
      <c r="N752" t="str">
        <f t="shared" si="23"/>
        <v>Robusta</v>
      </c>
    </row>
    <row r="753" spans="1:14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>
        <f>INDEX(products!$A:$G, MATCH(orders!$D753, products!$A:$A, 0), MATCH(orders!K$1, products!$A$1:$G$1, 0))</f>
        <v>0.5</v>
      </c>
      <c r="L753">
        <f>INDEX(products!$A:$G, MATCH(orders!$D753, products!$A:$A, 0), MATCH(orders!L$1, products!$A$1:$G$1, 0))</f>
        <v>9.51</v>
      </c>
      <c r="M753">
        <f t="shared" si="22"/>
        <v>19.02</v>
      </c>
      <c r="N753" t="str">
        <f t="shared" si="23"/>
        <v>Liberica</v>
      </c>
    </row>
    <row r="754" spans="1:14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>
        <f>INDEX(products!$A:$G, MATCH(orders!$D754, products!$A:$A, 0), MATCH(orders!K$1, products!$A$1:$G$1, 0))</f>
        <v>1</v>
      </c>
      <c r="L754">
        <f>INDEX(products!$A:$G, MATCH(orders!$D754, products!$A:$A, 0), MATCH(orders!L$1, products!$A$1:$G$1, 0))</f>
        <v>13.75</v>
      </c>
      <c r="M754">
        <f t="shared" si="22"/>
        <v>27.5</v>
      </c>
      <c r="N754" t="str">
        <f t="shared" si="23"/>
        <v>Excelsa</v>
      </c>
    </row>
    <row r="755" spans="1:14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>
        <f>INDEX(products!$A:$G, MATCH(orders!$D755, products!$A:$A, 0), MATCH(orders!K$1, products!$A$1:$G$1, 0))</f>
        <v>0.5</v>
      </c>
      <c r="L755">
        <f>INDEX(products!$A:$G, MATCH(orders!$D755, products!$A:$A, 0), MATCH(orders!L$1, products!$A$1:$G$1, 0))</f>
        <v>5.97</v>
      </c>
      <c r="M755">
        <f t="shared" si="22"/>
        <v>29.849999999999998</v>
      </c>
      <c r="N755" t="str">
        <f t="shared" si="23"/>
        <v>Arabica</v>
      </c>
    </row>
    <row r="756" spans="1:14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>
        <f>INDEX(products!$A:$G, MATCH(orders!$D756, products!$A:$A, 0), MATCH(orders!K$1, products!$A$1:$G$1, 0))</f>
        <v>0.2</v>
      </c>
      <c r="L756">
        <f>INDEX(products!$A:$G, MATCH(orders!$D756, products!$A:$A, 0), MATCH(orders!L$1, products!$A$1:$G$1, 0))</f>
        <v>2.9849999999999999</v>
      </c>
      <c r="M756">
        <f t="shared" si="22"/>
        <v>17.91</v>
      </c>
      <c r="N756" t="str">
        <f t="shared" si="23"/>
        <v>Arabica</v>
      </c>
    </row>
    <row r="757" spans="1:14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>
        <f>INDEX(products!$A:$G, MATCH(orders!$D757, products!$A:$A, 0), MATCH(orders!K$1, products!$A$1:$G$1, 0))</f>
        <v>0.2</v>
      </c>
      <c r="L757">
        <f>INDEX(products!$A:$G, MATCH(orders!$D757, products!$A:$A, 0), MATCH(orders!L$1, products!$A$1:$G$1, 0))</f>
        <v>4.7549999999999999</v>
      </c>
      <c r="M757">
        <f t="shared" si="22"/>
        <v>28.53</v>
      </c>
      <c r="N757" t="str">
        <f t="shared" si="23"/>
        <v>Liberica</v>
      </c>
    </row>
    <row r="758" spans="1:14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>
        <f>INDEX(products!$A:$G, MATCH(orders!$D758, products!$A:$A, 0), MATCH(orders!K$1, products!$A$1:$G$1, 0))</f>
        <v>1</v>
      </c>
      <c r="L758">
        <f>INDEX(products!$A:$G, MATCH(orders!$D758, products!$A:$A, 0), MATCH(orders!L$1, products!$A$1:$G$1, 0))</f>
        <v>8.9499999999999993</v>
      </c>
      <c r="M758">
        <f t="shared" si="22"/>
        <v>35.799999999999997</v>
      </c>
      <c r="N758" t="str">
        <f t="shared" si="23"/>
        <v>Robusta</v>
      </c>
    </row>
    <row r="759" spans="1:14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>
        <f>INDEX(products!$A:$G, MATCH(orders!$D759, products!$A:$A, 0), MATCH(orders!K$1, products!$A$1:$G$1, 0))</f>
        <v>0.5</v>
      </c>
      <c r="L759">
        <f>INDEX(products!$A:$G, MATCH(orders!$D759, products!$A:$A, 0), MATCH(orders!L$1, products!$A$1:$G$1, 0))</f>
        <v>5.97</v>
      </c>
      <c r="M759">
        <f t="shared" si="22"/>
        <v>17.91</v>
      </c>
      <c r="N759" t="str">
        <f t="shared" si="23"/>
        <v>Arabica</v>
      </c>
    </row>
    <row r="760" spans="1:14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>
        <f>INDEX(products!$A:$G, MATCH(orders!$D760, products!$A:$A, 0), MATCH(orders!K$1, products!$A$1:$G$1, 0))</f>
        <v>1</v>
      </c>
      <c r="L760">
        <f>INDEX(products!$A:$G, MATCH(orders!$D760, products!$A:$A, 0), MATCH(orders!L$1, products!$A$1:$G$1, 0))</f>
        <v>8.9499999999999993</v>
      </c>
      <c r="M760">
        <f t="shared" si="22"/>
        <v>8.9499999999999993</v>
      </c>
      <c r="N760" t="str">
        <f t="shared" si="23"/>
        <v>Robusta</v>
      </c>
    </row>
    <row r="761" spans="1:14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>
        <f>INDEX(products!$A:$G, MATCH(orders!$D761, products!$A:$A, 0), MATCH(orders!K$1, products!$A$1:$G$1, 0))</f>
        <v>2.5</v>
      </c>
      <c r="L761">
        <f>INDEX(products!$A:$G, MATCH(orders!$D761, products!$A:$A, 0), MATCH(orders!L$1, products!$A$1:$G$1, 0))</f>
        <v>29.784999999999997</v>
      </c>
      <c r="M761">
        <f t="shared" si="22"/>
        <v>29.784999999999997</v>
      </c>
      <c r="N761" t="str">
        <f t="shared" si="23"/>
        <v>Liberica</v>
      </c>
    </row>
    <row r="762" spans="1:14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>
        <f>INDEX(products!$A:$G, MATCH(orders!$D762, products!$A:$A, 0), MATCH(orders!K$1, products!$A$1:$G$1, 0))</f>
        <v>0.5</v>
      </c>
      <c r="L762">
        <f>INDEX(products!$A:$G, MATCH(orders!$D762, products!$A:$A, 0), MATCH(orders!L$1, products!$A$1:$G$1, 0))</f>
        <v>8.91</v>
      </c>
      <c r="M762">
        <f t="shared" si="22"/>
        <v>44.55</v>
      </c>
      <c r="N762" t="str">
        <f t="shared" si="23"/>
        <v>Excelsa</v>
      </c>
    </row>
    <row r="763" spans="1:14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>
        <f>INDEX(products!$A:$G, MATCH(orders!$D763, products!$A:$A, 0), MATCH(orders!K$1, products!$A$1:$G$1, 0))</f>
        <v>1</v>
      </c>
      <c r="L763">
        <f>INDEX(products!$A:$G, MATCH(orders!$D763, products!$A:$A, 0), MATCH(orders!L$1, products!$A$1:$G$1, 0))</f>
        <v>14.85</v>
      </c>
      <c r="M763">
        <f t="shared" si="22"/>
        <v>89.1</v>
      </c>
      <c r="N763" t="str">
        <f t="shared" si="23"/>
        <v>Excelsa</v>
      </c>
    </row>
    <row r="764" spans="1:14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>
        <f>INDEX(products!$A:$G, MATCH(orders!$D764, products!$A:$A, 0), MATCH(orders!K$1, products!$A$1:$G$1, 0))</f>
        <v>0.5</v>
      </c>
      <c r="L764">
        <f>INDEX(products!$A:$G, MATCH(orders!$D764, products!$A:$A, 0), MATCH(orders!L$1, products!$A$1:$G$1, 0))</f>
        <v>8.73</v>
      </c>
      <c r="M764">
        <f t="shared" si="22"/>
        <v>43.650000000000006</v>
      </c>
      <c r="N764" t="str">
        <f t="shared" si="23"/>
        <v>Liberica</v>
      </c>
    </row>
    <row r="765" spans="1:14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>
        <f>INDEX(products!$A:$G, MATCH(orders!$D765, products!$A:$A, 0), MATCH(orders!K$1, products!$A$1:$G$1, 0))</f>
        <v>0.5</v>
      </c>
      <c r="L765">
        <f>INDEX(products!$A:$G, MATCH(orders!$D765, products!$A:$A, 0), MATCH(orders!L$1, products!$A$1:$G$1, 0))</f>
        <v>7.77</v>
      </c>
      <c r="M765">
        <f t="shared" si="22"/>
        <v>23.31</v>
      </c>
      <c r="N765" t="str">
        <f t="shared" si="23"/>
        <v>Arabica</v>
      </c>
    </row>
    <row r="766" spans="1:14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>
        <f>INDEX(products!$A:$G, MATCH(orders!$D766, products!$A:$A, 0), MATCH(orders!K$1, products!$A$1:$G$1, 0))</f>
        <v>2.5</v>
      </c>
      <c r="L766">
        <f>INDEX(products!$A:$G, MATCH(orders!$D766, products!$A:$A, 0), MATCH(orders!L$1, products!$A$1:$G$1, 0))</f>
        <v>29.784999999999997</v>
      </c>
      <c r="M766">
        <f t="shared" si="22"/>
        <v>178.70999999999998</v>
      </c>
      <c r="N766" t="str">
        <f t="shared" si="23"/>
        <v>Arabica</v>
      </c>
    </row>
    <row r="767" spans="1:14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>
        <f>INDEX(products!$A:$G, MATCH(orders!$D767, products!$A:$A, 0), MATCH(orders!K$1, products!$A$1:$G$1, 0))</f>
        <v>1</v>
      </c>
      <c r="L767">
        <f>INDEX(products!$A:$G, MATCH(orders!$D767, products!$A:$A, 0), MATCH(orders!L$1, products!$A$1:$G$1, 0))</f>
        <v>9.9499999999999993</v>
      </c>
      <c r="M767">
        <f t="shared" si="22"/>
        <v>59.699999999999996</v>
      </c>
      <c r="N767" t="str">
        <f t="shared" si="23"/>
        <v>Robusta</v>
      </c>
    </row>
    <row r="768" spans="1:14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>
        <f>INDEX(products!$A:$G, MATCH(orders!$D768, products!$A:$A, 0), MATCH(orders!K$1, products!$A$1:$G$1, 0))</f>
        <v>0.5</v>
      </c>
      <c r="L768">
        <f>INDEX(products!$A:$G, MATCH(orders!$D768, products!$A:$A, 0), MATCH(orders!L$1, products!$A$1:$G$1, 0))</f>
        <v>7.77</v>
      </c>
      <c r="M768">
        <f t="shared" si="22"/>
        <v>15.54</v>
      </c>
      <c r="N768" t="str">
        <f t="shared" si="23"/>
        <v>Arabica</v>
      </c>
    </row>
    <row r="769" spans="1:14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>
        <f>INDEX(products!$A:$G, MATCH(orders!$D769, products!$A:$A, 0), MATCH(orders!K$1, products!$A$1:$G$1, 0))</f>
        <v>2.5</v>
      </c>
      <c r="L769">
        <f>INDEX(products!$A:$G, MATCH(orders!$D769, products!$A:$A, 0), MATCH(orders!L$1, products!$A$1:$G$1, 0))</f>
        <v>29.784999999999997</v>
      </c>
      <c r="M769">
        <f t="shared" si="22"/>
        <v>89.35499999999999</v>
      </c>
      <c r="N769" t="str">
        <f t="shared" si="23"/>
        <v>Arabica</v>
      </c>
    </row>
    <row r="770" spans="1:14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>
        <f>INDEX(products!$A:$G, MATCH(orders!$D770, products!$A:$A, 0), MATCH(orders!K$1, products!$A$1:$G$1, 0))</f>
        <v>1</v>
      </c>
      <c r="L770">
        <f>INDEX(products!$A:$G, MATCH(orders!$D770, products!$A:$A, 0), MATCH(orders!L$1, products!$A$1:$G$1, 0))</f>
        <v>11.95</v>
      </c>
      <c r="M770">
        <f t="shared" si="22"/>
        <v>23.9</v>
      </c>
      <c r="N770" t="str">
        <f t="shared" si="23"/>
        <v>Robusta</v>
      </c>
    </row>
    <row r="771" spans="1:14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>
        <f>INDEX(products!$A:$G, MATCH(orders!$D771, products!$A:$A, 0), MATCH(orders!K$1, products!$A$1:$G$1, 0))</f>
        <v>2.5</v>
      </c>
      <c r="L771">
        <f>INDEX(products!$A:$G, MATCH(orders!$D771, products!$A:$A, 0), MATCH(orders!L$1, products!$A$1:$G$1, 0))</f>
        <v>22.884999999999998</v>
      </c>
      <c r="M771">
        <f t="shared" ref="M771:M834" si="24">L771 *E771</f>
        <v>137.31</v>
      </c>
      <c r="N771" t="str">
        <f t="shared" ref="N771:N834" si="25">IF(I771 = "Rob", "Robusta", IF(I771 = "Exc", "Excelsa", IF(I771 = "Ara", "Arabica", IF(I771 = "Lib", "Liberica", ""))))</f>
        <v>Robusta</v>
      </c>
    </row>
    <row r="772" spans="1:14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>
        <f>INDEX(products!$A:$G, MATCH(orders!$D772, products!$A:$A, 0), MATCH(orders!K$1, products!$A$1:$G$1, 0))</f>
        <v>1</v>
      </c>
      <c r="L772">
        <f>INDEX(products!$A:$G, MATCH(orders!$D772, products!$A:$A, 0), MATCH(orders!L$1, products!$A$1:$G$1, 0))</f>
        <v>9.9499999999999993</v>
      </c>
      <c r="M772">
        <f t="shared" si="24"/>
        <v>9.9499999999999993</v>
      </c>
      <c r="N772" t="str">
        <f t="shared" si="25"/>
        <v>Arabica</v>
      </c>
    </row>
    <row r="773" spans="1:14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>
        <f>INDEX(products!$A:$G, MATCH(orders!$D773, products!$A:$A, 0), MATCH(orders!K$1, products!$A$1:$G$1, 0))</f>
        <v>0.5</v>
      </c>
      <c r="L773">
        <f>INDEX(products!$A:$G, MATCH(orders!$D773, products!$A:$A, 0), MATCH(orders!L$1, products!$A$1:$G$1, 0))</f>
        <v>7.169999999999999</v>
      </c>
      <c r="M773">
        <f t="shared" si="24"/>
        <v>21.509999999999998</v>
      </c>
      <c r="N773" t="str">
        <f t="shared" si="25"/>
        <v>Robusta</v>
      </c>
    </row>
    <row r="774" spans="1:14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>
        <f>INDEX(products!$A:$G, MATCH(orders!$D774, products!$A:$A, 0), MATCH(orders!K$1, products!$A$1:$G$1, 0))</f>
        <v>1</v>
      </c>
      <c r="L774">
        <f>INDEX(products!$A:$G, MATCH(orders!$D774, products!$A:$A, 0), MATCH(orders!L$1, products!$A$1:$G$1, 0))</f>
        <v>13.75</v>
      </c>
      <c r="M774">
        <f t="shared" si="24"/>
        <v>82.5</v>
      </c>
      <c r="N774" t="str">
        <f t="shared" si="25"/>
        <v>Excelsa</v>
      </c>
    </row>
    <row r="775" spans="1:14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>
        <f>INDEX(products!$A:$G, MATCH(orders!$D775, products!$A:$A, 0), MATCH(orders!K$1, products!$A$1:$G$1, 0))</f>
        <v>0.2</v>
      </c>
      <c r="L775">
        <f>INDEX(products!$A:$G, MATCH(orders!$D775, products!$A:$A, 0), MATCH(orders!L$1, products!$A$1:$G$1, 0))</f>
        <v>4.3650000000000002</v>
      </c>
      <c r="M775">
        <f t="shared" si="24"/>
        <v>8.73</v>
      </c>
      <c r="N775" t="str">
        <f t="shared" si="25"/>
        <v>Liberica</v>
      </c>
    </row>
    <row r="776" spans="1:14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>
        <f>INDEX(products!$A:$G, MATCH(orders!$D776, products!$A:$A, 0), MATCH(orders!K$1, products!$A$1:$G$1, 0))</f>
        <v>1</v>
      </c>
      <c r="L776">
        <f>INDEX(products!$A:$G, MATCH(orders!$D776, products!$A:$A, 0), MATCH(orders!L$1, products!$A$1:$G$1, 0))</f>
        <v>9.9499999999999993</v>
      </c>
      <c r="M776">
        <f t="shared" si="24"/>
        <v>19.899999999999999</v>
      </c>
      <c r="N776" t="str">
        <f t="shared" si="25"/>
        <v>Robusta</v>
      </c>
    </row>
    <row r="777" spans="1:14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>
        <f>INDEX(products!$A:$G, MATCH(orders!$D777, products!$A:$A, 0), MATCH(orders!K$1, products!$A$1:$G$1, 0))</f>
        <v>0.5</v>
      </c>
      <c r="L777">
        <f>INDEX(products!$A:$G, MATCH(orders!$D777, products!$A:$A, 0), MATCH(orders!L$1, products!$A$1:$G$1, 0))</f>
        <v>8.91</v>
      </c>
      <c r="M777">
        <f t="shared" si="24"/>
        <v>17.82</v>
      </c>
      <c r="N777" t="str">
        <f t="shared" si="25"/>
        <v>Excelsa</v>
      </c>
    </row>
    <row r="778" spans="1:14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>
        <f>INDEX(products!$A:$G, MATCH(orders!$D778, products!$A:$A, 0), MATCH(orders!K$1, products!$A$1:$G$1, 0))</f>
        <v>0.5</v>
      </c>
      <c r="L778">
        <f>INDEX(products!$A:$G, MATCH(orders!$D778, products!$A:$A, 0), MATCH(orders!L$1, products!$A$1:$G$1, 0))</f>
        <v>6.75</v>
      </c>
      <c r="M778">
        <f t="shared" si="24"/>
        <v>20.25</v>
      </c>
      <c r="N778" t="str">
        <f t="shared" si="25"/>
        <v>Arabica</v>
      </c>
    </row>
    <row r="779" spans="1:14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>
        <f>INDEX(products!$A:$G, MATCH(orders!$D779, products!$A:$A, 0), MATCH(orders!K$1, products!$A$1:$G$1, 0))</f>
        <v>2.5</v>
      </c>
      <c r="L779">
        <f>INDEX(products!$A:$G, MATCH(orders!$D779, products!$A:$A, 0), MATCH(orders!L$1, products!$A$1:$G$1, 0))</f>
        <v>29.784999999999997</v>
      </c>
      <c r="M779">
        <f t="shared" si="24"/>
        <v>59.569999999999993</v>
      </c>
      <c r="N779" t="str">
        <f t="shared" si="25"/>
        <v>Arabica</v>
      </c>
    </row>
    <row r="780" spans="1:14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>
        <f>INDEX(products!$A:$G, MATCH(orders!$D780, products!$A:$A, 0), MATCH(orders!K$1, products!$A$1:$G$1, 0))</f>
        <v>0.5</v>
      </c>
      <c r="L780">
        <f>INDEX(products!$A:$G, MATCH(orders!$D780, products!$A:$A, 0), MATCH(orders!L$1, products!$A$1:$G$1, 0))</f>
        <v>9.51</v>
      </c>
      <c r="M780">
        <f t="shared" si="24"/>
        <v>19.02</v>
      </c>
      <c r="N780" t="str">
        <f t="shared" si="25"/>
        <v>Liberica</v>
      </c>
    </row>
    <row r="781" spans="1:14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>
        <f>INDEX(products!$A:$G, MATCH(orders!$D781, products!$A:$A, 0), MATCH(orders!K$1, products!$A$1:$G$1, 0))</f>
        <v>1</v>
      </c>
      <c r="L781">
        <f>INDEX(products!$A:$G, MATCH(orders!$D781, products!$A:$A, 0), MATCH(orders!L$1, products!$A$1:$G$1, 0))</f>
        <v>12.95</v>
      </c>
      <c r="M781">
        <f t="shared" si="24"/>
        <v>77.699999999999989</v>
      </c>
      <c r="N781" t="str">
        <f t="shared" si="25"/>
        <v>Liberica</v>
      </c>
    </row>
    <row r="782" spans="1:14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>
        <f>INDEX(products!$A:$G, MATCH(orders!$D782, products!$A:$A, 0), MATCH(orders!K$1, products!$A$1:$G$1, 0))</f>
        <v>1</v>
      </c>
      <c r="L782">
        <f>INDEX(products!$A:$G, MATCH(orders!$D782, products!$A:$A, 0), MATCH(orders!L$1, products!$A$1:$G$1, 0))</f>
        <v>13.75</v>
      </c>
      <c r="M782">
        <f t="shared" si="24"/>
        <v>41.25</v>
      </c>
      <c r="N782" t="str">
        <f t="shared" si="25"/>
        <v>Excelsa</v>
      </c>
    </row>
    <row r="783" spans="1:14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>
        <f>INDEX(products!$A:$G, MATCH(orders!$D783, products!$A:$A, 0), MATCH(orders!K$1, products!$A$1:$G$1, 0))</f>
        <v>2.5</v>
      </c>
      <c r="L783">
        <f>INDEX(products!$A:$G, MATCH(orders!$D783, products!$A:$A, 0), MATCH(orders!L$1, products!$A$1:$G$1, 0))</f>
        <v>36.454999999999998</v>
      </c>
      <c r="M783">
        <f t="shared" si="24"/>
        <v>145.82</v>
      </c>
      <c r="N783" t="str">
        <f t="shared" si="25"/>
        <v>Liberica</v>
      </c>
    </row>
    <row r="784" spans="1:14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>
        <f>INDEX(products!$A:$G, MATCH(orders!$D784, products!$A:$A, 0), MATCH(orders!K$1, products!$A$1:$G$1, 0))</f>
        <v>0.2</v>
      </c>
      <c r="L784">
        <f>INDEX(products!$A:$G, MATCH(orders!$D784, products!$A:$A, 0), MATCH(orders!L$1, products!$A$1:$G$1, 0))</f>
        <v>4.4550000000000001</v>
      </c>
      <c r="M784">
        <f t="shared" si="24"/>
        <v>26.73</v>
      </c>
      <c r="N784" t="str">
        <f t="shared" si="25"/>
        <v>Excelsa</v>
      </c>
    </row>
    <row r="785" spans="1:14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>
        <f>INDEX(products!$A:$G, MATCH(orders!$D785, products!$A:$A, 0), MATCH(orders!K$1, products!$A$1:$G$1, 0))</f>
        <v>0.5</v>
      </c>
      <c r="L785">
        <f>INDEX(products!$A:$G, MATCH(orders!$D785, products!$A:$A, 0), MATCH(orders!L$1, products!$A$1:$G$1, 0))</f>
        <v>8.73</v>
      </c>
      <c r="M785">
        <f t="shared" si="24"/>
        <v>43.650000000000006</v>
      </c>
      <c r="N785" t="str">
        <f t="shared" si="25"/>
        <v>Liberica</v>
      </c>
    </row>
    <row r="786" spans="1:14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>
        <f>INDEX(products!$A:$G, MATCH(orders!$D786, products!$A:$A, 0), MATCH(orders!K$1, products!$A$1:$G$1, 0))</f>
        <v>1</v>
      </c>
      <c r="L786">
        <f>INDEX(products!$A:$G, MATCH(orders!$D786, products!$A:$A, 0), MATCH(orders!L$1, products!$A$1:$G$1, 0))</f>
        <v>15.85</v>
      </c>
      <c r="M786">
        <f t="shared" si="24"/>
        <v>31.7</v>
      </c>
      <c r="N786" t="str">
        <f t="shared" si="25"/>
        <v>Liberica</v>
      </c>
    </row>
    <row r="787" spans="1:14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>
        <f>INDEX(products!$A:$G, MATCH(orders!$D787, products!$A:$A, 0), MATCH(orders!K$1, products!$A$1:$G$1, 0))</f>
        <v>2.5</v>
      </c>
      <c r="L787">
        <f>INDEX(products!$A:$G, MATCH(orders!$D787, products!$A:$A, 0), MATCH(orders!L$1, products!$A$1:$G$1, 0))</f>
        <v>22.884999999999998</v>
      </c>
      <c r="M787">
        <f t="shared" si="24"/>
        <v>22.884999999999998</v>
      </c>
      <c r="N787" t="str">
        <f t="shared" si="25"/>
        <v>Arabica</v>
      </c>
    </row>
    <row r="788" spans="1:14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>
        <f>INDEX(products!$A:$G, MATCH(orders!$D788, products!$A:$A, 0), MATCH(orders!K$1, products!$A$1:$G$1, 0))</f>
        <v>2.5</v>
      </c>
      <c r="L788">
        <f>INDEX(products!$A:$G, MATCH(orders!$D788, products!$A:$A, 0), MATCH(orders!L$1, products!$A$1:$G$1, 0))</f>
        <v>27.945</v>
      </c>
      <c r="M788">
        <f t="shared" si="24"/>
        <v>27.945</v>
      </c>
      <c r="N788" t="str">
        <f t="shared" si="25"/>
        <v>Excelsa</v>
      </c>
    </row>
    <row r="789" spans="1:14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>
        <f>INDEX(products!$A:$G, MATCH(orders!$D789, products!$A:$A, 0), MATCH(orders!K$1, products!$A$1:$G$1, 0))</f>
        <v>1</v>
      </c>
      <c r="L789">
        <f>INDEX(products!$A:$G, MATCH(orders!$D789, products!$A:$A, 0), MATCH(orders!L$1, products!$A$1:$G$1, 0))</f>
        <v>13.75</v>
      </c>
      <c r="M789">
        <f t="shared" si="24"/>
        <v>82.5</v>
      </c>
      <c r="N789" t="str">
        <f t="shared" si="25"/>
        <v>Excelsa</v>
      </c>
    </row>
    <row r="790" spans="1:14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>
        <f>INDEX(products!$A:$G, MATCH(orders!$D790, products!$A:$A, 0), MATCH(orders!K$1, products!$A$1:$G$1, 0))</f>
        <v>2.5</v>
      </c>
      <c r="L790">
        <f>INDEX(products!$A:$G, MATCH(orders!$D790, products!$A:$A, 0), MATCH(orders!L$1, products!$A$1:$G$1, 0))</f>
        <v>22.884999999999998</v>
      </c>
      <c r="M790">
        <f t="shared" si="24"/>
        <v>45.769999999999996</v>
      </c>
      <c r="N790" t="str">
        <f t="shared" si="25"/>
        <v>Robusta</v>
      </c>
    </row>
    <row r="791" spans="1:14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>
        <f>INDEX(products!$A:$G, MATCH(orders!$D791, products!$A:$A, 0), MATCH(orders!K$1, products!$A$1:$G$1, 0))</f>
        <v>1</v>
      </c>
      <c r="L791">
        <f>INDEX(products!$A:$G, MATCH(orders!$D791, products!$A:$A, 0), MATCH(orders!L$1, products!$A$1:$G$1, 0))</f>
        <v>12.95</v>
      </c>
      <c r="M791">
        <f t="shared" si="24"/>
        <v>77.699999999999989</v>
      </c>
      <c r="N791" t="str">
        <f t="shared" si="25"/>
        <v>Arabica</v>
      </c>
    </row>
    <row r="792" spans="1:14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>
        <f>INDEX(products!$A:$G, MATCH(orders!$D792, products!$A:$A, 0), MATCH(orders!K$1, products!$A$1:$G$1, 0))</f>
        <v>0.5</v>
      </c>
      <c r="L792">
        <f>INDEX(products!$A:$G, MATCH(orders!$D792, products!$A:$A, 0), MATCH(orders!L$1, products!$A$1:$G$1, 0))</f>
        <v>7.77</v>
      </c>
      <c r="M792">
        <f t="shared" si="24"/>
        <v>23.31</v>
      </c>
      <c r="N792" t="str">
        <f t="shared" si="25"/>
        <v>Arabica</v>
      </c>
    </row>
    <row r="793" spans="1:14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>
        <f>INDEX(products!$A:$G, MATCH(orders!$D793, products!$A:$A, 0), MATCH(orders!K$1, products!$A$1:$G$1, 0))</f>
        <v>0.2</v>
      </c>
      <c r="L793">
        <f>INDEX(products!$A:$G, MATCH(orders!$D793, products!$A:$A, 0), MATCH(orders!L$1, products!$A$1:$G$1, 0))</f>
        <v>4.7549999999999999</v>
      </c>
      <c r="M793">
        <f t="shared" si="24"/>
        <v>23.774999999999999</v>
      </c>
      <c r="N793" t="str">
        <f t="shared" si="25"/>
        <v>Liberica</v>
      </c>
    </row>
    <row r="794" spans="1:14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>
        <f>INDEX(products!$A:$G, MATCH(orders!$D794, products!$A:$A, 0), MATCH(orders!K$1, products!$A$1:$G$1, 0))</f>
        <v>0.5</v>
      </c>
      <c r="L794">
        <f>INDEX(products!$A:$G, MATCH(orders!$D794, products!$A:$A, 0), MATCH(orders!L$1, products!$A$1:$G$1, 0))</f>
        <v>8.73</v>
      </c>
      <c r="M794">
        <f t="shared" si="24"/>
        <v>52.38</v>
      </c>
      <c r="N794" t="str">
        <f t="shared" si="25"/>
        <v>Liberica</v>
      </c>
    </row>
    <row r="795" spans="1:14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>
        <f>INDEX(products!$A:$G, MATCH(orders!$D795, products!$A:$A, 0), MATCH(orders!K$1, products!$A$1:$G$1, 0))</f>
        <v>0.2</v>
      </c>
      <c r="L795">
        <f>INDEX(products!$A:$G, MATCH(orders!$D795, products!$A:$A, 0), MATCH(orders!L$1, products!$A$1:$G$1, 0))</f>
        <v>3.5849999999999995</v>
      </c>
      <c r="M795">
        <f t="shared" si="24"/>
        <v>17.924999999999997</v>
      </c>
      <c r="N795" t="str">
        <f t="shared" si="25"/>
        <v>Robusta</v>
      </c>
    </row>
    <row r="796" spans="1:14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>
        <f>INDEX(products!$A:$G, MATCH(orders!$D796, products!$A:$A, 0), MATCH(orders!K$1, products!$A$1:$G$1, 0))</f>
        <v>2.5</v>
      </c>
      <c r="L796">
        <f>INDEX(products!$A:$G, MATCH(orders!$D796, products!$A:$A, 0), MATCH(orders!L$1, products!$A$1:$G$1, 0))</f>
        <v>29.784999999999997</v>
      </c>
      <c r="M796">
        <f t="shared" si="24"/>
        <v>148.92499999999998</v>
      </c>
      <c r="N796" t="str">
        <f t="shared" si="25"/>
        <v>Arabica</v>
      </c>
    </row>
    <row r="797" spans="1:14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>
        <f>INDEX(products!$A:$G, MATCH(orders!$D797, products!$A:$A, 0), MATCH(orders!K$1, products!$A$1:$G$1, 0))</f>
        <v>0.5</v>
      </c>
      <c r="L797">
        <f>INDEX(products!$A:$G, MATCH(orders!$D797, products!$A:$A, 0), MATCH(orders!L$1, products!$A$1:$G$1, 0))</f>
        <v>7.169999999999999</v>
      </c>
      <c r="M797">
        <f t="shared" si="24"/>
        <v>28.679999999999996</v>
      </c>
      <c r="N797" t="str">
        <f t="shared" si="25"/>
        <v>Robusta</v>
      </c>
    </row>
    <row r="798" spans="1:14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>
        <f>INDEX(products!$A:$G, MATCH(orders!$D798, products!$A:$A, 0), MATCH(orders!K$1, products!$A$1:$G$1, 0))</f>
        <v>0.5</v>
      </c>
      <c r="L798">
        <f>INDEX(products!$A:$G, MATCH(orders!$D798, products!$A:$A, 0), MATCH(orders!L$1, products!$A$1:$G$1, 0))</f>
        <v>9.51</v>
      </c>
      <c r="M798">
        <f t="shared" si="24"/>
        <v>9.51</v>
      </c>
      <c r="N798" t="str">
        <f t="shared" si="25"/>
        <v>Liberica</v>
      </c>
    </row>
    <row r="799" spans="1:14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>
        <f>INDEX(products!$A:$G, MATCH(orders!$D799, products!$A:$A, 0), MATCH(orders!K$1, products!$A$1:$G$1, 0))</f>
        <v>0.5</v>
      </c>
      <c r="L799">
        <f>INDEX(products!$A:$G, MATCH(orders!$D799, products!$A:$A, 0), MATCH(orders!L$1, products!$A$1:$G$1, 0))</f>
        <v>7.77</v>
      </c>
      <c r="M799">
        <f t="shared" si="24"/>
        <v>31.08</v>
      </c>
      <c r="N799" t="str">
        <f t="shared" si="25"/>
        <v>Arabica</v>
      </c>
    </row>
    <row r="800" spans="1:14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>
        <f>INDEX(products!$A:$G, MATCH(orders!$D800, products!$A:$A, 0), MATCH(orders!K$1, products!$A$1:$G$1, 0))</f>
        <v>0.2</v>
      </c>
      <c r="L800">
        <f>INDEX(products!$A:$G, MATCH(orders!$D800, products!$A:$A, 0), MATCH(orders!L$1, products!$A$1:$G$1, 0))</f>
        <v>2.6849999999999996</v>
      </c>
      <c r="M800">
        <f t="shared" si="24"/>
        <v>8.0549999999999997</v>
      </c>
      <c r="N800" t="str">
        <f t="shared" si="25"/>
        <v>Robusta</v>
      </c>
    </row>
    <row r="801" spans="1:14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>
        <f>INDEX(products!$A:$G, MATCH(orders!$D801, products!$A:$A, 0), MATCH(orders!K$1, products!$A$1:$G$1, 0))</f>
        <v>1</v>
      </c>
      <c r="L801">
        <f>INDEX(products!$A:$G, MATCH(orders!$D801, products!$A:$A, 0), MATCH(orders!L$1, products!$A$1:$G$1, 0))</f>
        <v>12.15</v>
      </c>
      <c r="M801">
        <f t="shared" si="24"/>
        <v>36.450000000000003</v>
      </c>
      <c r="N801" t="str">
        <f t="shared" si="25"/>
        <v>Excelsa</v>
      </c>
    </row>
    <row r="802" spans="1:14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>
        <f>INDEX(products!$A:$G, MATCH(orders!$D802, products!$A:$A, 0), MATCH(orders!K$1, products!$A$1:$G$1, 0))</f>
        <v>0.2</v>
      </c>
      <c r="L802">
        <f>INDEX(products!$A:$G, MATCH(orders!$D802, products!$A:$A, 0), MATCH(orders!L$1, products!$A$1:$G$1, 0))</f>
        <v>2.6849999999999996</v>
      </c>
      <c r="M802">
        <f t="shared" si="24"/>
        <v>16.11</v>
      </c>
      <c r="N802" t="str">
        <f t="shared" si="25"/>
        <v>Robusta</v>
      </c>
    </row>
    <row r="803" spans="1:14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>
        <f>INDEX(products!$A:$G, MATCH(orders!$D803, products!$A:$A, 0), MATCH(orders!K$1, products!$A$1:$G$1, 0))</f>
        <v>2.5</v>
      </c>
      <c r="L803">
        <f>INDEX(products!$A:$G, MATCH(orders!$D803, products!$A:$A, 0), MATCH(orders!L$1, products!$A$1:$G$1, 0))</f>
        <v>20.584999999999997</v>
      </c>
      <c r="M803">
        <f t="shared" si="24"/>
        <v>41.169999999999995</v>
      </c>
      <c r="N803" t="str">
        <f t="shared" si="25"/>
        <v>Robusta</v>
      </c>
    </row>
    <row r="804" spans="1:14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>
        <f>INDEX(products!$A:$G, MATCH(orders!$D804, products!$A:$A, 0), MATCH(orders!K$1, products!$A$1:$G$1, 0))</f>
        <v>0.2</v>
      </c>
      <c r="L804">
        <f>INDEX(products!$A:$G, MATCH(orders!$D804, products!$A:$A, 0), MATCH(orders!L$1, products!$A$1:$G$1, 0))</f>
        <v>2.6849999999999996</v>
      </c>
      <c r="M804">
        <f t="shared" si="24"/>
        <v>10.739999999999998</v>
      </c>
      <c r="N804" t="str">
        <f t="shared" si="25"/>
        <v>Robusta</v>
      </c>
    </row>
    <row r="805" spans="1:14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>
        <f>INDEX(products!$A:$G, MATCH(orders!$D805, products!$A:$A, 0), MATCH(orders!K$1, products!$A$1:$G$1, 0))</f>
        <v>2.5</v>
      </c>
      <c r="L805">
        <f>INDEX(products!$A:$G, MATCH(orders!$D805, products!$A:$A, 0), MATCH(orders!L$1, products!$A$1:$G$1, 0))</f>
        <v>31.624999999999996</v>
      </c>
      <c r="M805">
        <f t="shared" si="24"/>
        <v>126.49999999999999</v>
      </c>
      <c r="N805" t="str">
        <f t="shared" si="25"/>
        <v>Excelsa</v>
      </c>
    </row>
    <row r="806" spans="1:14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>
        <f>INDEX(products!$A:$G, MATCH(orders!$D806, products!$A:$A, 0), MATCH(orders!K$1, products!$A$1:$G$1, 0))</f>
        <v>1</v>
      </c>
      <c r="L806">
        <f>INDEX(products!$A:$G, MATCH(orders!$D806, products!$A:$A, 0), MATCH(orders!L$1, products!$A$1:$G$1, 0))</f>
        <v>11.95</v>
      </c>
      <c r="M806">
        <f t="shared" si="24"/>
        <v>23.9</v>
      </c>
      <c r="N806" t="str">
        <f t="shared" si="25"/>
        <v>Robusta</v>
      </c>
    </row>
    <row r="807" spans="1:14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>
        <f>INDEX(products!$A:$G, MATCH(orders!$D807, products!$A:$A, 0), MATCH(orders!K$1, products!$A$1:$G$1, 0))</f>
        <v>0.5</v>
      </c>
      <c r="L807">
        <f>INDEX(products!$A:$G, MATCH(orders!$D807, products!$A:$A, 0), MATCH(orders!L$1, products!$A$1:$G$1, 0))</f>
        <v>5.97</v>
      </c>
      <c r="M807">
        <f t="shared" si="24"/>
        <v>5.97</v>
      </c>
      <c r="N807" t="str">
        <f t="shared" si="25"/>
        <v>Robusta</v>
      </c>
    </row>
    <row r="808" spans="1:14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>
        <f>INDEX(products!$A:$G, MATCH(orders!$D808, products!$A:$A, 0), MATCH(orders!K$1, products!$A$1:$G$1, 0))</f>
        <v>0.2</v>
      </c>
      <c r="L808">
        <f>INDEX(products!$A:$G, MATCH(orders!$D808, products!$A:$A, 0), MATCH(orders!L$1, products!$A$1:$G$1, 0))</f>
        <v>3.8849999999999998</v>
      </c>
      <c r="M808">
        <f t="shared" si="24"/>
        <v>7.77</v>
      </c>
      <c r="N808" t="str">
        <f t="shared" si="25"/>
        <v>Liberica</v>
      </c>
    </row>
    <row r="809" spans="1:14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>
        <f>INDEX(products!$A:$G, MATCH(orders!$D809, products!$A:$A, 0), MATCH(orders!K$1, products!$A$1:$G$1, 0))</f>
        <v>0.5</v>
      </c>
      <c r="L809">
        <f>INDEX(products!$A:$G, MATCH(orders!$D809, products!$A:$A, 0), MATCH(orders!L$1, products!$A$1:$G$1, 0))</f>
        <v>7.77</v>
      </c>
      <c r="M809">
        <f t="shared" si="24"/>
        <v>23.31</v>
      </c>
      <c r="N809" t="str">
        <f t="shared" si="25"/>
        <v>Liberica</v>
      </c>
    </row>
    <row r="810" spans="1:14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>
        <f>INDEX(products!$A:$G, MATCH(orders!$D810, products!$A:$A, 0), MATCH(orders!K$1, products!$A$1:$G$1, 0))</f>
        <v>2.5</v>
      </c>
      <c r="L810">
        <f>INDEX(products!$A:$G, MATCH(orders!$D810, products!$A:$A, 0), MATCH(orders!L$1, products!$A$1:$G$1, 0))</f>
        <v>27.484999999999996</v>
      </c>
      <c r="M810">
        <f t="shared" si="24"/>
        <v>137.42499999999998</v>
      </c>
      <c r="N810" t="str">
        <f t="shared" si="25"/>
        <v>Robusta</v>
      </c>
    </row>
    <row r="811" spans="1:14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>
        <f>INDEX(products!$A:$G, MATCH(orders!$D811, products!$A:$A, 0), MATCH(orders!K$1, products!$A$1:$G$1, 0))</f>
        <v>0.2</v>
      </c>
      <c r="L811">
        <f>INDEX(products!$A:$G, MATCH(orders!$D811, products!$A:$A, 0), MATCH(orders!L$1, products!$A$1:$G$1, 0))</f>
        <v>2.6849999999999996</v>
      </c>
      <c r="M811">
        <f t="shared" si="24"/>
        <v>8.0549999999999997</v>
      </c>
      <c r="N811" t="str">
        <f t="shared" si="25"/>
        <v>Robusta</v>
      </c>
    </row>
    <row r="812" spans="1:14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>
        <f>INDEX(products!$A:$G, MATCH(orders!$D812, products!$A:$A, 0), MATCH(orders!K$1, products!$A$1:$G$1, 0))</f>
        <v>0.5</v>
      </c>
      <c r="L812">
        <f>INDEX(products!$A:$G, MATCH(orders!$D812, products!$A:$A, 0), MATCH(orders!L$1, products!$A$1:$G$1, 0))</f>
        <v>9.51</v>
      </c>
      <c r="M812">
        <f t="shared" si="24"/>
        <v>28.53</v>
      </c>
      <c r="N812" t="str">
        <f t="shared" si="25"/>
        <v>Liberica</v>
      </c>
    </row>
    <row r="813" spans="1:14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>
        <f>INDEX(products!$A:$G, MATCH(orders!$D813, products!$A:$A, 0), MATCH(orders!K$1, products!$A$1:$G$1, 0))</f>
        <v>1</v>
      </c>
      <c r="L813">
        <f>INDEX(products!$A:$G, MATCH(orders!$D813, products!$A:$A, 0), MATCH(orders!L$1, products!$A$1:$G$1, 0))</f>
        <v>11.25</v>
      </c>
      <c r="M813">
        <f t="shared" si="24"/>
        <v>67.5</v>
      </c>
      <c r="N813" t="str">
        <f t="shared" si="25"/>
        <v>Arabica</v>
      </c>
    </row>
    <row r="814" spans="1:14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>
        <f>INDEX(products!$A:$G, MATCH(orders!$D814, products!$A:$A, 0), MATCH(orders!K$1, products!$A$1:$G$1, 0))</f>
        <v>2.5</v>
      </c>
      <c r="L814">
        <f>INDEX(products!$A:$G, MATCH(orders!$D814, products!$A:$A, 0), MATCH(orders!L$1, products!$A$1:$G$1, 0))</f>
        <v>29.784999999999997</v>
      </c>
      <c r="M814">
        <f t="shared" si="24"/>
        <v>178.70999999999998</v>
      </c>
      <c r="N814" t="str">
        <f t="shared" si="25"/>
        <v>Liberica</v>
      </c>
    </row>
    <row r="815" spans="1:14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>
        <f>INDEX(products!$A:$G, MATCH(orders!$D815, products!$A:$A, 0), MATCH(orders!K$1, products!$A$1:$G$1, 0))</f>
        <v>2.5</v>
      </c>
      <c r="L815">
        <f>INDEX(products!$A:$G, MATCH(orders!$D815, products!$A:$A, 0), MATCH(orders!L$1, products!$A$1:$G$1, 0))</f>
        <v>31.624999999999996</v>
      </c>
      <c r="M815">
        <f t="shared" si="24"/>
        <v>31.624999999999996</v>
      </c>
      <c r="N815" t="str">
        <f t="shared" si="25"/>
        <v>Excelsa</v>
      </c>
    </row>
    <row r="816" spans="1:14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>
        <f>INDEX(products!$A:$G, MATCH(orders!$D816, products!$A:$A, 0), MATCH(orders!K$1, products!$A$1:$G$1, 0))</f>
        <v>0.2</v>
      </c>
      <c r="L816">
        <f>INDEX(products!$A:$G, MATCH(orders!$D816, products!$A:$A, 0), MATCH(orders!L$1, products!$A$1:$G$1, 0))</f>
        <v>4.4550000000000001</v>
      </c>
      <c r="M816">
        <f t="shared" si="24"/>
        <v>8.91</v>
      </c>
      <c r="N816" t="str">
        <f t="shared" si="25"/>
        <v>Excelsa</v>
      </c>
    </row>
    <row r="817" spans="1:14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>
        <f>INDEX(products!$A:$G, MATCH(orders!$D817, products!$A:$A, 0), MATCH(orders!K$1, products!$A$1:$G$1, 0))</f>
        <v>0.5</v>
      </c>
      <c r="L817">
        <f>INDEX(products!$A:$G, MATCH(orders!$D817, products!$A:$A, 0), MATCH(orders!L$1, products!$A$1:$G$1, 0))</f>
        <v>5.97</v>
      </c>
      <c r="M817">
        <f t="shared" si="24"/>
        <v>35.82</v>
      </c>
      <c r="N817" t="str">
        <f t="shared" si="25"/>
        <v>Robusta</v>
      </c>
    </row>
    <row r="818" spans="1:14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>
        <f>INDEX(products!$A:$G, MATCH(orders!$D818, products!$A:$A, 0), MATCH(orders!K$1, products!$A$1:$G$1, 0))</f>
        <v>0.5</v>
      </c>
      <c r="L818">
        <f>INDEX(products!$A:$G, MATCH(orders!$D818, products!$A:$A, 0), MATCH(orders!L$1, products!$A$1:$G$1, 0))</f>
        <v>9.51</v>
      </c>
      <c r="M818">
        <f t="shared" si="24"/>
        <v>38.04</v>
      </c>
      <c r="N818" t="str">
        <f t="shared" si="25"/>
        <v>Liberica</v>
      </c>
    </row>
    <row r="819" spans="1:14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>
        <f>INDEX(products!$A:$G, MATCH(orders!$D819, products!$A:$A, 0), MATCH(orders!K$1, products!$A$1:$G$1, 0))</f>
        <v>0.5</v>
      </c>
      <c r="L819">
        <f>INDEX(products!$A:$G, MATCH(orders!$D819, products!$A:$A, 0), MATCH(orders!L$1, products!$A$1:$G$1, 0))</f>
        <v>7.77</v>
      </c>
      <c r="M819">
        <f t="shared" si="24"/>
        <v>15.54</v>
      </c>
      <c r="N819" t="str">
        <f t="shared" si="25"/>
        <v>Liberica</v>
      </c>
    </row>
    <row r="820" spans="1:14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>
        <f>INDEX(products!$A:$G, MATCH(orders!$D820, products!$A:$A, 0), MATCH(orders!K$1, products!$A$1:$G$1, 0))</f>
        <v>1</v>
      </c>
      <c r="L820">
        <f>INDEX(products!$A:$G, MATCH(orders!$D820, products!$A:$A, 0), MATCH(orders!L$1, products!$A$1:$G$1, 0))</f>
        <v>15.85</v>
      </c>
      <c r="M820">
        <f t="shared" si="24"/>
        <v>79.25</v>
      </c>
      <c r="N820" t="str">
        <f t="shared" si="25"/>
        <v>Liberica</v>
      </c>
    </row>
    <row r="821" spans="1:14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>
        <f>INDEX(products!$A:$G, MATCH(orders!$D821, products!$A:$A, 0), MATCH(orders!K$1, products!$A$1:$G$1, 0))</f>
        <v>0.2</v>
      </c>
      <c r="L821">
        <f>INDEX(products!$A:$G, MATCH(orders!$D821, products!$A:$A, 0), MATCH(orders!L$1, products!$A$1:$G$1, 0))</f>
        <v>4.7549999999999999</v>
      </c>
      <c r="M821">
        <f t="shared" si="24"/>
        <v>4.7549999999999999</v>
      </c>
      <c r="N821" t="str">
        <f t="shared" si="25"/>
        <v>Liberica</v>
      </c>
    </row>
    <row r="822" spans="1:14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>
        <f>INDEX(products!$A:$G, MATCH(orders!$D822, products!$A:$A, 0), MATCH(orders!K$1, products!$A$1:$G$1, 0))</f>
        <v>1</v>
      </c>
      <c r="L822">
        <f>INDEX(products!$A:$G, MATCH(orders!$D822, products!$A:$A, 0), MATCH(orders!L$1, products!$A$1:$G$1, 0))</f>
        <v>13.75</v>
      </c>
      <c r="M822">
        <f t="shared" si="24"/>
        <v>55</v>
      </c>
      <c r="N822" t="str">
        <f t="shared" si="25"/>
        <v>Excelsa</v>
      </c>
    </row>
    <row r="823" spans="1:14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>
        <f>INDEX(products!$A:$G, MATCH(orders!$D823, products!$A:$A, 0), MATCH(orders!K$1, products!$A$1:$G$1, 0))</f>
        <v>0.5</v>
      </c>
      <c r="L823">
        <f>INDEX(products!$A:$G, MATCH(orders!$D823, products!$A:$A, 0), MATCH(orders!L$1, products!$A$1:$G$1, 0))</f>
        <v>5.3699999999999992</v>
      </c>
      <c r="M823">
        <f t="shared" si="24"/>
        <v>26.849999999999994</v>
      </c>
      <c r="N823" t="str">
        <f t="shared" si="25"/>
        <v>Robusta</v>
      </c>
    </row>
    <row r="824" spans="1:14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>
        <f>INDEX(products!$A:$G, MATCH(orders!$D824, products!$A:$A, 0), MATCH(orders!K$1, products!$A$1:$G$1, 0))</f>
        <v>2.5</v>
      </c>
      <c r="L824">
        <f>INDEX(products!$A:$G, MATCH(orders!$D824, products!$A:$A, 0), MATCH(orders!L$1, products!$A$1:$G$1, 0))</f>
        <v>34.154999999999994</v>
      </c>
      <c r="M824">
        <f t="shared" si="24"/>
        <v>136.61999999999998</v>
      </c>
      <c r="N824" t="str">
        <f t="shared" si="25"/>
        <v>Excelsa</v>
      </c>
    </row>
    <row r="825" spans="1:14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>
        <f>INDEX(products!$A:$G, MATCH(orders!$D825, products!$A:$A, 0), MATCH(orders!K$1, products!$A$1:$G$1, 0))</f>
        <v>1</v>
      </c>
      <c r="L825">
        <f>INDEX(products!$A:$G, MATCH(orders!$D825, products!$A:$A, 0), MATCH(orders!L$1, products!$A$1:$G$1, 0))</f>
        <v>15.85</v>
      </c>
      <c r="M825">
        <f t="shared" si="24"/>
        <v>47.55</v>
      </c>
      <c r="N825" t="str">
        <f t="shared" si="25"/>
        <v>Liberica</v>
      </c>
    </row>
    <row r="826" spans="1:14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>
        <f>INDEX(products!$A:$G, MATCH(orders!$D826, products!$A:$A, 0), MATCH(orders!K$1, products!$A$1:$G$1, 0))</f>
        <v>0.2</v>
      </c>
      <c r="L826">
        <f>INDEX(products!$A:$G, MATCH(orders!$D826, products!$A:$A, 0), MATCH(orders!L$1, products!$A$1:$G$1, 0))</f>
        <v>3.375</v>
      </c>
      <c r="M826">
        <f t="shared" si="24"/>
        <v>16.875</v>
      </c>
      <c r="N826" t="str">
        <f t="shared" si="25"/>
        <v>Arabica</v>
      </c>
    </row>
    <row r="827" spans="1:14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>
        <f>INDEX(products!$A:$G, MATCH(orders!$D827, products!$A:$A, 0), MATCH(orders!K$1, products!$A$1:$G$1, 0))</f>
        <v>1</v>
      </c>
      <c r="L827">
        <f>INDEX(products!$A:$G, MATCH(orders!$D827, products!$A:$A, 0), MATCH(orders!L$1, products!$A$1:$G$1, 0))</f>
        <v>9.9499999999999993</v>
      </c>
      <c r="M827">
        <f t="shared" si="24"/>
        <v>29.849999999999998</v>
      </c>
      <c r="N827" t="str">
        <f t="shared" si="25"/>
        <v>Arabica</v>
      </c>
    </row>
    <row r="828" spans="1:14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>
        <f>INDEX(products!$A:$G, MATCH(orders!$D828, products!$A:$A, 0), MATCH(orders!K$1, products!$A$1:$G$1, 0))</f>
        <v>0.5</v>
      </c>
      <c r="L828">
        <f>INDEX(products!$A:$G, MATCH(orders!$D828, products!$A:$A, 0), MATCH(orders!L$1, products!$A$1:$G$1, 0))</f>
        <v>8.25</v>
      </c>
      <c r="M828">
        <f t="shared" si="24"/>
        <v>41.25</v>
      </c>
      <c r="N828" t="str">
        <f t="shared" si="25"/>
        <v>Excelsa</v>
      </c>
    </row>
    <row r="829" spans="1:14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>
        <f>INDEX(products!$A:$G, MATCH(orders!$D829, products!$A:$A, 0), MATCH(orders!K$1, products!$A$1:$G$1, 0))</f>
        <v>0.2</v>
      </c>
      <c r="L829">
        <f>INDEX(products!$A:$G, MATCH(orders!$D829, products!$A:$A, 0), MATCH(orders!L$1, products!$A$1:$G$1, 0))</f>
        <v>4.125</v>
      </c>
      <c r="M829">
        <f t="shared" si="24"/>
        <v>20.625</v>
      </c>
      <c r="N829" t="str">
        <f t="shared" si="25"/>
        <v>Excelsa</v>
      </c>
    </row>
    <row r="830" spans="1:14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>
        <f>INDEX(products!$A:$G, MATCH(orders!$D830, products!$A:$A, 0), MATCH(orders!K$1, products!$A$1:$G$1, 0))</f>
        <v>2.5</v>
      </c>
      <c r="L830">
        <f>INDEX(products!$A:$G, MATCH(orders!$D830, products!$A:$A, 0), MATCH(orders!L$1, products!$A$1:$G$1, 0))</f>
        <v>22.884999999999998</v>
      </c>
      <c r="M830">
        <f t="shared" si="24"/>
        <v>137.31</v>
      </c>
      <c r="N830" t="str">
        <f t="shared" si="25"/>
        <v>Arabica</v>
      </c>
    </row>
    <row r="831" spans="1:14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>
        <f>INDEX(products!$A:$G, MATCH(orders!$D831, products!$A:$A, 0), MATCH(orders!K$1, products!$A$1:$G$1, 0))</f>
        <v>0.2</v>
      </c>
      <c r="L831">
        <f>INDEX(products!$A:$G, MATCH(orders!$D831, products!$A:$A, 0), MATCH(orders!L$1, products!$A$1:$G$1, 0))</f>
        <v>2.9849999999999999</v>
      </c>
      <c r="M831">
        <f t="shared" si="24"/>
        <v>2.9849999999999999</v>
      </c>
      <c r="N831" t="str">
        <f t="shared" si="25"/>
        <v>Arabica</v>
      </c>
    </row>
    <row r="832" spans="1:14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>
        <f>INDEX(products!$A:$G, MATCH(orders!$D832, products!$A:$A, 0), MATCH(orders!K$1, products!$A$1:$G$1, 0))</f>
        <v>1</v>
      </c>
      <c r="L832">
        <f>INDEX(products!$A:$G, MATCH(orders!$D832, products!$A:$A, 0), MATCH(orders!L$1, products!$A$1:$G$1, 0))</f>
        <v>13.75</v>
      </c>
      <c r="M832">
        <f t="shared" si="24"/>
        <v>27.5</v>
      </c>
      <c r="N832" t="str">
        <f t="shared" si="25"/>
        <v>Excelsa</v>
      </c>
    </row>
    <row r="833" spans="1:14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>
        <f>INDEX(products!$A:$G, MATCH(orders!$D833, products!$A:$A, 0), MATCH(orders!K$1, products!$A$1:$G$1, 0))</f>
        <v>0.2</v>
      </c>
      <c r="L833">
        <f>INDEX(products!$A:$G, MATCH(orders!$D833, products!$A:$A, 0), MATCH(orders!L$1, products!$A$1:$G$1, 0))</f>
        <v>2.9849999999999999</v>
      </c>
      <c r="M833">
        <f t="shared" si="24"/>
        <v>5.97</v>
      </c>
      <c r="N833" t="str">
        <f t="shared" si="25"/>
        <v>Arabica</v>
      </c>
    </row>
    <row r="834" spans="1:14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>
        <f>INDEX(products!$A:$G, MATCH(orders!$D834, products!$A:$A, 0), MATCH(orders!K$1, products!$A$1:$G$1, 0))</f>
        <v>1</v>
      </c>
      <c r="L834">
        <f>INDEX(products!$A:$G, MATCH(orders!$D834, products!$A:$A, 0), MATCH(orders!L$1, products!$A$1:$G$1, 0))</f>
        <v>9.9499999999999993</v>
      </c>
      <c r="M834">
        <f t="shared" si="24"/>
        <v>59.699999999999996</v>
      </c>
      <c r="N834" t="str">
        <f t="shared" si="25"/>
        <v>Robusta</v>
      </c>
    </row>
    <row r="835" spans="1:14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>
        <f>INDEX(products!$A:$G, MATCH(orders!$D835, products!$A:$A, 0), MATCH(orders!K$1, products!$A$1:$G$1, 0))</f>
        <v>2.5</v>
      </c>
      <c r="L835">
        <f>INDEX(products!$A:$G, MATCH(orders!$D835, products!$A:$A, 0), MATCH(orders!L$1, products!$A$1:$G$1, 0))</f>
        <v>20.584999999999997</v>
      </c>
      <c r="M835">
        <f t="shared" ref="M835:M898" si="26">L835 *E835</f>
        <v>82.339999999999989</v>
      </c>
      <c r="N835" t="str">
        <f t="shared" ref="N835:N898" si="27">IF(I835 = "Rob", "Robusta", IF(I835 = "Exc", "Excelsa", IF(I835 = "Ara", "Arabica", IF(I835 = "Lib", "Liberica", ""))))</f>
        <v>Robusta</v>
      </c>
    </row>
    <row r="836" spans="1:14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>
        <f>INDEX(products!$A:$G, MATCH(orders!$D836, products!$A:$A, 0), MATCH(orders!K$1, products!$A$1:$G$1, 0))</f>
        <v>2.5</v>
      </c>
      <c r="L836">
        <f>INDEX(products!$A:$G, MATCH(orders!$D836, products!$A:$A, 0), MATCH(orders!L$1, products!$A$1:$G$1, 0))</f>
        <v>22.884999999999998</v>
      </c>
      <c r="M836">
        <f t="shared" si="26"/>
        <v>22.884999999999998</v>
      </c>
      <c r="N836" t="str">
        <f t="shared" si="27"/>
        <v>Arabica</v>
      </c>
    </row>
    <row r="837" spans="1:14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>
        <f>INDEX(products!$A:$G, MATCH(orders!$D837, products!$A:$A, 0), MATCH(orders!K$1, products!$A$1:$G$1, 0))</f>
        <v>0.5</v>
      </c>
      <c r="L837">
        <f>INDEX(products!$A:$G, MATCH(orders!$D837, products!$A:$A, 0), MATCH(orders!L$1, products!$A$1:$G$1, 0))</f>
        <v>8.91</v>
      </c>
      <c r="M837">
        <f t="shared" si="26"/>
        <v>8.91</v>
      </c>
      <c r="N837" t="str">
        <f t="shared" si="27"/>
        <v>Excelsa</v>
      </c>
    </row>
    <row r="838" spans="1:14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>
        <f>INDEX(products!$A:$G, MATCH(orders!$D838, products!$A:$A, 0), MATCH(orders!K$1, products!$A$1:$G$1, 0))</f>
        <v>0.2</v>
      </c>
      <c r="L838">
        <f>INDEX(products!$A:$G, MATCH(orders!$D838, products!$A:$A, 0), MATCH(orders!L$1, products!$A$1:$G$1, 0))</f>
        <v>2.9849999999999999</v>
      </c>
      <c r="M838">
        <f t="shared" si="26"/>
        <v>11.94</v>
      </c>
      <c r="N838" t="str">
        <f t="shared" si="27"/>
        <v>Arabica</v>
      </c>
    </row>
    <row r="839" spans="1:14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>
        <f>INDEX(products!$A:$G, MATCH(orders!$D839, products!$A:$A, 0), MATCH(orders!K$1, products!$A$1:$G$1, 0))</f>
        <v>2.5</v>
      </c>
      <c r="L839">
        <f>INDEX(products!$A:$G, MATCH(orders!$D839, products!$A:$A, 0), MATCH(orders!L$1, products!$A$1:$G$1, 0))</f>
        <v>33.464999999999996</v>
      </c>
      <c r="M839">
        <f t="shared" si="26"/>
        <v>100.39499999999998</v>
      </c>
      <c r="N839" t="str">
        <f t="shared" si="27"/>
        <v>Liberica</v>
      </c>
    </row>
    <row r="840" spans="1:14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>
        <f>INDEX(products!$A:$G, MATCH(orders!$D840, products!$A:$A, 0), MATCH(orders!K$1, products!$A$1:$G$1, 0))</f>
        <v>2.5</v>
      </c>
      <c r="L840">
        <f>INDEX(products!$A:$G, MATCH(orders!$D840, products!$A:$A, 0), MATCH(orders!L$1, products!$A$1:$G$1, 0))</f>
        <v>22.884999999999998</v>
      </c>
      <c r="M840">
        <f t="shared" si="26"/>
        <v>114.42499999999998</v>
      </c>
      <c r="N840" t="str">
        <f t="shared" si="27"/>
        <v>Arabica</v>
      </c>
    </row>
    <row r="841" spans="1:14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>
        <f>INDEX(products!$A:$G, MATCH(orders!$D841, products!$A:$A, 0), MATCH(orders!K$1, products!$A$1:$G$1, 0))</f>
        <v>0.5</v>
      </c>
      <c r="L841">
        <f>INDEX(products!$A:$G, MATCH(orders!$D841, products!$A:$A, 0), MATCH(orders!L$1, products!$A$1:$G$1, 0))</f>
        <v>8.25</v>
      </c>
      <c r="M841">
        <f t="shared" si="26"/>
        <v>41.25</v>
      </c>
      <c r="N841" t="str">
        <f t="shared" si="27"/>
        <v>Excelsa</v>
      </c>
    </row>
    <row r="842" spans="1:14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>
        <f>INDEX(products!$A:$G, MATCH(orders!$D842, products!$A:$A, 0), MATCH(orders!K$1, products!$A$1:$G$1, 0))</f>
        <v>0.5</v>
      </c>
      <c r="L842">
        <f>INDEX(products!$A:$G, MATCH(orders!$D842, products!$A:$A, 0), MATCH(orders!L$1, products!$A$1:$G$1, 0))</f>
        <v>7.169999999999999</v>
      </c>
      <c r="M842">
        <f t="shared" si="26"/>
        <v>28.679999999999996</v>
      </c>
      <c r="N842" t="str">
        <f t="shared" si="27"/>
        <v>Robusta</v>
      </c>
    </row>
    <row r="843" spans="1:14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>
        <f>INDEX(products!$A:$G, MATCH(orders!$D843, products!$A:$A, 0), MATCH(orders!K$1, products!$A$1:$G$1, 0))</f>
        <v>0.2</v>
      </c>
      <c r="L843">
        <f>INDEX(products!$A:$G, MATCH(orders!$D843, products!$A:$A, 0), MATCH(orders!L$1, products!$A$1:$G$1, 0))</f>
        <v>4.3650000000000002</v>
      </c>
      <c r="M843">
        <f t="shared" si="26"/>
        <v>4.3650000000000002</v>
      </c>
      <c r="N843" t="str">
        <f t="shared" si="27"/>
        <v>Liberica</v>
      </c>
    </row>
    <row r="844" spans="1:14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>
        <f>INDEX(products!$A:$G, MATCH(orders!$D844, products!$A:$A, 0), MATCH(orders!K$1, products!$A$1:$G$1, 0))</f>
        <v>0.2</v>
      </c>
      <c r="L844">
        <f>INDEX(products!$A:$G, MATCH(orders!$D844, products!$A:$A, 0), MATCH(orders!L$1, products!$A$1:$G$1, 0))</f>
        <v>4.125</v>
      </c>
      <c r="M844">
        <f t="shared" si="26"/>
        <v>8.25</v>
      </c>
      <c r="N844" t="str">
        <f t="shared" si="27"/>
        <v>Excelsa</v>
      </c>
    </row>
    <row r="845" spans="1:14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>
        <f>INDEX(products!$A:$G, MATCH(orders!$D845, products!$A:$A, 0), MATCH(orders!K$1, products!$A$1:$G$1, 0))</f>
        <v>0.2</v>
      </c>
      <c r="L845">
        <f>INDEX(products!$A:$G, MATCH(orders!$D845, products!$A:$A, 0), MATCH(orders!L$1, products!$A$1:$G$1, 0))</f>
        <v>4.125</v>
      </c>
      <c r="M845">
        <f t="shared" si="26"/>
        <v>8.25</v>
      </c>
      <c r="N845" t="str">
        <f t="shared" si="27"/>
        <v>Excelsa</v>
      </c>
    </row>
    <row r="846" spans="1:14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>
        <f>INDEX(products!$A:$G, MATCH(orders!$D846, products!$A:$A, 0), MATCH(orders!K$1, products!$A$1:$G$1, 0))</f>
        <v>0.5</v>
      </c>
      <c r="L846">
        <f>INDEX(products!$A:$G, MATCH(orders!$D846, products!$A:$A, 0), MATCH(orders!L$1, products!$A$1:$G$1, 0))</f>
        <v>5.97</v>
      </c>
      <c r="M846">
        <f t="shared" si="26"/>
        <v>35.82</v>
      </c>
      <c r="N846" t="str">
        <f t="shared" si="27"/>
        <v>Arabica</v>
      </c>
    </row>
    <row r="847" spans="1:14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>
        <f>INDEX(products!$A:$G, MATCH(orders!$D847, products!$A:$A, 0), MATCH(orders!K$1, products!$A$1:$G$1, 0))</f>
        <v>2.5</v>
      </c>
      <c r="L847">
        <f>INDEX(products!$A:$G, MATCH(orders!$D847, products!$A:$A, 0), MATCH(orders!L$1, products!$A$1:$G$1, 0))</f>
        <v>27.945</v>
      </c>
      <c r="M847">
        <f t="shared" si="26"/>
        <v>167.67000000000002</v>
      </c>
      <c r="N847" t="str">
        <f t="shared" si="27"/>
        <v>Excelsa</v>
      </c>
    </row>
    <row r="848" spans="1:14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>
        <f>INDEX(products!$A:$G, MATCH(orders!$D848, products!$A:$A, 0), MATCH(orders!K$1, products!$A$1:$G$1, 0))</f>
        <v>2.5</v>
      </c>
      <c r="L848">
        <f>INDEX(products!$A:$G, MATCH(orders!$D848, products!$A:$A, 0), MATCH(orders!L$1, products!$A$1:$G$1, 0))</f>
        <v>25.874999999999996</v>
      </c>
      <c r="M848">
        <f t="shared" si="26"/>
        <v>51.749999999999993</v>
      </c>
      <c r="N848" t="str">
        <f t="shared" si="27"/>
        <v>Arabica</v>
      </c>
    </row>
    <row r="849" spans="1:14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>
        <f>INDEX(products!$A:$G, MATCH(orders!$D849, products!$A:$A, 0), MATCH(orders!K$1, products!$A$1:$G$1, 0))</f>
        <v>0.2</v>
      </c>
      <c r="L849">
        <f>INDEX(products!$A:$G, MATCH(orders!$D849, products!$A:$A, 0), MATCH(orders!L$1, products!$A$1:$G$1, 0))</f>
        <v>2.9849999999999999</v>
      </c>
      <c r="M849">
        <f t="shared" si="26"/>
        <v>8.9550000000000001</v>
      </c>
      <c r="N849" t="str">
        <f t="shared" si="27"/>
        <v>Arabica</v>
      </c>
    </row>
    <row r="850" spans="1:14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>
        <f>INDEX(products!$A:$G, MATCH(orders!$D850, products!$A:$A, 0), MATCH(orders!K$1, products!$A$1:$G$1, 0))</f>
        <v>0.5</v>
      </c>
      <c r="L850">
        <f>INDEX(products!$A:$G, MATCH(orders!$D850, products!$A:$A, 0), MATCH(orders!L$1, products!$A$1:$G$1, 0))</f>
        <v>8.91</v>
      </c>
      <c r="M850">
        <f t="shared" si="26"/>
        <v>53.46</v>
      </c>
      <c r="N850" t="str">
        <f t="shared" si="27"/>
        <v>Excelsa</v>
      </c>
    </row>
    <row r="851" spans="1:14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>
        <f>INDEX(products!$A:$G, MATCH(orders!$D851, products!$A:$A, 0), MATCH(orders!K$1, products!$A$1:$G$1, 0))</f>
        <v>0.2</v>
      </c>
      <c r="L851">
        <f>INDEX(products!$A:$G, MATCH(orders!$D851, products!$A:$A, 0), MATCH(orders!L$1, products!$A$1:$G$1, 0))</f>
        <v>3.8849999999999998</v>
      </c>
      <c r="M851">
        <f t="shared" si="26"/>
        <v>23.31</v>
      </c>
      <c r="N851" t="str">
        <f t="shared" si="27"/>
        <v>Arabica</v>
      </c>
    </row>
    <row r="852" spans="1:14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>
        <f>INDEX(products!$A:$G, MATCH(orders!$D852, products!$A:$A, 0), MATCH(orders!K$1, products!$A$1:$G$1, 0))</f>
        <v>0.2</v>
      </c>
      <c r="L852">
        <f>INDEX(products!$A:$G, MATCH(orders!$D852, products!$A:$A, 0), MATCH(orders!L$1, products!$A$1:$G$1, 0))</f>
        <v>3.375</v>
      </c>
      <c r="M852">
        <f t="shared" si="26"/>
        <v>6.75</v>
      </c>
      <c r="N852" t="str">
        <f t="shared" si="27"/>
        <v>Arabica</v>
      </c>
    </row>
    <row r="853" spans="1:14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>
        <f>INDEX(products!$A:$G, MATCH(orders!$D853, products!$A:$A, 0), MATCH(orders!K$1, products!$A$1:$G$1, 0))</f>
        <v>0.5</v>
      </c>
      <c r="L853">
        <f>INDEX(products!$A:$G, MATCH(orders!$D853, products!$A:$A, 0), MATCH(orders!L$1, products!$A$1:$G$1, 0))</f>
        <v>7.77</v>
      </c>
      <c r="M853">
        <f t="shared" si="26"/>
        <v>7.77</v>
      </c>
      <c r="N853" t="str">
        <f t="shared" si="27"/>
        <v>Liberica</v>
      </c>
    </row>
    <row r="854" spans="1:14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>
        <f>INDEX(products!$A:$G, MATCH(orders!$D854, products!$A:$A, 0), MATCH(orders!K$1, products!$A$1:$G$1, 0))</f>
        <v>2.5</v>
      </c>
      <c r="L854">
        <f>INDEX(products!$A:$G, MATCH(orders!$D854, products!$A:$A, 0), MATCH(orders!L$1, products!$A$1:$G$1, 0))</f>
        <v>29.784999999999997</v>
      </c>
      <c r="M854">
        <f t="shared" si="26"/>
        <v>119.13999999999999</v>
      </c>
      <c r="N854" t="str">
        <f t="shared" si="27"/>
        <v>Liberica</v>
      </c>
    </row>
    <row r="855" spans="1:14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>
        <f>INDEX(products!$A:$G, MATCH(orders!$D855, products!$A:$A, 0), MATCH(orders!K$1, products!$A$1:$G$1, 0))</f>
        <v>1</v>
      </c>
      <c r="L855">
        <f>INDEX(products!$A:$G, MATCH(orders!$D855, products!$A:$A, 0), MATCH(orders!L$1, products!$A$1:$G$1, 0))</f>
        <v>9.9499999999999993</v>
      </c>
      <c r="M855">
        <f t="shared" si="26"/>
        <v>19.899999999999999</v>
      </c>
      <c r="N855" t="str">
        <f t="shared" si="27"/>
        <v>Arabica</v>
      </c>
    </row>
    <row r="856" spans="1:14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>
        <f>INDEX(products!$A:$G, MATCH(orders!$D856, products!$A:$A, 0), MATCH(orders!K$1, products!$A$1:$G$1, 0))</f>
        <v>0.5</v>
      </c>
      <c r="L856">
        <f>INDEX(products!$A:$G, MATCH(orders!$D856, products!$A:$A, 0), MATCH(orders!L$1, products!$A$1:$G$1, 0))</f>
        <v>7.169999999999999</v>
      </c>
      <c r="M856">
        <f t="shared" si="26"/>
        <v>35.849999999999994</v>
      </c>
      <c r="N856" t="str">
        <f t="shared" si="27"/>
        <v>Robusta</v>
      </c>
    </row>
    <row r="857" spans="1:14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>
        <f>INDEX(products!$A:$G, MATCH(orders!$D857, products!$A:$A, 0), MATCH(orders!K$1, products!$A$1:$G$1, 0))</f>
        <v>2.5</v>
      </c>
      <c r="L857">
        <f>INDEX(products!$A:$G, MATCH(orders!$D857, products!$A:$A, 0), MATCH(orders!L$1, products!$A$1:$G$1, 0))</f>
        <v>29.784999999999997</v>
      </c>
      <c r="M857">
        <f t="shared" si="26"/>
        <v>89.35499999999999</v>
      </c>
      <c r="N857" t="str">
        <f t="shared" si="27"/>
        <v>Liberica</v>
      </c>
    </row>
    <row r="858" spans="1:14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>
        <f>INDEX(products!$A:$G, MATCH(orders!$D858, products!$A:$A, 0), MATCH(orders!K$1, products!$A$1:$G$1, 0))</f>
        <v>0.2</v>
      </c>
      <c r="L858">
        <f>INDEX(products!$A:$G, MATCH(orders!$D858, products!$A:$A, 0), MATCH(orders!L$1, products!$A$1:$G$1, 0))</f>
        <v>4.3650000000000002</v>
      </c>
      <c r="M858">
        <f t="shared" si="26"/>
        <v>8.73</v>
      </c>
      <c r="N858" t="str">
        <f t="shared" si="27"/>
        <v>Liberica</v>
      </c>
    </row>
    <row r="859" spans="1:14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>
        <f>INDEX(products!$A:$G, MATCH(orders!$D859, products!$A:$A, 0), MATCH(orders!K$1, products!$A$1:$G$1, 0))</f>
        <v>2.5</v>
      </c>
      <c r="L859">
        <f>INDEX(products!$A:$G, MATCH(orders!$D859, products!$A:$A, 0), MATCH(orders!L$1, products!$A$1:$G$1, 0))</f>
        <v>27.484999999999996</v>
      </c>
      <c r="M859">
        <f t="shared" si="26"/>
        <v>137.42499999999998</v>
      </c>
      <c r="N859" t="str">
        <f t="shared" si="27"/>
        <v>Robusta</v>
      </c>
    </row>
    <row r="860" spans="1:14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>
        <f>INDEX(products!$A:$G, MATCH(orders!$D860, products!$A:$A, 0), MATCH(orders!K$1, products!$A$1:$G$1, 0))</f>
        <v>0.5</v>
      </c>
      <c r="L860">
        <f>INDEX(products!$A:$G, MATCH(orders!$D860, products!$A:$A, 0), MATCH(orders!L$1, products!$A$1:$G$1, 0))</f>
        <v>8.73</v>
      </c>
      <c r="M860">
        <f t="shared" si="26"/>
        <v>34.92</v>
      </c>
      <c r="N860" t="str">
        <f t="shared" si="27"/>
        <v>Liberica</v>
      </c>
    </row>
    <row r="861" spans="1:14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>
        <f>INDEX(products!$A:$G, MATCH(orders!$D861, products!$A:$A, 0), MATCH(orders!K$1, products!$A$1:$G$1, 0))</f>
        <v>2.5</v>
      </c>
      <c r="L861">
        <f>INDEX(products!$A:$G, MATCH(orders!$D861, products!$A:$A, 0), MATCH(orders!L$1, products!$A$1:$G$1, 0))</f>
        <v>29.784999999999997</v>
      </c>
      <c r="M861">
        <f t="shared" si="26"/>
        <v>178.70999999999998</v>
      </c>
      <c r="N861" t="str">
        <f t="shared" si="27"/>
        <v>Arabica</v>
      </c>
    </row>
    <row r="862" spans="1:14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>
        <f>INDEX(products!$A:$G, MATCH(orders!$D862, products!$A:$A, 0), MATCH(orders!K$1, products!$A$1:$G$1, 0))</f>
        <v>2.5</v>
      </c>
      <c r="L862">
        <f>INDEX(products!$A:$G, MATCH(orders!$D862, products!$A:$A, 0), MATCH(orders!L$1, products!$A$1:$G$1, 0))</f>
        <v>25.874999999999996</v>
      </c>
      <c r="M862">
        <f t="shared" si="26"/>
        <v>25.874999999999996</v>
      </c>
      <c r="N862" t="str">
        <f t="shared" si="27"/>
        <v>Arabica</v>
      </c>
    </row>
    <row r="863" spans="1:14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>
        <f>INDEX(products!$A:$G, MATCH(orders!$D863, products!$A:$A, 0), MATCH(orders!K$1, products!$A$1:$G$1, 0))</f>
        <v>1</v>
      </c>
      <c r="L863">
        <f>INDEX(products!$A:$G, MATCH(orders!$D863, products!$A:$A, 0), MATCH(orders!L$1, products!$A$1:$G$1, 0))</f>
        <v>12.95</v>
      </c>
      <c r="M863">
        <f t="shared" si="26"/>
        <v>77.699999999999989</v>
      </c>
      <c r="N863" t="str">
        <f t="shared" si="27"/>
        <v>Liberica</v>
      </c>
    </row>
    <row r="864" spans="1:14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>
        <f>INDEX(products!$A:$G, MATCH(orders!$D864, products!$A:$A, 0), MATCH(orders!K$1, products!$A$1:$G$1, 0))</f>
        <v>1</v>
      </c>
      <c r="L864">
        <f>INDEX(products!$A:$G, MATCH(orders!$D864, products!$A:$A, 0), MATCH(orders!L$1, products!$A$1:$G$1, 0))</f>
        <v>9.9499999999999993</v>
      </c>
      <c r="M864">
        <f t="shared" si="26"/>
        <v>9.9499999999999993</v>
      </c>
      <c r="N864" t="str">
        <f t="shared" si="27"/>
        <v>Robusta</v>
      </c>
    </row>
    <row r="865" spans="1:14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>
        <f>INDEX(products!$A:$G, MATCH(orders!$D865, products!$A:$A, 0), MATCH(orders!K$1, products!$A$1:$G$1, 0))</f>
        <v>1</v>
      </c>
      <c r="L865">
        <f>INDEX(products!$A:$G, MATCH(orders!$D865, products!$A:$A, 0), MATCH(orders!L$1, products!$A$1:$G$1, 0))</f>
        <v>14.55</v>
      </c>
      <c r="M865">
        <f t="shared" si="26"/>
        <v>29.1</v>
      </c>
      <c r="N865" t="str">
        <f t="shared" si="27"/>
        <v>Liberica</v>
      </c>
    </row>
    <row r="866" spans="1:14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>
        <f>INDEX(products!$A:$G, MATCH(orders!$D866, products!$A:$A, 0), MATCH(orders!K$1, products!$A$1:$G$1, 0))</f>
        <v>0.2</v>
      </c>
      <c r="L866">
        <f>INDEX(products!$A:$G, MATCH(orders!$D866, products!$A:$A, 0), MATCH(orders!L$1, products!$A$1:$G$1, 0))</f>
        <v>3.5849999999999995</v>
      </c>
      <c r="M866">
        <f t="shared" si="26"/>
        <v>21.509999999999998</v>
      </c>
      <c r="N866" t="str">
        <f t="shared" si="27"/>
        <v>Robusta</v>
      </c>
    </row>
    <row r="867" spans="1:14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>
        <f>INDEX(products!$A:$G, MATCH(orders!$D867, products!$A:$A, 0), MATCH(orders!K$1, products!$A$1:$G$1, 0))</f>
        <v>0.5</v>
      </c>
      <c r="L867">
        <f>INDEX(products!$A:$G, MATCH(orders!$D867, products!$A:$A, 0), MATCH(orders!L$1, products!$A$1:$G$1, 0))</f>
        <v>6.75</v>
      </c>
      <c r="M867">
        <f t="shared" si="26"/>
        <v>6.75</v>
      </c>
      <c r="N867" t="str">
        <f t="shared" si="27"/>
        <v>Arabica</v>
      </c>
    </row>
    <row r="868" spans="1:14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>
        <f>INDEX(products!$A:$G, MATCH(orders!$D868, products!$A:$A, 0), MATCH(orders!K$1, products!$A$1:$G$1, 0))</f>
        <v>0.5</v>
      </c>
      <c r="L868">
        <f>INDEX(products!$A:$G, MATCH(orders!$D868, products!$A:$A, 0), MATCH(orders!L$1, products!$A$1:$G$1, 0))</f>
        <v>5.97</v>
      </c>
      <c r="M868">
        <f t="shared" si="26"/>
        <v>17.91</v>
      </c>
      <c r="N868" t="str">
        <f t="shared" si="27"/>
        <v>Arabica</v>
      </c>
    </row>
    <row r="869" spans="1:14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>
        <f>INDEX(products!$A:$G, MATCH(orders!$D869, products!$A:$A, 0), MATCH(orders!K$1, products!$A$1:$G$1, 0))</f>
        <v>2.5</v>
      </c>
      <c r="L869">
        <f>INDEX(products!$A:$G, MATCH(orders!$D869, products!$A:$A, 0), MATCH(orders!L$1, products!$A$1:$G$1, 0))</f>
        <v>29.784999999999997</v>
      </c>
      <c r="M869">
        <f t="shared" si="26"/>
        <v>29.784999999999997</v>
      </c>
      <c r="N869" t="str">
        <f t="shared" si="27"/>
        <v>Arabica</v>
      </c>
    </row>
    <row r="870" spans="1:14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>
        <f>INDEX(products!$A:$G, MATCH(orders!$D870, products!$A:$A, 0), MATCH(orders!K$1, products!$A$1:$G$1, 0))</f>
        <v>0.5</v>
      </c>
      <c r="L870">
        <f>INDEX(products!$A:$G, MATCH(orders!$D870, products!$A:$A, 0), MATCH(orders!L$1, products!$A$1:$G$1, 0))</f>
        <v>8.25</v>
      </c>
      <c r="M870">
        <f t="shared" si="26"/>
        <v>41.25</v>
      </c>
      <c r="N870" t="str">
        <f t="shared" si="27"/>
        <v>Excelsa</v>
      </c>
    </row>
    <row r="871" spans="1:14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>
        <f>INDEX(products!$A:$G, MATCH(orders!$D871, products!$A:$A, 0), MATCH(orders!K$1, products!$A$1:$G$1, 0))</f>
        <v>0.5</v>
      </c>
      <c r="L871">
        <f>INDEX(products!$A:$G, MATCH(orders!$D871, products!$A:$A, 0), MATCH(orders!L$1, products!$A$1:$G$1, 0))</f>
        <v>5.97</v>
      </c>
      <c r="M871">
        <f t="shared" si="26"/>
        <v>17.91</v>
      </c>
      <c r="N871" t="str">
        <f t="shared" si="27"/>
        <v>Robusta</v>
      </c>
    </row>
    <row r="872" spans="1:14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>
        <f>INDEX(products!$A:$G, MATCH(orders!$D872, products!$A:$A, 0), MATCH(orders!K$1, products!$A$1:$G$1, 0))</f>
        <v>0.5</v>
      </c>
      <c r="L872">
        <f>INDEX(products!$A:$G, MATCH(orders!$D872, products!$A:$A, 0), MATCH(orders!L$1, products!$A$1:$G$1, 0))</f>
        <v>7.29</v>
      </c>
      <c r="M872">
        <f t="shared" si="26"/>
        <v>7.29</v>
      </c>
      <c r="N872" t="str">
        <f t="shared" si="27"/>
        <v>Excelsa</v>
      </c>
    </row>
    <row r="873" spans="1:14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>
        <f>INDEX(products!$A:$G, MATCH(orders!$D873, products!$A:$A, 0), MATCH(orders!K$1, products!$A$1:$G$1, 0))</f>
        <v>1</v>
      </c>
      <c r="L873">
        <f>INDEX(products!$A:$G, MATCH(orders!$D873, products!$A:$A, 0), MATCH(orders!L$1, products!$A$1:$G$1, 0))</f>
        <v>14.85</v>
      </c>
      <c r="M873">
        <f t="shared" si="26"/>
        <v>29.7</v>
      </c>
      <c r="N873" t="str">
        <f t="shared" si="27"/>
        <v>Excelsa</v>
      </c>
    </row>
    <row r="874" spans="1:14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>
        <f>INDEX(products!$A:$G, MATCH(orders!$D874, products!$A:$A, 0), MATCH(orders!K$1, products!$A$1:$G$1, 0))</f>
        <v>1</v>
      </c>
      <c r="L874">
        <f>INDEX(products!$A:$G, MATCH(orders!$D874, products!$A:$A, 0), MATCH(orders!L$1, products!$A$1:$G$1, 0))</f>
        <v>11.25</v>
      </c>
      <c r="M874">
        <f t="shared" si="26"/>
        <v>22.5</v>
      </c>
      <c r="N874" t="str">
        <f t="shared" si="27"/>
        <v>Arabica</v>
      </c>
    </row>
    <row r="875" spans="1:14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>
        <f>INDEX(products!$A:$G, MATCH(orders!$D875, products!$A:$A, 0), MATCH(orders!K$1, products!$A$1:$G$1, 0))</f>
        <v>0.2</v>
      </c>
      <c r="L875">
        <f>INDEX(products!$A:$G, MATCH(orders!$D875, products!$A:$A, 0), MATCH(orders!L$1, products!$A$1:$G$1, 0))</f>
        <v>2.9849999999999999</v>
      </c>
      <c r="M875">
        <f t="shared" si="26"/>
        <v>11.94</v>
      </c>
      <c r="N875" t="str">
        <f t="shared" si="27"/>
        <v>Robusta</v>
      </c>
    </row>
    <row r="876" spans="1:14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>
        <f>INDEX(products!$A:$G, MATCH(orders!$D876, products!$A:$A, 0), MATCH(orders!K$1, products!$A$1:$G$1, 0))</f>
        <v>1</v>
      </c>
      <c r="L876">
        <f>INDEX(products!$A:$G, MATCH(orders!$D876, products!$A:$A, 0), MATCH(orders!L$1, products!$A$1:$G$1, 0))</f>
        <v>12.95</v>
      </c>
      <c r="M876">
        <f t="shared" si="26"/>
        <v>25.9</v>
      </c>
      <c r="N876" t="str">
        <f t="shared" si="27"/>
        <v>Arabica</v>
      </c>
    </row>
    <row r="877" spans="1:14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>
        <f>INDEX(products!$A:$G, MATCH(orders!$D877, products!$A:$A, 0), MATCH(orders!K$1, products!$A$1:$G$1, 0))</f>
        <v>0.5</v>
      </c>
      <c r="L877">
        <f>INDEX(products!$A:$G, MATCH(orders!$D877, products!$A:$A, 0), MATCH(orders!L$1, products!$A$1:$G$1, 0))</f>
        <v>8.73</v>
      </c>
      <c r="M877">
        <f t="shared" si="26"/>
        <v>43.650000000000006</v>
      </c>
      <c r="N877" t="str">
        <f t="shared" si="27"/>
        <v>Liberica</v>
      </c>
    </row>
    <row r="878" spans="1:14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>
        <f>INDEX(products!$A:$G, MATCH(orders!$D878, products!$A:$A, 0), MATCH(orders!K$1, products!$A$1:$G$1, 0))</f>
        <v>0.5</v>
      </c>
      <c r="L878">
        <f>INDEX(products!$A:$G, MATCH(orders!$D878, products!$A:$A, 0), MATCH(orders!L$1, products!$A$1:$G$1, 0))</f>
        <v>7.77</v>
      </c>
      <c r="M878">
        <f t="shared" si="26"/>
        <v>46.62</v>
      </c>
      <c r="N878" t="str">
        <f t="shared" si="27"/>
        <v>Arabica</v>
      </c>
    </row>
    <row r="879" spans="1:14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>
        <f>INDEX(products!$A:$G, MATCH(orders!$D879, products!$A:$A, 0), MATCH(orders!K$1, products!$A$1:$G$1, 0))</f>
        <v>0.5</v>
      </c>
      <c r="L879">
        <f>INDEX(products!$A:$G, MATCH(orders!$D879, products!$A:$A, 0), MATCH(orders!L$1, products!$A$1:$G$1, 0))</f>
        <v>9.51</v>
      </c>
      <c r="M879">
        <f t="shared" si="26"/>
        <v>28.53</v>
      </c>
      <c r="N879" t="str">
        <f t="shared" si="27"/>
        <v>Liberica</v>
      </c>
    </row>
    <row r="880" spans="1:14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>
        <f>INDEX(products!$A:$G, MATCH(orders!$D880, products!$A:$A, 0), MATCH(orders!K$1, products!$A$1:$G$1, 0))</f>
        <v>2.5</v>
      </c>
      <c r="L880">
        <f>INDEX(products!$A:$G, MATCH(orders!$D880, products!$A:$A, 0), MATCH(orders!L$1, products!$A$1:$G$1, 0))</f>
        <v>27.484999999999996</v>
      </c>
      <c r="M880">
        <f t="shared" si="26"/>
        <v>27.484999999999996</v>
      </c>
      <c r="N880" t="str">
        <f t="shared" si="27"/>
        <v>Robusta</v>
      </c>
    </row>
    <row r="881" spans="1:14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>
        <f>INDEX(products!$A:$G, MATCH(orders!$D881, products!$A:$A, 0), MATCH(orders!K$1, products!$A$1:$G$1, 0))</f>
        <v>0.2</v>
      </c>
      <c r="L881">
        <f>INDEX(products!$A:$G, MATCH(orders!$D881, products!$A:$A, 0), MATCH(orders!L$1, products!$A$1:$G$1, 0))</f>
        <v>3.645</v>
      </c>
      <c r="M881">
        <f t="shared" si="26"/>
        <v>10.935</v>
      </c>
      <c r="N881" t="str">
        <f t="shared" si="27"/>
        <v>Excelsa</v>
      </c>
    </row>
    <row r="882" spans="1:14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>
        <f>INDEX(products!$A:$G, MATCH(orders!$D882, products!$A:$A, 0), MATCH(orders!K$1, products!$A$1:$G$1, 0))</f>
        <v>0.2</v>
      </c>
      <c r="L882">
        <f>INDEX(products!$A:$G, MATCH(orders!$D882, products!$A:$A, 0), MATCH(orders!L$1, products!$A$1:$G$1, 0))</f>
        <v>3.5849999999999995</v>
      </c>
      <c r="M882">
        <f t="shared" si="26"/>
        <v>7.169999999999999</v>
      </c>
      <c r="N882" t="str">
        <f t="shared" si="27"/>
        <v>Robusta</v>
      </c>
    </row>
    <row r="883" spans="1:14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>
        <f>INDEX(products!$A:$G, MATCH(orders!$D883, products!$A:$A, 0), MATCH(orders!K$1, products!$A$1:$G$1, 0))</f>
        <v>0.2</v>
      </c>
      <c r="L883">
        <f>INDEX(products!$A:$G, MATCH(orders!$D883, products!$A:$A, 0), MATCH(orders!L$1, products!$A$1:$G$1, 0))</f>
        <v>3.8849999999999998</v>
      </c>
      <c r="M883">
        <f t="shared" si="26"/>
        <v>23.31</v>
      </c>
      <c r="N883" t="str">
        <f t="shared" si="27"/>
        <v>Arabica</v>
      </c>
    </row>
    <row r="884" spans="1:14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>
        <f>INDEX(products!$A:$G, MATCH(orders!$D884, products!$A:$A, 0), MATCH(orders!K$1, products!$A$1:$G$1, 0))</f>
        <v>2.5</v>
      </c>
      <c r="L884">
        <f>INDEX(products!$A:$G, MATCH(orders!$D884, products!$A:$A, 0), MATCH(orders!L$1, products!$A$1:$G$1, 0))</f>
        <v>22.884999999999998</v>
      </c>
      <c r="M884">
        <f t="shared" si="26"/>
        <v>114.42499999999998</v>
      </c>
      <c r="N884" t="str">
        <f t="shared" si="27"/>
        <v>Arabica</v>
      </c>
    </row>
    <row r="885" spans="1:14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>
        <f>INDEX(products!$A:$G, MATCH(orders!$D885, products!$A:$A, 0), MATCH(orders!K$1, products!$A$1:$G$1, 0))</f>
        <v>2.5</v>
      </c>
      <c r="L885">
        <f>INDEX(products!$A:$G, MATCH(orders!$D885, products!$A:$A, 0), MATCH(orders!L$1, products!$A$1:$G$1, 0))</f>
        <v>25.874999999999996</v>
      </c>
      <c r="M885">
        <f t="shared" si="26"/>
        <v>77.624999999999986</v>
      </c>
      <c r="N885" t="str">
        <f t="shared" si="27"/>
        <v>Arabica</v>
      </c>
    </row>
    <row r="886" spans="1:14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>
        <f>INDEX(products!$A:$G, MATCH(orders!$D886, products!$A:$A, 0), MATCH(orders!K$1, products!$A$1:$G$1, 0))</f>
        <v>0.5</v>
      </c>
      <c r="L886">
        <f>INDEX(products!$A:$G, MATCH(orders!$D886, products!$A:$A, 0), MATCH(orders!L$1, products!$A$1:$G$1, 0))</f>
        <v>5.3699999999999992</v>
      </c>
      <c r="M886">
        <f t="shared" si="26"/>
        <v>5.3699999999999992</v>
      </c>
      <c r="N886" t="str">
        <f t="shared" si="27"/>
        <v>Robusta</v>
      </c>
    </row>
    <row r="887" spans="1:14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>
        <f>INDEX(products!$A:$G, MATCH(orders!$D887, products!$A:$A, 0), MATCH(orders!K$1, products!$A$1:$G$1, 0))</f>
        <v>2.5</v>
      </c>
      <c r="L887">
        <f>INDEX(products!$A:$G, MATCH(orders!$D887, products!$A:$A, 0), MATCH(orders!L$1, products!$A$1:$G$1, 0))</f>
        <v>20.584999999999997</v>
      </c>
      <c r="M887">
        <f t="shared" si="26"/>
        <v>123.50999999999999</v>
      </c>
      <c r="N887" t="str">
        <f t="shared" si="27"/>
        <v>Robusta</v>
      </c>
    </row>
    <row r="888" spans="1:14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>
        <f>INDEX(products!$A:$G, MATCH(orders!$D888, products!$A:$A, 0), MATCH(orders!K$1, products!$A$1:$G$1, 0))</f>
        <v>0.5</v>
      </c>
      <c r="L888">
        <f>INDEX(products!$A:$G, MATCH(orders!$D888, products!$A:$A, 0), MATCH(orders!L$1, products!$A$1:$G$1, 0))</f>
        <v>8.73</v>
      </c>
      <c r="M888">
        <f t="shared" si="26"/>
        <v>17.46</v>
      </c>
      <c r="N888" t="str">
        <f t="shared" si="27"/>
        <v>Liberica</v>
      </c>
    </row>
    <row r="889" spans="1:14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>
        <f>INDEX(products!$A:$G, MATCH(orders!$D889, products!$A:$A, 0), MATCH(orders!K$1, products!$A$1:$G$1, 0))</f>
        <v>0.2</v>
      </c>
      <c r="L889">
        <f>INDEX(products!$A:$G, MATCH(orders!$D889, products!$A:$A, 0), MATCH(orders!L$1, products!$A$1:$G$1, 0))</f>
        <v>4.4550000000000001</v>
      </c>
      <c r="M889">
        <f t="shared" si="26"/>
        <v>13.365</v>
      </c>
      <c r="N889" t="str">
        <f t="shared" si="27"/>
        <v>Excelsa</v>
      </c>
    </row>
    <row r="890" spans="1:14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>
        <f>INDEX(products!$A:$G, MATCH(orders!$D890, products!$A:$A, 0), MATCH(orders!K$1, products!$A$1:$G$1, 0))</f>
        <v>0.2</v>
      </c>
      <c r="L890">
        <f>INDEX(products!$A:$G, MATCH(orders!$D890, products!$A:$A, 0), MATCH(orders!L$1, products!$A$1:$G$1, 0))</f>
        <v>3.8849999999999998</v>
      </c>
      <c r="M890">
        <f t="shared" si="26"/>
        <v>7.77</v>
      </c>
      <c r="N890" t="str">
        <f t="shared" si="27"/>
        <v>Arabica</v>
      </c>
    </row>
    <row r="891" spans="1:14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>
        <f>INDEX(products!$A:$G, MATCH(orders!$D891, products!$A:$A, 0), MATCH(orders!K$1, products!$A$1:$G$1, 0))</f>
        <v>0.2</v>
      </c>
      <c r="L891">
        <f>INDEX(products!$A:$G, MATCH(orders!$D891, products!$A:$A, 0), MATCH(orders!L$1, products!$A$1:$G$1, 0))</f>
        <v>2.6849999999999996</v>
      </c>
      <c r="M891">
        <f t="shared" si="26"/>
        <v>2.6849999999999996</v>
      </c>
      <c r="N891" t="str">
        <f t="shared" si="27"/>
        <v>Robusta</v>
      </c>
    </row>
    <row r="892" spans="1:14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>
        <f>INDEX(products!$A:$G, MATCH(orders!$D892, products!$A:$A, 0), MATCH(orders!K$1, products!$A$1:$G$1, 0))</f>
        <v>2.5</v>
      </c>
      <c r="L892">
        <f>INDEX(products!$A:$G, MATCH(orders!$D892, products!$A:$A, 0), MATCH(orders!L$1, products!$A$1:$G$1, 0))</f>
        <v>20.584999999999997</v>
      </c>
      <c r="M892">
        <f t="shared" si="26"/>
        <v>20.584999999999997</v>
      </c>
      <c r="N892" t="str">
        <f t="shared" si="27"/>
        <v>Robusta</v>
      </c>
    </row>
    <row r="893" spans="1:14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>
        <f>INDEX(products!$A:$G, MATCH(orders!$D893, products!$A:$A, 0), MATCH(orders!K$1, products!$A$1:$G$1, 0))</f>
        <v>2.5</v>
      </c>
      <c r="L893">
        <f>INDEX(products!$A:$G, MATCH(orders!$D893, products!$A:$A, 0), MATCH(orders!L$1, products!$A$1:$G$1, 0))</f>
        <v>22.884999999999998</v>
      </c>
      <c r="M893">
        <f t="shared" si="26"/>
        <v>114.42499999999998</v>
      </c>
      <c r="N893" t="str">
        <f t="shared" si="27"/>
        <v>Arabica</v>
      </c>
    </row>
    <row r="894" spans="1:14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>
        <f>INDEX(products!$A:$G, MATCH(orders!$D894, products!$A:$A, 0), MATCH(orders!K$1, products!$A$1:$G$1, 0))</f>
        <v>0.2</v>
      </c>
      <c r="L894">
        <f>INDEX(products!$A:$G, MATCH(orders!$D894, products!$A:$A, 0), MATCH(orders!L$1, products!$A$1:$G$1, 0))</f>
        <v>4.125</v>
      </c>
      <c r="M894">
        <f t="shared" si="26"/>
        <v>20.625</v>
      </c>
      <c r="N894" t="str">
        <f t="shared" si="27"/>
        <v>Excelsa</v>
      </c>
    </row>
    <row r="895" spans="1:14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>
        <f>INDEX(products!$A:$G, MATCH(orders!$D895, products!$A:$A, 0), MATCH(orders!K$1, products!$A$1:$G$1, 0))</f>
        <v>0.5</v>
      </c>
      <c r="L895">
        <f>INDEX(products!$A:$G, MATCH(orders!$D895, products!$A:$A, 0), MATCH(orders!L$1, products!$A$1:$G$1, 0))</f>
        <v>9.51</v>
      </c>
      <c r="M895">
        <f t="shared" si="26"/>
        <v>57.06</v>
      </c>
      <c r="N895" t="str">
        <f t="shared" si="27"/>
        <v>Liberica</v>
      </c>
    </row>
    <row r="896" spans="1:14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>
        <f>INDEX(products!$A:$G, MATCH(orders!$D896, products!$A:$A, 0), MATCH(orders!K$1, products!$A$1:$G$1, 0))</f>
        <v>2.5</v>
      </c>
      <c r="L896">
        <f>INDEX(products!$A:$G, MATCH(orders!$D896, products!$A:$A, 0), MATCH(orders!L$1, products!$A$1:$G$1, 0))</f>
        <v>20.584999999999997</v>
      </c>
      <c r="M896">
        <f t="shared" si="26"/>
        <v>82.339999999999989</v>
      </c>
      <c r="N896" t="str">
        <f t="shared" si="27"/>
        <v>Robusta</v>
      </c>
    </row>
    <row r="897" spans="1:14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>
        <f>INDEX(products!$A:$G, MATCH(orders!$D897, products!$A:$A, 0), MATCH(orders!K$1, products!$A$1:$G$1, 0))</f>
        <v>2.5</v>
      </c>
      <c r="L897">
        <f>INDEX(products!$A:$G, MATCH(orders!$D897, products!$A:$A, 0), MATCH(orders!L$1, products!$A$1:$G$1, 0))</f>
        <v>31.624999999999996</v>
      </c>
      <c r="M897">
        <f t="shared" si="26"/>
        <v>158.12499999999997</v>
      </c>
      <c r="N897" t="str">
        <f t="shared" si="27"/>
        <v>Excelsa</v>
      </c>
    </row>
    <row r="898" spans="1:14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>
        <f>INDEX(products!$A:$G, MATCH(orders!$D898, products!$A:$A, 0), MATCH(orders!K$1, products!$A$1:$G$1, 0))</f>
        <v>0.5</v>
      </c>
      <c r="L898">
        <f>INDEX(products!$A:$G, MATCH(orders!$D898, products!$A:$A, 0), MATCH(orders!L$1, products!$A$1:$G$1, 0))</f>
        <v>5.3699999999999992</v>
      </c>
      <c r="M898">
        <f t="shared" si="26"/>
        <v>32.22</v>
      </c>
      <c r="N898" t="str">
        <f t="shared" si="27"/>
        <v>Robusta</v>
      </c>
    </row>
    <row r="899" spans="1:14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>
        <f>INDEX(products!$A:$G, MATCH(orders!$D899, products!$A:$A, 0), MATCH(orders!K$1, products!$A$1:$G$1, 0))</f>
        <v>1</v>
      </c>
      <c r="L899">
        <f>INDEX(products!$A:$G, MATCH(orders!$D899, products!$A:$A, 0), MATCH(orders!L$1, products!$A$1:$G$1, 0))</f>
        <v>12.15</v>
      </c>
      <c r="M899">
        <f t="shared" ref="M899:M962" si="28">L899 *E899</f>
        <v>24.3</v>
      </c>
      <c r="N899" t="str">
        <f t="shared" ref="N899:N962" si="29">IF(I899 = "Rob", "Robusta", IF(I899 = "Exc", "Excelsa", IF(I899 = "Ara", "Arabica", IF(I899 = "Lib", "Liberica", ""))))</f>
        <v>Excelsa</v>
      </c>
    </row>
    <row r="900" spans="1:14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>
        <f>INDEX(products!$A:$G, MATCH(orders!$D900, products!$A:$A, 0), MATCH(orders!K$1, products!$A$1:$G$1, 0))</f>
        <v>0.5</v>
      </c>
      <c r="L900">
        <f>INDEX(products!$A:$G, MATCH(orders!$D900, products!$A:$A, 0), MATCH(orders!L$1, products!$A$1:$G$1, 0))</f>
        <v>7.169999999999999</v>
      </c>
      <c r="M900">
        <f t="shared" si="28"/>
        <v>35.849999999999994</v>
      </c>
      <c r="N900" t="str">
        <f t="shared" si="29"/>
        <v>Robusta</v>
      </c>
    </row>
    <row r="901" spans="1:14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>
        <f>INDEX(products!$A:$G, MATCH(orders!$D901, products!$A:$A, 0), MATCH(orders!K$1, products!$A$1:$G$1, 0))</f>
        <v>1</v>
      </c>
      <c r="L901">
        <f>INDEX(products!$A:$G, MATCH(orders!$D901, products!$A:$A, 0), MATCH(orders!L$1, products!$A$1:$G$1, 0))</f>
        <v>14.55</v>
      </c>
      <c r="M901">
        <f t="shared" si="28"/>
        <v>72.75</v>
      </c>
      <c r="N901" t="str">
        <f t="shared" si="29"/>
        <v>Liberica</v>
      </c>
    </row>
    <row r="902" spans="1:14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>
        <f>INDEX(products!$A:$G, MATCH(orders!$D902, products!$A:$A, 0), MATCH(orders!K$1, products!$A$1:$G$1, 0))</f>
        <v>1</v>
      </c>
      <c r="L902">
        <f>INDEX(products!$A:$G, MATCH(orders!$D902, products!$A:$A, 0), MATCH(orders!L$1, products!$A$1:$G$1, 0))</f>
        <v>15.85</v>
      </c>
      <c r="M902">
        <f t="shared" si="28"/>
        <v>47.55</v>
      </c>
      <c r="N902" t="str">
        <f t="shared" si="29"/>
        <v>Liberica</v>
      </c>
    </row>
    <row r="903" spans="1:14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>
        <f>INDEX(products!$A:$G, MATCH(orders!$D903, products!$A:$A, 0), MATCH(orders!K$1, products!$A$1:$G$1, 0))</f>
        <v>0.2</v>
      </c>
      <c r="L903">
        <f>INDEX(products!$A:$G, MATCH(orders!$D903, products!$A:$A, 0), MATCH(orders!L$1, products!$A$1:$G$1, 0))</f>
        <v>3.5849999999999995</v>
      </c>
      <c r="M903">
        <f t="shared" si="28"/>
        <v>3.5849999999999995</v>
      </c>
      <c r="N903" t="str">
        <f t="shared" si="29"/>
        <v>Robusta</v>
      </c>
    </row>
    <row r="904" spans="1:14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>
        <f>INDEX(products!$A:$G, MATCH(orders!$D904, products!$A:$A, 0), MATCH(orders!K$1, products!$A$1:$G$1, 0))</f>
        <v>2.5</v>
      </c>
      <c r="L904">
        <f>INDEX(products!$A:$G, MATCH(orders!$D904, products!$A:$A, 0), MATCH(orders!L$1, products!$A$1:$G$1, 0))</f>
        <v>31.624999999999996</v>
      </c>
      <c r="M904">
        <f t="shared" si="28"/>
        <v>158.12499999999997</v>
      </c>
      <c r="N904" t="str">
        <f t="shared" si="29"/>
        <v>Excelsa</v>
      </c>
    </row>
    <row r="905" spans="1:14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>
        <f>INDEX(products!$A:$G, MATCH(orders!$D905, products!$A:$A, 0), MATCH(orders!K$1, products!$A$1:$G$1, 0))</f>
        <v>0.5</v>
      </c>
      <c r="L905">
        <f>INDEX(products!$A:$G, MATCH(orders!$D905, products!$A:$A, 0), MATCH(orders!L$1, products!$A$1:$G$1, 0))</f>
        <v>8.73</v>
      </c>
      <c r="M905">
        <f t="shared" si="28"/>
        <v>17.46</v>
      </c>
      <c r="N905" t="str">
        <f t="shared" si="29"/>
        <v>Liberica</v>
      </c>
    </row>
    <row r="906" spans="1:14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>
        <f>INDEX(products!$A:$G, MATCH(orders!$D906, products!$A:$A, 0), MATCH(orders!K$1, products!$A$1:$G$1, 0))</f>
        <v>2.5</v>
      </c>
      <c r="L906">
        <f>INDEX(products!$A:$G, MATCH(orders!$D906, products!$A:$A, 0), MATCH(orders!L$1, products!$A$1:$G$1, 0))</f>
        <v>29.784999999999997</v>
      </c>
      <c r="M906">
        <f t="shared" si="28"/>
        <v>148.92499999999998</v>
      </c>
      <c r="N906" t="str">
        <f t="shared" si="29"/>
        <v>Arabica</v>
      </c>
    </row>
    <row r="907" spans="1:14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>
        <f>INDEX(products!$A:$G, MATCH(orders!$D907, products!$A:$A, 0), MATCH(orders!K$1, products!$A$1:$G$1, 0))</f>
        <v>0.5</v>
      </c>
      <c r="L907">
        <f>INDEX(products!$A:$G, MATCH(orders!$D907, products!$A:$A, 0), MATCH(orders!L$1, products!$A$1:$G$1, 0))</f>
        <v>6.75</v>
      </c>
      <c r="M907">
        <f t="shared" si="28"/>
        <v>40.5</v>
      </c>
      <c r="N907" t="str">
        <f t="shared" si="29"/>
        <v>Arabica</v>
      </c>
    </row>
    <row r="908" spans="1:14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>
        <f>INDEX(products!$A:$G, MATCH(orders!$D908, products!$A:$A, 0), MATCH(orders!K$1, products!$A$1:$G$1, 0))</f>
        <v>0.5</v>
      </c>
      <c r="L908">
        <f>INDEX(products!$A:$G, MATCH(orders!$D908, products!$A:$A, 0), MATCH(orders!L$1, products!$A$1:$G$1, 0))</f>
        <v>6.75</v>
      </c>
      <c r="M908">
        <f t="shared" si="28"/>
        <v>27</v>
      </c>
      <c r="N908" t="str">
        <f t="shared" si="29"/>
        <v>Arabica</v>
      </c>
    </row>
    <row r="909" spans="1:14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>
        <f>INDEX(products!$A:$G, MATCH(orders!$D909, products!$A:$A, 0), MATCH(orders!K$1, products!$A$1:$G$1, 0))</f>
        <v>1</v>
      </c>
      <c r="L909">
        <f>INDEX(products!$A:$G, MATCH(orders!$D909, products!$A:$A, 0), MATCH(orders!L$1, products!$A$1:$G$1, 0))</f>
        <v>12.95</v>
      </c>
      <c r="M909">
        <f t="shared" si="28"/>
        <v>38.849999999999994</v>
      </c>
      <c r="N909" t="str">
        <f t="shared" si="29"/>
        <v>Liberica</v>
      </c>
    </row>
    <row r="910" spans="1:14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>
        <f>INDEX(products!$A:$G, MATCH(orders!$D910, products!$A:$A, 0), MATCH(orders!K$1, products!$A$1:$G$1, 0))</f>
        <v>1</v>
      </c>
      <c r="L910">
        <f>INDEX(products!$A:$G, MATCH(orders!$D910, products!$A:$A, 0), MATCH(orders!L$1, products!$A$1:$G$1, 0))</f>
        <v>11.95</v>
      </c>
      <c r="M910">
        <f t="shared" si="28"/>
        <v>59.75</v>
      </c>
      <c r="N910" t="str">
        <f t="shared" si="29"/>
        <v>Robusta</v>
      </c>
    </row>
    <row r="911" spans="1:14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>
        <f>INDEX(products!$A:$G, MATCH(orders!$D911, products!$A:$A, 0), MATCH(orders!K$1, products!$A$1:$G$1, 0))</f>
        <v>0.2</v>
      </c>
      <c r="L911">
        <f>INDEX(products!$A:$G, MATCH(orders!$D911, products!$A:$A, 0), MATCH(orders!L$1, products!$A$1:$G$1, 0))</f>
        <v>3.5849999999999995</v>
      </c>
      <c r="M911">
        <f t="shared" si="28"/>
        <v>10.754999999999999</v>
      </c>
      <c r="N911" t="str">
        <f t="shared" si="29"/>
        <v>Robusta</v>
      </c>
    </row>
    <row r="912" spans="1:14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>
        <f>INDEX(products!$A:$G, MATCH(orders!$D912, products!$A:$A, 0), MATCH(orders!K$1, products!$A$1:$G$1, 0))</f>
        <v>2.5</v>
      </c>
      <c r="L912">
        <f>INDEX(products!$A:$G, MATCH(orders!$D912, products!$A:$A, 0), MATCH(orders!L$1, products!$A$1:$G$1, 0))</f>
        <v>22.884999999999998</v>
      </c>
      <c r="M912">
        <f t="shared" si="28"/>
        <v>91.539999999999992</v>
      </c>
      <c r="N912" t="str">
        <f t="shared" si="29"/>
        <v>Arabica</v>
      </c>
    </row>
    <row r="913" spans="1:14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>
        <f>INDEX(products!$A:$G, MATCH(orders!$D913, products!$A:$A, 0), MATCH(orders!K$1, products!$A$1:$G$1, 0))</f>
        <v>1</v>
      </c>
      <c r="L913">
        <f>INDEX(products!$A:$G, MATCH(orders!$D913, products!$A:$A, 0), MATCH(orders!L$1, products!$A$1:$G$1, 0))</f>
        <v>11.25</v>
      </c>
      <c r="M913">
        <f t="shared" si="28"/>
        <v>45</v>
      </c>
      <c r="N913" t="str">
        <f t="shared" si="29"/>
        <v>Arabica</v>
      </c>
    </row>
    <row r="914" spans="1:14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>
        <f>INDEX(products!$A:$G, MATCH(orders!$D914, products!$A:$A, 0), MATCH(orders!K$1, products!$A$1:$G$1, 0))</f>
        <v>2.5</v>
      </c>
      <c r="L914">
        <f>INDEX(products!$A:$G, MATCH(orders!$D914, products!$A:$A, 0), MATCH(orders!L$1, products!$A$1:$G$1, 0))</f>
        <v>22.884999999999998</v>
      </c>
      <c r="M914">
        <f t="shared" si="28"/>
        <v>137.31</v>
      </c>
      <c r="N914" t="str">
        <f t="shared" si="29"/>
        <v>Robusta</v>
      </c>
    </row>
    <row r="915" spans="1:14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>
        <f>INDEX(products!$A:$G, MATCH(orders!$D915, products!$A:$A, 0), MATCH(orders!K$1, products!$A$1:$G$1, 0))</f>
        <v>0.5</v>
      </c>
      <c r="L915">
        <f>INDEX(products!$A:$G, MATCH(orders!$D915, products!$A:$A, 0), MATCH(orders!L$1, products!$A$1:$G$1, 0))</f>
        <v>6.75</v>
      </c>
      <c r="M915">
        <f t="shared" si="28"/>
        <v>6.75</v>
      </c>
      <c r="N915" t="str">
        <f t="shared" si="29"/>
        <v>Arabica</v>
      </c>
    </row>
    <row r="916" spans="1:14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>
        <f>INDEX(products!$A:$G, MATCH(orders!$D916, products!$A:$A, 0), MATCH(orders!K$1, products!$A$1:$G$1, 0))</f>
        <v>1</v>
      </c>
      <c r="L916">
        <f>INDEX(products!$A:$G, MATCH(orders!$D916, products!$A:$A, 0), MATCH(orders!L$1, products!$A$1:$G$1, 0))</f>
        <v>11.25</v>
      </c>
      <c r="M916">
        <f t="shared" si="28"/>
        <v>45</v>
      </c>
      <c r="N916" t="str">
        <f t="shared" si="29"/>
        <v>Arabica</v>
      </c>
    </row>
    <row r="917" spans="1:14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>
        <f>INDEX(products!$A:$G, MATCH(orders!$D917, products!$A:$A, 0), MATCH(orders!K$1, products!$A$1:$G$1, 0))</f>
        <v>2.5</v>
      </c>
      <c r="L917">
        <f>INDEX(products!$A:$G, MATCH(orders!$D917, products!$A:$A, 0), MATCH(orders!L$1, products!$A$1:$G$1, 0))</f>
        <v>27.945</v>
      </c>
      <c r="M917">
        <f t="shared" si="28"/>
        <v>83.835000000000008</v>
      </c>
      <c r="N917" t="str">
        <f t="shared" si="29"/>
        <v>Excelsa</v>
      </c>
    </row>
    <row r="918" spans="1:14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>
        <f>INDEX(products!$A:$G, MATCH(orders!$D918, products!$A:$A, 0), MATCH(orders!K$1, products!$A$1:$G$1, 0))</f>
        <v>0.2</v>
      </c>
      <c r="L918">
        <f>INDEX(products!$A:$G, MATCH(orders!$D918, products!$A:$A, 0), MATCH(orders!L$1, products!$A$1:$G$1, 0))</f>
        <v>3.645</v>
      </c>
      <c r="M918">
        <f t="shared" si="28"/>
        <v>3.645</v>
      </c>
      <c r="N918" t="str">
        <f t="shared" si="29"/>
        <v>Excelsa</v>
      </c>
    </row>
    <row r="919" spans="1:14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>
        <f>INDEX(products!$A:$G, MATCH(orders!$D919, products!$A:$A, 0), MATCH(orders!K$1, products!$A$1:$G$1, 0))</f>
        <v>0.5</v>
      </c>
      <c r="L919">
        <f>INDEX(products!$A:$G, MATCH(orders!$D919, products!$A:$A, 0), MATCH(orders!L$1, products!$A$1:$G$1, 0))</f>
        <v>6.75</v>
      </c>
      <c r="M919">
        <f t="shared" si="28"/>
        <v>6.75</v>
      </c>
      <c r="N919" t="str">
        <f t="shared" si="29"/>
        <v>Arabica</v>
      </c>
    </row>
    <row r="920" spans="1:14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>
        <f>INDEX(products!$A:$G, MATCH(orders!$D920, products!$A:$A, 0), MATCH(orders!K$1, products!$A$1:$G$1, 0))</f>
        <v>0.5</v>
      </c>
      <c r="L920">
        <f>INDEX(products!$A:$G, MATCH(orders!$D920, products!$A:$A, 0), MATCH(orders!L$1, products!$A$1:$G$1, 0))</f>
        <v>7.29</v>
      </c>
      <c r="M920">
        <f t="shared" si="28"/>
        <v>21.87</v>
      </c>
      <c r="N920" t="str">
        <f t="shared" si="29"/>
        <v>Excelsa</v>
      </c>
    </row>
    <row r="921" spans="1:14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>
        <f>INDEX(products!$A:$G, MATCH(orders!$D921, products!$A:$A, 0), MATCH(orders!K$1, products!$A$1:$G$1, 0))</f>
        <v>0.2</v>
      </c>
      <c r="L921">
        <f>INDEX(products!$A:$G, MATCH(orders!$D921, products!$A:$A, 0), MATCH(orders!L$1, products!$A$1:$G$1, 0))</f>
        <v>2.6849999999999996</v>
      </c>
      <c r="M921">
        <f t="shared" si="28"/>
        <v>13.424999999999997</v>
      </c>
      <c r="N921" t="str">
        <f t="shared" si="29"/>
        <v>Robusta</v>
      </c>
    </row>
    <row r="922" spans="1:14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>
        <f>INDEX(products!$A:$G, MATCH(orders!$D922, products!$A:$A, 0), MATCH(orders!K$1, products!$A$1:$G$1, 0))</f>
        <v>2.5</v>
      </c>
      <c r="L922">
        <f>INDEX(products!$A:$G, MATCH(orders!$D922, products!$A:$A, 0), MATCH(orders!L$1, products!$A$1:$G$1, 0))</f>
        <v>20.584999999999997</v>
      </c>
      <c r="M922">
        <f t="shared" si="28"/>
        <v>123.50999999999999</v>
      </c>
      <c r="N922" t="str">
        <f t="shared" si="29"/>
        <v>Robusta</v>
      </c>
    </row>
    <row r="923" spans="1:14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>
        <f>INDEX(products!$A:$G, MATCH(orders!$D923, products!$A:$A, 0), MATCH(orders!K$1, products!$A$1:$G$1, 0))</f>
        <v>0.2</v>
      </c>
      <c r="L923">
        <f>INDEX(products!$A:$G, MATCH(orders!$D923, products!$A:$A, 0), MATCH(orders!L$1, products!$A$1:$G$1, 0))</f>
        <v>3.8849999999999998</v>
      </c>
      <c r="M923">
        <f t="shared" si="28"/>
        <v>7.77</v>
      </c>
      <c r="N923" t="str">
        <f t="shared" si="29"/>
        <v>Liberica</v>
      </c>
    </row>
    <row r="924" spans="1:14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>
        <f>INDEX(products!$A:$G, MATCH(orders!$D924, products!$A:$A, 0), MATCH(orders!K$1, products!$A$1:$G$1, 0))</f>
        <v>1</v>
      </c>
      <c r="L924">
        <f>INDEX(products!$A:$G, MATCH(orders!$D924, products!$A:$A, 0), MATCH(orders!L$1, products!$A$1:$G$1, 0))</f>
        <v>11.25</v>
      </c>
      <c r="M924">
        <f t="shared" si="28"/>
        <v>67.5</v>
      </c>
      <c r="N924" t="str">
        <f t="shared" si="29"/>
        <v>Arabica</v>
      </c>
    </row>
    <row r="925" spans="1:14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>
        <f>INDEX(products!$A:$G, MATCH(orders!$D925, products!$A:$A, 0), MATCH(orders!K$1, products!$A$1:$G$1, 0))</f>
        <v>2.5</v>
      </c>
      <c r="L925">
        <f>INDEX(products!$A:$G, MATCH(orders!$D925, products!$A:$A, 0), MATCH(orders!L$1, products!$A$1:$G$1, 0))</f>
        <v>27.945</v>
      </c>
      <c r="M925">
        <f t="shared" si="28"/>
        <v>27.945</v>
      </c>
      <c r="N925" t="str">
        <f t="shared" si="29"/>
        <v>Excelsa</v>
      </c>
    </row>
    <row r="926" spans="1:14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>
        <f>INDEX(products!$A:$G, MATCH(orders!$D926, products!$A:$A, 0), MATCH(orders!K$1, products!$A$1:$G$1, 0))</f>
        <v>2.5</v>
      </c>
      <c r="L926">
        <f>INDEX(products!$A:$G, MATCH(orders!$D926, products!$A:$A, 0), MATCH(orders!L$1, products!$A$1:$G$1, 0))</f>
        <v>29.784999999999997</v>
      </c>
      <c r="M926">
        <f t="shared" si="28"/>
        <v>89.35499999999999</v>
      </c>
      <c r="N926" t="str">
        <f t="shared" si="29"/>
        <v>Arabica</v>
      </c>
    </row>
    <row r="927" spans="1:14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>
        <f>INDEX(products!$A:$G, MATCH(orders!$D927, products!$A:$A, 0), MATCH(orders!K$1, products!$A$1:$G$1, 0))</f>
        <v>0.5</v>
      </c>
      <c r="L927">
        <f>INDEX(products!$A:$G, MATCH(orders!$D927, products!$A:$A, 0), MATCH(orders!L$1, products!$A$1:$G$1, 0))</f>
        <v>6.75</v>
      </c>
      <c r="M927">
        <f t="shared" si="28"/>
        <v>20.25</v>
      </c>
      <c r="N927" t="str">
        <f t="shared" si="29"/>
        <v>Arabica</v>
      </c>
    </row>
    <row r="928" spans="1:14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>
        <f>INDEX(products!$A:$G, MATCH(orders!$D928, products!$A:$A, 0), MATCH(orders!K$1, products!$A$1:$G$1, 0))</f>
        <v>0.5</v>
      </c>
      <c r="L928">
        <f>INDEX(products!$A:$G, MATCH(orders!$D928, products!$A:$A, 0), MATCH(orders!L$1, products!$A$1:$G$1, 0))</f>
        <v>6.75</v>
      </c>
      <c r="M928">
        <f t="shared" si="28"/>
        <v>33.75</v>
      </c>
      <c r="N928" t="str">
        <f t="shared" si="29"/>
        <v>Arabica</v>
      </c>
    </row>
    <row r="929" spans="1:14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>
        <f>INDEX(products!$A:$G, MATCH(orders!$D929, products!$A:$A, 0), MATCH(orders!K$1, products!$A$1:$G$1, 0))</f>
        <v>2.5</v>
      </c>
      <c r="L929">
        <f>INDEX(products!$A:$G, MATCH(orders!$D929, products!$A:$A, 0), MATCH(orders!L$1, products!$A$1:$G$1, 0))</f>
        <v>27.945</v>
      </c>
      <c r="M929">
        <f t="shared" si="28"/>
        <v>111.78</v>
      </c>
      <c r="N929" t="str">
        <f t="shared" si="29"/>
        <v>Excelsa</v>
      </c>
    </row>
    <row r="930" spans="1:14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>
        <f>INDEX(products!$A:$G, MATCH(orders!$D930, products!$A:$A, 0), MATCH(orders!K$1, products!$A$1:$G$1, 0))</f>
        <v>2.5</v>
      </c>
      <c r="L930">
        <f>INDEX(products!$A:$G, MATCH(orders!$D930, products!$A:$A, 0), MATCH(orders!L$1, products!$A$1:$G$1, 0))</f>
        <v>31.624999999999996</v>
      </c>
      <c r="M930">
        <f t="shared" si="28"/>
        <v>63.249999999999993</v>
      </c>
      <c r="N930" t="str">
        <f t="shared" si="29"/>
        <v>Excelsa</v>
      </c>
    </row>
    <row r="931" spans="1:14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>
        <f>INDEX(products!$A:$G, MATCH(orders!$D931, products!$A:$A, 0), MATCH(orders!K$1, products!$A$1:$G$1, 0))</f>
        <v>0.2</v>
      </c>
      <c r="L931">
        <f>INDEX(products!$A:$G, MATCH(orders!$D931, products!$A:$A, 0), MATCH(orders!L$1, products!$A$1:$G$1, 0))</f>
        <v>4.4550000000000001</v>
      </c>
      <c r="M931">
        <f t="shared" si="28"/>
        <v>8.91</v>
      </c>
      <c r="N931" t="str">
        <f t="shared" si="29"/>
        <v>Excelsa</v>
      </c>
    </row>
    <row r="932" spans="1:14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>
        <f>INDEX(products!$A:$G, MATCH(orders!$D932, products!$A:$A, 0), MATCH(orders!K$1, products!$A$1:$G$1, 0))</f>
        <v>1</v>
      </c>
      <c r="L932">
        <f>INDEX(products!$A:$G, MATCH(orders!$D932, products!$A:$A, 0), MATCH(orders!L$1, products!$A$1:$G$1, 0))</f>
        <v>12.15</v>
      </c>
      <c r="M932">
        <f t="shared" si="28"/>
        <v>12.15</v>
      </c>
      <c r="N932" t="str">
        <f t="shared" si="29"/>
        <v>Excelsa</v>
      </c>
    </row>
    <row r="933" spans="1:14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>
        <f>INDEX(products!$A:$G, MATCH(orders!$D933, products!$A:$A, 0), MATCH(orders!K$1, products!$A$1:$G$1, 0))</f>
        <v>0.5</v>
      </c>
      <c r="L933">
        <f>INDEX(products!$A:$G, MATCH(orders!$D933, products!$A:$A, 0), MATCH(orders!L$1, products!$A$1:$G$1, 0))</f>
        <v>5.97</v>
      </c>
      <c r="M933">
        <f t="shared" si="28"/>
        <v>23.88</v>
      </c>
      <c r="N933" t="str">
        <f t="shared" si="29"/>
        <v>Arabica</v>
      </c>
    </row>
    <row r="934" spans="1:14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>
        <f>INDEX(products!$A:$G, MATCH(orders!$D934, products!$A:$A, 0), MATCH(orders!K$1, products!$A$1:$G$1, 0))</f>
        <v>1</v>
      </c>
      <c r="L934">
        <f>INDEX(products!$A:$G, MATCH(orders!$D934, products!$A:$A, 0), MATCH(orders!L$1, products!$A$1:$G$1, 0))</f>
        <v>13.75</v>
      </c>
      <c r="M934">
        <f t="shared" si="28"/>
        <v>55</v>
      </c>
      <c r="N934" t="str">
        <f t="shared" si="29"/>
        <v>Excelsa</v>
      </c>
    </row>
    <row r="935" spans="1:14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>
        <f>INDEX(products!$A:$G, MATCH(orders!$D935, products!$A:$A, 0), MATCH(orders!K$1, products!$A$1:$G$1, 0))</f>
        <v>1</v>
      </c>
      <c r="L935">
        <f>INDEX(products!$A:$G, MATCH(orders!$D935, products!$A:$A, 0), MATCH(orders!L$1, products!$A$1:$G$1, 0))</f>
        <v>8.9499999999999993</v>
      </c>
      <c r="M935">
        <f t="shared" si="28"/>
        <v>26.849999999999998</v>
      </c>
      <c r="N935" t="str">
        <f t="shared" si="29"/>
        <v>Robusta</v>
      </c>
    </row>
    <row r="936" spans="1:14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>
        <f>INDEX(products!$A:$G, MATCH(orders!$D936, products!$A:$A, 0), MATCH(orders!K$1, products!$A$1:$G$1, 0))</f>
        <v>2.5</v>
      </c>
      <c r="L936">
        <f>INDEX(products!$A:$G, MATCH(orders!$D936, products!$A:$A, 0), MATCH(orders!L$1, products!$A$1:$G$1, 0))</f>
        <v>22.884999999999998</v>
      </c>
      <c r="M936">
        <f t="shared" si="28"/>
        <v>114.42499999999998</v>
      </c>
      <c r="N936" t="str">
        <f t="shared" si="29"/>
        <v>Robusta</v>
      </c>
    </row>
    <row r="937" spans="1:14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>
        <f>INDEX(products!$A:$G, MATCH(orders!$D937, products!$A:$A, 0), MATCH(orders!K$1, products!$A$1:$G$1, 0))</f>
        <v>2.5</v>
      </c>
      <c r="L937">
        <f>INDEX(products!$A:$G, MATCH(orders!$D937, products!$A:$A, 0), MATCH(orders!L$1, products!$A$1:$G$1, 0))</f>
        <v>25.874999999999996</v>
      </c>
      <c r="M937">
        <f t="shared" si="28"/>
        <v>155.24999999999997</v>
      </c>
      <c r="N937" t="str">
        <f t="shared" si="29"/>
        <v>Arabica</v>
      </c>
    </row>
    <row r="938" spans="1:14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>
        <f>INDEX(products!$A:$G, MATCH(orders!$D938, products!$A:$A, 0), MATCH(orders!K$1, products!$A$1:$G$1, 0))</f>
        <v>0.5</v>
      </c>
      <c r="L938">
        <f>INDEX(products!$A:$G, MATCH(orders!$D938, products!$A:$A, 0), MATCH(orders!L$1, products!$A$1:$G$1, 0))</f>
        <v>7.77</v>
      </c>
      <c r="M938">
        <f t="shared" si="28"/>
        <v>23.31</v>
      </c>
      <c r="N938" t="str">
        <f t="shared" si="29"/>
        <v>Liberica</v>
      </c>
    </row>
    <row r="939" spans="1:14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>
        <f>INDEX(products!$A:$G, MATCH(orders!$D939, products!$A:$A, 0), MATCH(orders!K$1, products!$A$1:$G$1, 0))</f>
        <v>2.5</v>
      </c>
      <c r="L939">
        <f>INDEX(products!$A:$G, MATCH(orders!$D939, products!$A:$A, 0), MATCH(orders!L$1, products!$A$1:$G$1, 0))</f>
        <v>22.884999999999998</v>
      </c>
      <c r="M939">
        <f t="shared" si="28"/>
        <v>91.539999999999992</v>
      </c>
      <c r="N939" t="str">
        <f t="shared" si="29"/>
        <v>Robusta</v>
      </c>
    </row>
    <row r="940" spans="1:14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>
        <f>INDEX(products!$A:$G, MATCH(orders!$D940, products!$A:$A, 0), MATCH(orders!K$1, products!$A$1:$G$1, 0))</f>
        <v>1</v>
      </c>
      <c r="L940">
        <f>INDEX(products!$A:$G, MATCH(orders!$D940, products!$A:$A, 0), MATCH(orders!L$1, products!$A$1:$G$1, 0))</f>
        <v>14.85</v>
      </c>
      <c r="M940">
        <f t="shared" si="28"/>
        <v>74.25</v>
      </c>
      <c r="N940" t="str">
        <f t="shared" si="29"/>
        <v>Excelsa</v>
      </c>
    </row>
    <row r="941" spans="1:14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>
        <f>INDEX(products!$A:$G, MATCH(orders!$D941, products!$A:$A, 0), MATCH(orders!K$1, products!$A$1:$G$1, 0))</f>
        <v>0.2</v>
      </c>
      <c r="L941">
        <f>INDEX(products!$A:$G, MATCH(orders!$D941, products!$A:$A, 0), MATCH(orders!L$1, products!$A$1:$G$1, 0))</f>
        <v>4.7549999999999999</v>
      </c>
      <c r="M941">
        <f t="shared" si="28"/>
        <v>28.53</v>
      </c>
      <c r="N941" t="str">
        <f t="shared" si="29"/>
        <v>Liberica</v>
      </c>
    </row>
    <row r="942" spans="1:14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>
        <f>INDEX(products!$A:$G, MATCH(orders!$D942, products!$A:$A, 0), MATCH(orders!K$1, products!$A$1:$G$1, 0))</f>
        <v>0.5</v>
      </c>
      <c r="L942">
        <f>INDEX(products!$A:$G, MATCH(orders!$D942, products!$A:$A, 0), MATCH(orders!L$1, products!$A$1:$G$1, 0))</f>
        <v>7.169999999999999</v>
      </c>
      <c r="M942">
        <f t="shared" si="28"/>
        <v>14.339999999999998</v>
      </c>
      <c r="N942" t="str">
        <f t="shared" si="29"/>
        <v>Robusta</v>
      </c>
    </row>
    <row r="943" spans="1:14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>
        <f>INDEX(products!$A:$G, MATCH(orders!$D943, products!$A:$A, 0), MATCH(orders!K$1, products!$A$1:$G$1, 0))</f>
        <v>0.5</v>
      </c>
      <c r="L943">
        <f>INDEX(products!$A:$G, MATCH(orders!$D943, products!$A:$A, 0), MATCH(orders!L$1, products!$A$1:$G$1, 0))</f>
        <v>7.77</v>
      </c>
      <c r="M943">
        <f t="shared" si="28"/>
        <v>15.54</v>
      </c>
      <c r="N943" t="str">
        <f t="shared" si="29"/>
        <v>Arabica</v>
      </c>
    </row>
    <row r="944" spans="1:14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>
        <f>INDEX(products!$A:$G, MATCH(orders!$D944, products!$A:$A, 0), MATCH(orders!K$1, products!$A$1:$G$1, 0))</f>
        <v>1</v>
      </c>
      <c r="L944">
        <f>INDEX(products!$A:$G, MATCH(orders!$D944, products!$A:$A, 0), MATCH(orders!L$1, products!$A$1:$G$1, 0))</f>
        <v>11.95</v>
      </c>
      <c r="M944">
        <f t="shared" si="28"/>
        <v>35.849999999999994</v>
      </c>
      <c r="N944" t="str">
        <f t="shared" si="29"/>
        <v>Robusta</v>
      </c>
    </row>
    <row r="945" spans="1:14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>
        <f>INDEX(products!$A:$G, MATCH(orders!$D945, products!$A:$A, 0), MATCH(orders!K$1, products!$A$1:$G$1, 0))</f>
        <v>0.5</v>
      </c>
      <c r="L945">
        <f>INDEX(products!$A:$G, MATCH(orders!$D945, products!$A:$A, 0), MATCH(orders!L$1, products!$A$1:$G$1, 0))</f>
        <v>7.77</v>
      </c>
      <c r="M945">
        <f t="shared" si="28"/>
        <v>46.62</v>
      </c>
      <c r="N945" t="str">
        <f t="shared" si="29"/>
        <v>Arabica</v>
      </c>
    </row>
    <row r="946" spans="1:14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>
        <f>INDEX(products!$A:$G, MATCH(orders!$D946, products!$A:$A, 0), MATCH(orders!K$1, products!$A$1:$G$1, 0))</f>
        <v>0.5</v>
      </c>
      <c r="L946">
        <f>INDEX(products!$A:$G, MATCH(orders!$D946, products!$A:$A, 0), MATCH(orders!L$1, products!$A$1:$G$1, 0))</f>
        <v>7.169999999999999</v>
      </c>
      <c r="M946">
        <f t="shared" si="28"/>
        <v>35.849999999999994</v>
      </c>
      <c r="N946" t="str">
        <f t="shared" si="29"/>
        <v>Robusta</v>
      </c>
    </row>
    <row r="947" spans="1:14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>
        <f>INDEX(products!$A:$G, MATCH(orders!$D947, products!$A:$A, 0), MATCH(orders!K$1, products!$A$1:$G$1, 0))</f>
        <v>2.5</v>
      </c>
      <c r="L947">
        <f>INDEX(products!$A:$G, MATCH(orders!$D947, products!$A:$A, 0), MATCH(orders!L$1, products!$A$1:$G$1, 0))</f>
        <v>29.784999999999997</v>
      </c>
      <c r="M947">
        <f t="shared" si="28"/>
        <v>119.13999999999999</v>
      </c>
      <c r="N947" t="str">
        <f t="shared" si="29"/>
        <v>Liberica</v>
      </c>
    </row>
    <row r="948" spans="1:14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>
        <f>INDEX(products!$A:$G, MATCH(orders!$D948, products!$A:$A, 0), MATCH(orders!K$1, products!$A$1:$G$1, 0))</f>
        <v>0.5</v>
      </c>
      <c r="L948">
        <f>INDEX(products!$A:$G, MATCH(orders!$D948, products!$A:$A, 0), MATCH(orders!L$1, products!$A$1:$G$1, 0))</f>
        <v>7.77</v>
      </c>
      <c r="M948">
        <f t="shared" si="28"/>
        <v>23.31</v>
      </c>
      <c r="N948" t="str">
        <f t="shared" si="29"/>
        <v>Liberica</v>
      </c>
    </row>
    <row r="949" spans="1:14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>
        <f>INDEX(products!$A:$G, MATCH(orders!$D949, products!$A:$A, 0), MATCH(orders!K$1, products!$A$1:$G$1, 0))</f>
        <v>1</v>
      </c>
      <c r="L949">
        <f>INDEX(products!$A:$G, MATCH(orders!$D949, products!$A:$A, 0), MATCH(orders!L$1, products!$A$1:$G$1, 0))</f>
        <v>11.25</v>
      </c>
      <c r="M949">
        <f t="shared" si="28"/>
        <v>11.25</v>
      </c>
      <c r="N949" t="str">
        <f t="shared" si="29"/>
        <v>Arabica</v>
      </c>
    </row>
    <row r="950" spans="1:14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>
        <f>INDEX(products!$A:$G, MATCH(orders!$D950, products!$A:$A, 0), MATCH(orders!K$1, products!$A$1:$G$1, 0))</f>
        <v>2.5</v>
      </c>
      <c r="L950">
        <f>INDEX(products!$A:$G, MATCH(orders!$D950, products!$A:$A, 0), MATCH(orders!L$1, products!$A$1:$G$1, 0))</f>
        <v>27.945</v>
      </c>
      <c r="M950">
        <f t="shared" si="28"/>
        <v>83.835000000000008</v>
      </c>
      <c r="N950" t="str">
        <f t="shared" si="29"/>
        <v>Excelsa</v>
      </c>
    </row>
    <row r="951" spans="1:14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>
        <f>INDEX(products!$A:$G, MATCH(orders!$D951, products!$A:$A, 0), MATCH(orders!K$1, products!$A$1:$G$1, 0))</f>
        <v>2.5</v>
      </c>
      <c r="L951">
        <f>INDEX(products!$A:$G, MATCH(orders!$D951, products!$A:$A, 0), MATCH(orders!L$1, products!$A$1:$G$1, 0))</f>
        <v>27.484999999999996</v>
      </c>
      <c r="M951">
        <f t="shared" si="28"/>
        <v>109.93999999999998</v>
      </c>
      <c r="N951" t="str">
        <f t="shared" si="29"/>
        <v>Robusta</v>
      </c>
    </row>
    <row r="952" spans="1:14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>
        <f>INDEX(products!$A:$G, MATCH(orders!$D952, products!$A:$A, 0), MATCH(orders!K$1, products!$A$1:$G$1, 0))</f>
        <v>0.2</v>
      </c>
      <c r="L952">
        <f>INDEX(products!$A:$G, MATCH(orders!$D952, products!$A:$A, 0), MATCH(orders!L$1, products!$A$1:$G$1, 0))</f>
        <v>3.5849999999999995</v>
      </c>
      <c r="M952">
        <f t="shared" si="28"/>
        <v>14.339999999999998</v>
      </c>
      <c r="N952" t="str">
        <f t="shared" si="29"/>
        <v>Robusta</v>
      </c>
    </row>
    <row r="953" spans="1:14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>
        <f>INDEX(products!$A:$G, MATCH(orders!$D953, products!$A:$A, 0), MATCH(orders!K$1, products!$A$1:$G$1, 0))</f>
        <v>0.2</v>
      </c>
      <c r="L953">
        <f>INDEX(products!$A:$G, MATCH(orders!$D953, products!$A:$A, 0), MATCH(orders!L$1, products!$A$1:$G$1, 0))</f>
        <v>3.5849999999999995</v>
      </c>
      <c r="M953">
        <f t="shared" si="28"/>
        <v>21.509999999999998</v>
      </c>
      <c r="N953" t="str">
        <f t="shared" si="29"/>
        <v>Robusta</v>
      </c>
    </row>
    <row r="954" spans="1:14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>
        <f>INDEX(products!$A:$G, MATCH(orders!$D954, products!$A:$A, 0), MATCH(orders!K$1, products!$A$1:$G$1, 0))</f>
        <v>1</v>
      </c>
      <c r="L954">
        <f>INDEX(products!$A:$G, MATCH(orders!$D954, products!$A:$A, 0), MATCH(orders!L$1, products!$A$1:$G$1, 0))</f>
        <v>11.25</v>
      </c>
      <c r="M954">
        <f t="shared" si="28"/>
        <v>22.5</v>
      </c>
      <c r="N954" t="str">
        <f t="shared" si="29"/>
        <v>Arabica</v>
      </c>
    </row>
    <row r="955" spans="1:14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>
        <f>INDEX(products!$A:$G, MATCH(orders!$D955, products!$A:$A, 0), MATCH(orders!K$1, products!$A$1:$G$1, 0))</f>
        <v>0.2</v>
      </c>
      <c r="L955">
        <f>INDEX(products!$A:$G, MATCH(orders!$D955, products!$A:$A, 0), MATCH(orders!L$1, products!$A$1:$G$1, 0))</f>
        <v>3.8849999999999998</v>
      </c>
      <c r="M955">
        <f t="shared" si="28"/>
        <v>3.8849999999999998</v>
      </c>
      <c r="N955" t="str">
        <f t="shared" si="29"/>
        <v>Arabica</v>
      </c>
    </row>
    <row r="956" spans="1:14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>
        <f>INDEX(products!$A:$G, MATCH(orders!$D956, products!$A:$A, 0), MATCH(orders!K$1, products!$A$1:$G$1, 0))</f>
        <v>2.5</v>
      </c>
      <c r="L956">
        <f>INDEX(products!$A:$G, MATCH(orders!$D956, products!$A:$A, 0), MATCH(orders!L$1, products!$A$1:$G$1, 0))</f>
        <v>27.945</v>
      </c>
      <c r="M956">
        <f t="shared" si="28"/>
        <v>27.945</v>
      </c>
      <c r="N956" t="str">
        <f t="shared" si="29"/>
        <v>Excelsa</v>
      </c>
    </row>
    <row r="957" spans="1:14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>
        <f>INDEX(products!$A:$G, MATCH(orders!$D957, products!$A:$A, 0), MATCH(orders!K$1, products!$A$1:$G$1, 0))</f>
        <v>2.5</v>
      </c>
      <c r="L957">
        <f>INDEX(products!$A:$G, MATCH(orders!$D957, products!$A:$A, 0), MATCH(orders!L$1, products!$A$1:$G$1, 0))</f>
        <v>34.154999999999994</v>
      </c>
      <c r="M957">
        <f t="shared" si="28"/>
        <v>170.77499999999998</v>
      </c>
      <c r="N957" t="str">
        <f t="shared" si="29"/>
        <v>Excelsa</v>
      </c>
    </row>
    <row r="958" spans="1:14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>
        <f>INDEX(products!$A:$G, MATCH(orders!$D958, products!$A:$A, 0), MATCH(orders!K$1, products!$A$1:$G$1, 0))</f>
        <v>2.5</v>
      </c>
      <c r="L958">
        <f>INDEX(products!$A:$G, MATCH(orders!$D958, products!$A:$A, 0), MATCH(orders!L$1, products!$A$1:$G$1, 0))</f>
        <v>27.484999999999996</v>
      </c>
      <c r="M958">
        <f t="shared" si="28"/>
        <v>54.969999999999992</v>
      </c>
      <c r="N958" t="str">
        <f t="shared" si="29"/>
        <v>Robusta</v>
      </c>
    </row>
    <row r="959" spans="1:14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>
        <f>INDEX(products!$A:$G, MATCH(orders!$D959, products!$A:$A, 0), MATCH(orders!K$1, products!$A$1:$G$1, 0))</f>
        <v>1</v>
      </c>
      <c r="L959">
        <f>INDEX(products!$A:$G, MATCH(orders!$D959, products!$A:$A, 0), MATCH(orders!L$1, products!$A$1:$G$1, 0))</f>
        <v>14.85</v>
      </c>
      <c r="M959">
        <f t="shared" si="28"/>
        <v>14.85</v>
      </c>
      <c r="N959" t="str">
        <f t="shared" si="29"/>
        <v>Excelsa</v>
      </c>
    </row>
    <row r="960" spans="1:14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>
        <f>INDEX(products!$A:$G, MATCH(orders!$D960, products!$A:$A, 0), MATCH(orders!K$1, products!$A$1:$G$1, 0))</f>
        <v>0.2</v>
      </c>
      <c r="L960">
        <f>INDEX(products!$A:$G, MATCH(orders!$D960, products!$A:$A, 0), MATCH(orders!L$1, products!$A$1:$G$1, 0))</f>
        <v>3.8849999999999998</v>
      </c>
      <c r="M960">
        <f t="shared" si="28"/>
        <v>7.77</v>
      </c>
      <c r="N960" t="str">
        <f t="shared" si="29"/>
        <v>Arabica</v>
      </c>
    </row>
    <row r="961" spans="1:14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>
        <f>INDEX(products!$A:$G, MATCH(orders!$D961, products!$A:$A, 0), MATCH(orders!K$1, products!$A$1:$G$1, 0))</f>
        <v>0.2</v>
      </c>
      <c r="L961">
        <f>INDEX(products!$A:$G, MATCH(orders!$D961, products!$A:$A, 0), MATCH(orders!L$1, products!$A$1:$G$1, 0))</f>
        <v>4.7549999999999999</v>
      </c>
      <c r="M961">
        <f t="shared" si="28"/>
        <v>23.774999999999999</v>
      </c>
      <c r="N961" t="str">
        <f t="shared" si="29"/>
        <v>Liberica</v>
      </c>
    </row>
    <row r="962" spans="1:14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>
        <f>INDEX(products!$A:$G, MATCH(orders!$D962, products!$A:$A, 0), MATCH(orders!K$1, products!$A$1:$G$1, 0))</f>
        <v>1</v>
      </c>
      <c r="L962">
        <f>INDEX(products!$A:$G, MATCH(orders!$D962, products!$A:$A, 0), MATCH(orders!L$1, products!$A$1:$G$1, 0))</f>
        <v>15.85</v>
      </c>
      <c r="M962">
        <f t="shared" si="28"/>
        <v>79.25</v>
      </c>
      <c r="N962" t="str">
        <f t="shared" si="29"/>
        <v>Liberica</v>
      </c>
    </row>
    <row r="963" spans="1:14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>
        <f>INDEX(products!$A:$G, MATCH(orders!$D963, products!$A:$A, 0), MATCH(orders!K$1, products!$A$1:$G$1, 0))</f>
        <v>2.5</v>
      </c>
      <c r="L963">
        <f>INDEX(products!$A:$G, MATCH(orders!$D963, products!$A:$A, 0), MATCH(orders!L$1, products!$A$1:$G$1, 0))</f>
        <v>22.884999999999998</v>
      </c>
      <c r="M963">
        <f t="shared" ref="M963:M1001" si="30">L963 *E963</f>
        <v>45.769999999999996</v>
      </c>
      <c r="N963" t="str">
        <f t="shared" ref="N963:N1001" si="31">IF(I963 = "Rob", "Robusta", IF(I963 = "Exc", "Excelsa", IF(I963 = "Ara", "Arabica", IF(I963 = "Lib", "Liberica", ""))))</f>
        <v>Arabica</v>
      </c>
    </row>
    <row r="964" spans="1:14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>
        <f>INDEX(products!$A:$G, MATCH(orders!$D964, products!$A:$A, 0), MATCH(orders!K$1, products!$A$1:$G$1, 0))</f>
        <v>1</v>
      </c>
      <c r="L964">
        <f>INDEX(products!$A:$G, MATCH(orders!$D964, products!$A:$A, 0), MATCH(orders!L$1, products!$A$1:$G$1, 0))</f>
        <v>8.9499999999999993</v>
      </c>
      <c r="M964">
        <f t="shared" si="30"/>
        <v>8.9499999999999993</v>
      </c>
      <c r="N964" t="str">
        <f t="shared" si="31"/>
        <v>Robusta</v>
      </c>
    </row>
    <row r="965" spans="1:14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>
        <f>INDEX(products!$A:$G, MATCH(orders!$D965, products!$A:$A, 0), MATCH(orders!K$1, products!$A$1:$G$1, 0))</f>
        <v>0.5</v>
      </c>
      <c r="L965">
        <f>INDEX(products!$A:$G, MATCH(orders!$D965, products!$A:$A, 0), MATCH(orders!L$1, products!$A$1:$G$1, 0))</f>
        <v>5.97</v>
      </c>
      <c r="M965">
        <f t="shared" si="30"/>
        <v>23.88</v>
      </c>
      <c r="N965" t="str">
        <f t="shared" si="31"/>
        <v>Robusta</v>
      </c>
    </row>
    <row r="966" spans="1:14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>
        <f>INDEX(products!$A:$G, MATCH(orders!$D966, products!$A:$A, 0), MATCH(orders!K$1, products!$A$1:$G$1, 0))</f>
        <v>0.2</v>
      </c>
      <c r="L966">
        <f>INDEX(products!$A:$G, MATCH(orders!$D966, products!$A:$A, 0), MATCH(orders!L$1, products!$A$1:$G$1, 0))</f>
        <v>4.4550000000000001</v>
      </c>
      <c r="M966">
        <f t="shared" si="30"/>
        <v>22.274999999999999</v>
      </c>
      <c r="N966" t="str">
        <f t="shared" si="31"/>
        <v>Excelsa</v>
      </c>
    </row>
    <row r="967" spans="1:14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>
        <f>INDEX(products!$A:$G, MATCH(orders!$D967, products!$A:$A, 0), MATCH(orders!K$1, products!$A$1:$G$1, 0))</f>
        <v>1</v>
      </c>
      <c r="L967">
        <f>INDEX(products!$A:$G, MATCH(orders!$D967, products!$A:$A, 0), MATCH(orders!L$1, products!$A$1:$G$1, 0))</f>
        <v>9.9499999999999993</v>
      </c>
      <c r="M967">
        <f t="shared" si="30"/>
        <v>29.849999999999998</v>
      </c>
      <c r="N967" t="str">
        <f t="shared" si="31"/>
        <v>Robusta</v>
      </c>
    </row>
    <row r="968" spans="1:14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>
        <f>INDEX(products!$A:$G, MATCH(orders!$D968, products!$A:$A, 0), MATCH(orders!K$1, products!$A$1:$G$1, 0))</f>
        <v>0.5</v>
      </c>
      <c r="L968">
        <f>INDEX(products!$A:$G, MATCH(orders!$D968, products!$A:$A, 0), MATCH(orders!L$1, products!$A$1:$G$1, 0))</f>
        <v>8.91</v>
      </c>
      <c r="M968">
        <f t="shared" si="30"/>
        <v>53.46</v>
      </c>
      <c r="N968" t="str">
        <f t="shared" si="31"/>
        <v>Excelsa</v>
      </c>
    </row>
    <row r="969" spans="1:14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>
        <f>INDEX(products!$A:$G, MATCH(orders!$D969, products!$A:$A, 0), MATCH(orders!K$1, products!$A$1:$G$1, 0))</f>
        <v>0.2</v>
      </c>
      <c r="L969">
        <f>INDEX(products!$A:$G, MATCH(orders!$D969, products!$A:$A, 0), MATCH(orders!L$1, products!$A$1:$G$1, 0))</f>
        <v>2.6849999999999996</v>
      </c>
      <c r="M969">
        <f t="shared" si="30"/>
        <v>2.6849999999999996</v>
      </c>
      <c r="N969" t="str">
        <f t="shared" si="31"/>
        <v>Robusta</v>
      </c>
    </row>
    <row r="970" spans="1:14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>
        <f>INDEX(products!$A:$G, MATCH(orders!$D970, products!$A:$A, 0), MATCH(orders!K$1, products!$A$1:$G$1, 0))</f>
        <v>0.2</v>
      </c>
      <c r="L970">
        <f>INDEX(products!$A:$G, MATCH(orders!$D970, products!$A:$A, 0), MATCH(orders!L$1, products!$A$1:$G$1, 0))</f>
        <v>2.9849999999999999</v>
      </c>
      <c r="M970">
        <f t="shared" si="30"/>
        <v>5.97</v>
      </c>
      <c r="N970" t="str">
        <f t="shared" si="31"/>
        <v>Robusta</v>
      </c>
    </row>
    <row r="971" spans="1:14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>
        <f>INDEX(products!$A:$G, MATCH(orders!$D971, products!$A:$A, 0), MATCH(orders!K$1, products!$A$1:$G$1, 0))</f>
        <v>1</v>
      </c>
      <c r="L971">
        <f>INDEX(products!$A:$G, MATCH(orders!$D971, products!$A:$A, 0), MATCH(orders!L$1, products!$A$1:$G$1, 0))</f>
        <v>12.95</v>
      </c>
      <c r="M971">
        <f t="shared" si="30"/>
        <v>12.95</v>
      </c>
      <c r="N971" t="str">
        <f t="shared" si="31"/>
        <v>Liberica</v>
      </c>
    </row>
    <row r="972" spans="1:14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>
        <f>INDEX(products!$A:$G, MATCH(orders!$D972, products!$A:$A, 0), MATCH(orders!K$1, products!$A$1:$G$1, 0))</f>
        <v>0.5</v>
      </c>
      <c r="L972">
        <f>INDEX(products!$A:$G, MATCH(orders!$D972, products!$A:$A, 0), MATCH(orders!L$1, products!$A$1:$G$1, 0))</f>
        <v>8.25</v>
      </c>
      <c r="M972">
        <f t="shared" si="30"/>
        <v>8.25</v>
      </c>
      <c r="N972" t="str">
        <f t="shared" si="31"/>
        <v>Excelsa</v>
      </c>
    </row>
    <row r="973" spans="1:14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>
        <f>INDEX(products!$A:$G, MATCH(orders!$D973, products!$A:$A, 0), MATCH(orders!K$1, products!$A$1:$G$1, 0))</f>
        <v>2.5</v>
      </c>
      <c r="L973">
        <f>INDEX(products!$A:$G, MATCH(orders!$D973, products!$A:$A, 0), MATCH(orders!L$1, products!$A$1:$G$1, 0))</f>
        <v>29.784999999999997</v>
      </c>
      <c r="M973">
        <f t="shared" si="30"/>
        <v>148.92499999999998</v>
      </c>
      <c r="N973" t="str">
        <f t="shared" si="31"/>
        <v>Arabica</v>
      </c>
    </row>
    <row r="974" spans="1:14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>
        <f>INDEX(products!$A:$G, MATCH(orders!$D974, products!$A:$A, 0), MATCH(orders!K$1, products!$A$1:$G$1, 0))</f>
        <v>2.5</v>
      </c>
      <c r="L974">
        <f>INDEX(products!$A:$G, MATCH(orders!$D974, products!$A:$A, 0), MATCH(orders!L$1, products!$A$1:$G$1, 0))</f>
        <v>29.784999999999997</v>
      </c>
      <c r="M974">
        <f t="shared" si="30"/>
        <v>89.35499999999999</v>
      </c>
      <c r="N974" t="str">
        <f t="shared" si="31"/>
        <v>Arabica</v>
      </c>
    </row>
    <row r="975" spans="1:14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>
        <f>INDEX(products!$A:$G, MATCH(orders!$D975, products!$A:$A, 0), MATCH(orders!K$1, products!$A$1:$G$1, 0))</f>
        <v>1</v>
      </c>
      <c r="L975">
        <f>INDEX(products!$A:$G, MATCH(orders!$D975, products!$A:$A, 0), MATCH(orders!L$1, products!$A$1:$G$1, 0))</f>
        <v>14.55</v>
      </c>
      <c r="M975">
        <f t="shared" si="30"/>
        <v>87.300000000000011</v>
      </c>
      <c r="N975" t="str">
        <f t="shared" si="31"/>
        <v>Liberica</v>
      </c>
    </row>
    <row r="976" spans="1:14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>
        <f>INDEX(products!$A:$G, MATCH(orders!$D976, products!$A:$A, 0), MATCH(orders!K$1, products!$A$1:$G$1, 0))</f>
        <v>0.5</v>
      </c>
      <c r="L976">
        <f>INDEX(products!$A:$G, MATCH(orders!$D976, products!$A:$A, 0), MATCH(orders!L$1, products!$A$1:$G$1, 0))</f>
        <v>5.3699999999999992</v>
      </c>
      <c r="M976">
        <f t="shared" si="30"/>
        <v>5.3699999999999992</v>
      </c>
      <c r="N976" t="str">
        <f t="shared" si="31"/>
        <v>Robusta</v>
      </c>
    </row>
    <row r="977" spans="1:14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>
        <f>INDEX(products!$A:$G, MATCH(orders!$D977, products!$A:$A, 0), MATCH(orders!K$1, products!$A$1:$G$1, 0))</f>
        <v>0.2</v>
      </c>
      <c r="L977">
        <f>INDEX(products!$A:$G, MATCH(orders!$D977, products!$A:$A, 0), MATCH(orders!L$1, products!$A$1:$G$1, 0))</f>
        <v>2.9849999999999999</v>
      </c>
      <c r="M977">
        <f t="shared" si="30"/>
        <v>8.9550000000000001</v>
      </c>
      <c r="N977" t="str">
        <f t="shared" si="31"/>
        <v>Arabica</v>
      </c>
    </row>
    <row r="978" spans="1:14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>
        <f>INDEX(products!$A:$G, MATCH(orders!$D978, products!$A:$A, 0), MATCH(orders!K$1, products!$A$1:$G$1, 0))</f>
        <v>2.5</v>
      </c>
      <c r="L978">
        <f>INDEX(products!$A:$G, MATCH(orders!$D978, products!$A:$A, 0), MATCH(orders!L$1, products!$A$1:$G$1, 0))</f>
        <v>27.484999999999996</v>
      </c>
      <c r="M978">
        <f t="shared" si="30"/>
        <v>137.42499999999998</v>
      </c>
      <c r="N978" t="str">
        <f t="shared" si="31"/>
        <v>Robusta</v>
      </c>
    </row>
    <row r="979" spans="1:14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>
        <f>INDEX(products!$A:$G, MATCH(orders!$D979, products!$A:$A, 0), MATCH(orders!K$1, products!$A$1:$G$1, 0))</f>
        <v>1</v>
      </c>
      <c r="L979">
        <f>INDEX(products!$A:$G, MATCH(orders!$D979, products!$A:$A, 0), MATCH(orders!L$1, products!$A$1:$G$1, 0))</f>
        <v>11.95</v>
      </c>
      <c r="M979">
        <f t="shared" si="30"/>
        <v>59.75</v>
      </c>
      <c r="N979" t="str">
        <f t="shared" si="31"/>
        <v>Robusta</v>
      </c>
    </row>
    <row r="980" spans="1:14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>
        <f>INDEX(products!$A:$G, MATCH(orders!$D980, products!$A:$A, 0), MATCH(orders!K$1, products!$A$1:$G$1, 0))</f>
        <v>0.5</v>
      </c>
      <c r="L980">
        <f>INDEX(products!$A:$G, MATCH(orders!$D980, products!$A:$A, 0), MATCH(orders!L$1, products!$A$1:$G$1, 0))</f>
        <v>7.77</v>
      </c>
      <c r="M980">
        <f t="shared" si="30"/>
        <v>23.31</v>
      </c>
      <c r="N980" t="str">
        <f t="shared" si="31"/>
        <v>Arabica</v>
      </c>
    </row>
    <row r="981" spans="1:14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>
        <f>INDEX(products!$A:$G, MATCH(orders!$D981, products!$A:$A, 0), MATCH(orders!K$1, products!$A$1:$G$1, 0))</f>
        <v>0.5</v>
      </c>
      <c r="L981">
        <f>INDEX(products!$A:$G, MATCH(orders!$D981, products!$A:$A, 0), MATCH(orders!L$1, products!$A$1:$G$1, 0))</f>
        <v>5.3699999999999992</v>
      </c>
      <c r="M981">
        <f t="shared" si="30"/>
        <v>10.739999999999998</v>
      </c>
      <c r="N981" t="str">
        <f t="shared" si="31"/>
        <v>Robusta</v>
      </c>
    </row>
    <row r="982" spans="1:14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>
        <f>INDEX(products!$A:$G, MATCH(orders!$D982, products!$A:$A, 0), MATCH(orders!K$1, products!$A$1:$G$1, 0))</f>
        <v>2.5</v>
      </c>
      <c r="L982">
        <f>INDEX(products!$A:$G, MATCH(orders!$D982, products!$A:$A, 0), MATCH(orders!L$1, products!$A$1:$G$1, 0))</f>
        <v>27.945</v>
      </c>
      <c r="M982">
        <f t="shared" si="30"/>
        <v>167.67000000000002</v>
      </c>
      <c r="N982" t="str">
        <f t="shared" si="31"/>
        <v>Excelsa</v>
      </c>
    </row>
    <row r="983" spans="1:14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>
        <f>INDEX(products!$A:$G, MATCH(orders!$D983, products!$A:$A, 0), MATCH(orders!K$1, products!$A$1:$G$1, 0))</f>
        <v>0.2</v>
      </c>
      <c r="L983">
        <f>INDEX(products!$A:$G, MATCH(orders!$D983, products!$A:$A, 0), MATCH(orders!L$1, products!$A$1:$G$1, 0))</f>
        <v>3.645</v>
      </c>
      <c r="M983">
        <f t="shared" si="30"/>
        <v>21.87</v>
      </c>
      <c r="N983" t="str">
        <f t="shared" si="31"/>
        <v>Excelsa</v>
      </c>
    </row>
    <row r="984" spans="1:14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>
        <f>INDEX(products!$A:$G, MATCH(orders!$D984, products!$A:$A, 0), MATCH(orders!K$1, products!$A$1:$G$1, 0))</f>
        <v>1</v>
      </c>
      <c r="L984">
        <f>INDEX(products!$A:$G, MATCH(orders!$D984, products!$A:$A, 0), MATCH(orders!L$1, products!$A$1:$G$1, 0))</f>
        <v>11.95</v>
      </c>
      <c r="M984">
        <f t="shared" si="30"/>
        <v>23.9</v>
      </c>
      <c r="N984" t="str">
        <f t="shared" si="31"/>
        <v>Robusta</v>
      </c>
    </row>
    <row r="985" spans="1:14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>
        <f>INDEX(products!$A:$G, MATCH(orders!$D985, products!$A:$A, 0), MATCH(orders!K$1, products!$A$1:$G$1, 0))</f>
        <v>0.2</v>
      </c>
      <c r="L985">
        <f>INDEX(products!$A:$G, MATCH(orders!$D985, products!$A:$A, 0), MATCH(orders!L$1, products!$A$1:$G$1, 0))</f>
        <v>3.375</v>
      </c>
      <c r="M985">
        <f t="shared" si="30"/>
        <v>6.75</v>
      </c>
      <c r="N985" t="str">
        <f t="shared" si="31"/>
        <v>Arabica</v>
      </c>
    </row>
    <row r="986" spans="1:14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>
        <f>INDEX(products!$A:$G, MATCH(orders!$D986, products!$A:$A, 0), MATCH(orders!K$1, products!$A$1:$G$1, 0))</f>
        <v>2.5</v>
      </c>
      <c r="L986">
        <f>INDEX(products!$A:$G, MATCH(orders!$D986, products!$A:$A, 0), MATCH(orders!L$1, products!$A$1:$G$1, 0))</f>
        <v>31.624999999999996</v>
      </c>
      <c r="M986">
        <f t="shared" si="30"/>
        <v>31.624999999999996</v>
      </c>
      <c r="N986" t="str">
        <f t="shared" si="31"/>
        <v>Excelsa</v>
      </c>
    </row>
    <row r="987" spans="1:14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>
        <f>INDEX(products!$A:$G, MATCH(orders!$D987, products!$A:$A, 0), MATCH(orders!K$1, products!$A$1:$G$1, 0))</f>
        <v>1</v>
      </c>
      <c r="L987">
        <f>INDEX(products!$A:$G, MATCH(orders!$D987, products!$A:$A, 0), MATCH(orders!L$1, products!$A$1:$G$1, 0))</f>
        <v>11.95</v>
      </c>
      <c r="M987">
        <f t="shared" si="30"/>
        <v>47.8</v>
      </c>
      <c r="N987" t="str">
        <f t="shared" si="31"/>
        <v>Robusta</v>
      </c>
    </row>
    <row r="988" spans="1:14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>
        <f>INDEX(products!$A:$G, MATCH(orders!$D988, products!$A:$A, 0), MATCH(orders!K$1, products!$A$1:$G$1, 0))</f>
        <v>2.5</v>
      </c>
      <c r="L988">
        <f>INDEX(products!$A:$G, MATCH(orders!$D988, products!$A:$A, 0), MATCH(orders!L$1, products!$A$1:$G$1, 0))</f>
        <v>33.464999999999996</v>
      </c>
      <c r="M988">
        <f t="shared" si="30"/>
        <v>33.464999999999996</v>
      </c>
      <c r="N988" t="str">
        <f t="shared" si="31"/>
        <v>Liberica</v>
      </c>
    </row>
    <row r="989" spans="1:14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>
        <f>INDEX(products!$A:$G, MATCH(orders!$D989, products!$A:$A, 0), MATCH(orders!K$1, products!$A$1:$G$1, 0))</f>
        <v>0.5</v>
      </c>
      <c r="L989">
        <f>INDEX(products!$A:$G, MATCH(orders!$D989, products!$A:$A, 0), MATCH(orders!L$1, products!$A$1:$G$1, 0))</f>
        <v>5.97</v>
      </c>
      <c r="M989">
        <f t="shared" si="30"/>
        <v>29.849999999999998</v>
      </c>
      <c r="N989" t="str">
        <f t="shared" si="31"/>
        <v>Arabica</v>
      </c>
    </row>
    <row r="990" spans="1:14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>
        <f>INDEX(products!$A:$G, MATCH(orders!$D990, products!$A:$A, 0), MATCH(orders!K$1, products!$A$1:$G$1, 0))</f>
        <v>1</v>
      </c>
      <c r="L990">
        <f>INDEX(products!$A:$G, MATCH(orders!$D990, products!$A:$A, 0), MATCH(orders!L$1, products!$A$1:$G$1, 0))</f>
        <v>9.9499999999999993</v>
      </c>
      <c r="M990">
        <f t="shared" si="30"/>
        <v>29.849999999999998</v>
      </c>
      <c r="N990" t="str">
        <f t="shared" si="31"/>
        <v>Robusta</v>
      </c>
    </row>
    <row r="991" spans="1:14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>
        <f>INDEX(products!$A:$G, MATCH(orders!$D991, products!$A:$A, 0), MATCH(orders!K$1, products!$A$1:$G$1, 0))</f>
        <v>2.5</v>
      </c>
      <c r="L991">
        <f>INDEX(products!$A:$G, MATCH(orders!$D991, products!$A:$A, 0), MATCH(orders!L$1, products!$A$1:$G$1, 0))</f>
        <v>25.874999999999996</v>
      </c>
      <c r="M991">
        <f t="shared" si="30"/>
        <v>155.24999999999997</v>
      </c>
      <c r="N991" t="str">
        <f t="shared" si="31"/>
        <v>Arabica</v>
      </c>
    </row>
    <row r="992" spans="1:14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>
        <f>INDEX(products!$A:$G, MATCH(orders!$D992, products!$A:$A, 0), MATCH(orders!K$1, products!$A$1:$G$1, 0))</f>
        <v>0.2</v>
      </c>
      <c r="L992">
        <f>INDEX(products!$A:$G, MATCH(orders!$D992, products!$A:$A, 0), MATCH(orders!L$1, products!$A$1:$G$1, 0))</f>
        <v>3.645</v>
      </c>
      <c r="M992">
        <f t="shared" si="30"/>
        <v>18.225000000000001</v>
      </c>
      <c r="N992" t="str">
        <f t="shared" si="31"/>
        <v>Excelsa</v>
      </c>
    </row>
    <row r="993" spans="1:14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>
        <f>INDEX(products!$A:$G, MATCH(orders!$D993, products!$A:$A, 0), MATCH(orders!K$1, products!$A$1:$G$1, 0))</f>
        <v>0.5</v>
      </c>
      <c r="L993">
        <f>INDEX(products!$A:$G, MATCH(orders!$D993, products!$A:$A, 0), MATCH(orders!L$1, products!$A$1:$G$1, 0))</f>
        <v>7.77</v>
      </c>
      <c r="M993">
        <f t="shared" si="30"/>
        <v>15.54</v>
      </c>
      <c r="N993" t="str">
        <f t="shared" si="31"/>
        <v>Liberica</v>
      </c>
    </row>
    <row r="994" spans="1:14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>
        <f>INDEX(products!$A:$G, MATCH(orders!$D994, products!$A:$A, 0), MATCH(orders!K$1, products!$A$1:$G$1, 0))</f>
        <v>2.5</v>
      </c>
      <c r="L994">
        <f>INDEX(products!$A:$G, MATCH(orders!$D994, products!$A:$A, 0), MATCH(orders!L$1, products!$A$1:$G$1, 0))</f>
        <v>36.454999999999998</v>
      </c>
      <c r="M994">
        <f t="shared" si="30"/>
        <v>109.36499999999999</v>
      </c>
      <c r="N994" t="str">
        <f t="shared" si="31"/>
        <v>Liberica</v>
      </c>
    </row>
    <row r="995" spans="1:14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>
        <f>INDEX(products!$A:$G, MATCH(orders!$D995, products!$A:$A, 0), MATCH(orders!K$1, products!$A$1:$G$1, 0))</f>
        <v>1</v>
      </c>
      <c r="L995">
        <f>INDEX(products!$A:$G, MATCH(orders!$D995, products!$A:$A, 0), MATCH(orders!L$1, products!$A$1:$G$1, 0))</f>
        <v>12.95</v>
      </c>
      <c r="M995">
        <f t="shared" si="30"/>
        <v>77.699999999999989</v>
      </c>
      <c r="N995" t="str">
        <f t="shared" si="31"/>
        <v>Arabica</v>
      </c>
    </row>
    <row r="996" spans="1:14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>
        <f>INDEX(products!$A:$G, MATCH(orders!$D996, products!$A:$A, 0), MATCH(orders!K$1, products!$A$1:$G$1, 0))</f>
        <v>0.2</v>
      </c>
      <c r="L996">
        <f>INDEX(products!$A:$G, MATCH(orders!$D996, products!$A:$A, 0), MATCH(orders!L$1, products!$A$1:$G$1, 0))</f>
        <v>2.9849999999999999</v>
      </c>
      <c r="M996">
        <f t="shared" si="30"/>
        <v>8.9550000000000001</v>
      </c>
      <c r="N996" t="str">
        <f t="shared" si="31"/>
        <v>Arabica</v>
      </c>
    </row>
    <row r="997" spans="1:14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>
        <f>INDEX(products!$A:$G, MATCH(orders!$D997, products!$A:$A, 0), MATCH(orders!K$1, products!$A$1:$G$1, 0))</f>
        <v>2.5</v>
      </c>
      <c r="L997">
        <f>INDEX(products!$A:$G, MATCH(orders!$D997, products!$A:$A, 0), MATCH(orders!L$1, products!$A$1:$G$1, 0))</f>
        <v>27.484999999999996</v>
      </c>
      <c r="M997">
        <f t="shared" si="30"/>
        <v>27.484999999999996</v>
      </c>
      <c r="N997" t="str">
        <f t="shared" si="31"/>
        <v>Robusta</v>
      </c>
    </row>
    <row r="998" spans="1:14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>
        <f>INDEX(products!$A:$G, MATCH(orders!$D998, products!$A:$A, 0), MATCH(orders!K$1, products!$A$1:$G$1, 0))</f>
        <v>0.5</v>
      </c>
      <c r="L998">
        <f>INDEX(products!$A:$G, MATCH(orders!$D998, products!$A:$A, 0), MATCH(orders!L$1, products!$A$1:$G$1, 0))</f>
        <v>5.97</v>
      </c>
      <c r="M998">
        <f t="shared" si="30"/>
        <v>29.849999999999998</v>
      </c>
      <c r="N998" t="str">
        <f t="shared" si="31"/>
        <v>Robusta</v>
      </c>
    </row>
    <row r="999" spans="1:14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>
        <f>INDEX(products!$A:$G, MATCH(orders!$D999, products!$A:$A, 0), MATCH(orders!K$1, products!$A$1:$G$1, 0))</f>
        <v>0.5</v>
      </c>
      <c r="L999">
        <f>INDEX(products!$A:$G, MATCH(orders!$D999, products!$A:$A, 0), MATCH(orders!L$1, products!$A$1:$G$1, 0))</f>
        <v>6.75</v>
      </c>
      <c r="M999">
        <f t="shared" si="30"/>
        <v>27</v>
      </c>
      <c r="N999" t="str">
        <f t="shared" si="31"/>
        <v>Arabica</v>
      </c>
    </row>
    <row r="1000" spans="1:14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>
        <f>INDEX(products!$A:$G, MATCH(orders!$D1000, products!$A:$A, 0), MATCH(orders!K$1, products!$A$1:$G$1, 0))</f>
        <v>1</v>
      </c>
      <c r="L1000">
        <f>INDEX(products!$A:$G, MATCH(orders!$D1000, products!$A:$A, 0), MATCH(orders!L$1, products!$A$1:$G$1, 0))</f>
        <v>9.9499999999999993</v>
      </c>
      <c r="M1000">
        <f t="shared" si="30"/>
        <v>9.9499999999999993</v>
      </c>
      <c r="N1000" t="str">
        <f t="shared" si="31"/>
        <v>Arabica</v>
      </c>
    </row>
    <row r="1001" spans="1:14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>
        <f>INDEX(products!$A:$G, MATCH(orders!$D1001, products!$A:$A, 0), MATCH(orders!K$1, products!$A$1:$G$1, 0))</f>
        <v>0.2</v>
      </c>
      <c r="L1001">
        <f>INDEX(products!$A:$G, MATCH(orders!$D1001, products!$A:$A, 0), MATCH(orders!L$1, products!$A$1:$G$1, 0))</f>
        <v>4.125</v>
      </c>
      <c r="M1001">
        <f t="shared" si="30"/>
        <v>12.375</v>
      </c>
      <c r="N1001" t="str">
        <f t="shared" si="31"/>
        <v>Excelsa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2025-06-23T09:24:59Z</dcterms:modified>
  <cp:category/>
  <cp:contentStatus/>
</cp:coreProperties>
</file>