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Projects\"/>
    </mc:Choice>
  </mc:AlternateContent>
  <xr:revisionPtr revIDLastSave="0" documentId="8_{7D8EC21D-89A6-4533-B957-BEE6ADDF3B24}" xr6:coauthVersionLast="47" xr6:coauthVersionMax="47" xr10:uidLastSave="{00000000-0000-0000-0000-000000000000}"/>
  <bookViews>
    <workbookView xWindow="1920" yWindow="600" windowWidth="20256" windowHeight="11124" xr2:uid="{291D0E47-0866-4DC5-99FB-F932E8A5C4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8" i="1" l="1"/>
  <c r="J28" i="1"/>
  <c r="I28" i="1"/>
  <c r="K5" i="1"/>
  <c r="J5" i="1"/>
  <c r="I5" i="1"/>
  <c r="K24" i="1"/>
  <c r="J24" i="1"/>
  <c r="J26" i="1" s="1"/>
  <c r="I24" i="1"/>
  <c r="K19" i="1"/>
  <c r="K30" i="1" s="1"/>
  <c r="J19" i="1"/>
  <c r="J30" i="1" s="1"/>
  <c r="K17" i="1"/>
  <c r="J17" i="1"/>
  <c r="I17" i="1"/>
  <c r="K10" i="1"/>
  <c r="J10" i="1"/>
  <c r="I10" i="1"/>
  <c r="I19" i="1" s="1"/>
  <c r="D30" i="1"/>
  <c r="C30" i="1"/>
  <c r="B30" i="1"/>
  <c r="C28" i="1"/>
  <c r="D28" i="1"/>
  <c r="B28" i="1"/>
  <c r="C26" i="1"/>
  <c r="D26" i="1"/>
  <c r="B26" i="1"/>
  <c r="C24" i="1"/>
  <c r="D24" i="1"/>
  <c r="B24" i="1"/>
  <c r="C19" i="1"/>
  <c r="D19" i="1"/>
  <c r="B19" i="1"/>
  <c r="D10" i="1"/>
  <c r="C10" i="1"/>
  <c r="B10" i="1"/>
  <c r="C17" i="1"/>
  <c r="D17" i="1"/>
  <c r="B17" i="1"/>
  <c r="I30" i="1" l="1"/>
  <c r="I26" i="1"/>
  <c r="K26" i="1"/>
</calcChain>
</file>

<file path=xl/sharedStrings.xml><?xml version="1.0" encoding="utf-8"?>
<sst xmlns="http://schemas.openxmlformats.org/spreadsheetml/2006/main" count="53" uniqueCount="25">
  <si>
    <t>Susan</t>
  </si>
  <si>
    <t>Spark</t>
  </si>
  <si>
    <t>Mustang</t>
  </si>
  <si>
    <t>Escalade</t>
  </si>
  <si>
    <t>Initial Cost</t>
  </si>
  <si>
    <t>PurchaseCost</t>
  </si>
  <si>
    <t>Taxes</t>
  </si>
  <si>
    <t>Yearly Cost</t>
  </si>
  <si>
    <t>Insurance</t>
  </si>
  <si>
    <t>License</t>
  </si>
  <si>
    <t>Gas</t>
  </si>
  <si>
    <t>Gas Cost Calculation</t>
  </si>
  <si>
    <t>Miles per year driven</t>
  </si>
  <si>
    <t>MPG</t>
  </si>
  <si>
    <t>Price per gal of gas</t>
  </si>
  <si>
    <t>Total Annual Gas purchases</t>
  </si>
  <si>
    <t>Total Annual Costs(Ins+Lic+Gas)</t>
  </si>
  <si>
    <t>Miles to drive each year</t>
  </si>
  <si>
    <t>Susan's goal for maximium miles</t>
  </si>
  <si>
    <t>Total life of the car(in years)</t>
  </si>
  <si>
    <t>Annual Cost X years of life</t>
  </si>
  <si>
    <t>Total lifetime Costs</t>
  </si>
  <si>
    <t>Avg.Cost/Year</t>
  </si>
  <si>
    <t>Tim</t>
  </si>
  <si>
    <t>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</si>
</sst>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0" fontId="0" fillId="2" borderId="0" xfId="0" applyFill="1"/>
    <xf numFmtId="44" fontId="0" fillId="2" borderId="0" xfId="1" applyFont="1" applyFill="1"/>
    <xf numFmtId="0" fontId="0" fillId="3" borderId="0" xfId="0" applyFill="1"/>
    <xf numFmtId="44" fontId="0" fillId="3" borderId="0" xfId="1" applyFont="1" applyFill="1"/>
    <xf numFmtId="0" fontId="0" fillId="4" borderId="0" xfId="0" applyFill="1"/>
    <xf numFmtId="44" fontId="0" fillId="4" borderId="0" xfId="1" applyFont="1" applyFill="1"/>
    <xf numFmtId="0" fontId="0" fillId="5" borderId="0" xfId="0" applyFill="1"/>
    <xf numFmtId="44" fontId="0" fillId="5" borderId="0" xfId="1" applyFont="1" applyFill="1"/>
    <xf numFmtId="0" fontId="0" fillId="6" borderId="0" xfId="0" applyFill="1"/>
    <xf numFmtId="165" fontId="0" fillId="6" borderId="0" xfId="0" applyNumberFormat="1" applyFill="1"/>
    <xf numFmtId="44" fontId="0" fillId="5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Cost/Year (For Susan)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Sheet1!$B$29:$D$29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Sheet1!$B$30:$D$30</c:f>
              <c:numCache>
                <c:formatCode>_("$"* #,##0.00_);_("$"* \(#,##0.00\);_("$"* "-"??_);_(@_)</c:formatCode>
                <c:ptCount val="3"/>
                <c:pt idx="0">
                  <c:v>5129.1428571428569</c:v>
                </c:pt>
                <c:pt idx="1">
                  <c:v>9098.4210526315801</c:v>
                </c:pt>
                <c:pt idx="2">
                  <c:v>10589.411764705881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A-4204-8CFC-C049C2278D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8223856"/>
        <c:axId val="1398224336"/>
      </c:barChart>
      <c:catAx>
        <c:axId val="139822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224336"/>
        <c:crosses val="autoZero"/>
        <c:auto val="1"/>
        <c:lblAlgn val="ctr"/>
        <c:lblOffset val="100"/>
        <c:noMultiLvlLbl val="0"/>
      </c:catAx>
      <c:valAx>
        <c:axId val="13982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Expenditure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22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Cost/Year (For Tim)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Sheet1!$B$29:$D$29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Sheet1!$B$30:$D$30</c:f>
              <c:numCache>
                <c:formatCode>_("$"* #,##0.00_);_("$"* \(#,##0.00\);_("$"* "-"??_);_(@_)</c:formatCode>
                <c:ptCount val="3"/>
                <c:pt idx="0">
                  <c:v>5129.1428571428569</c:v>
                </c:pt>
                <c:pt idx="1">
                  <c:v>9098.4210526315801</c:v>
                </c:pt>
                <c:pt idx="2">
                  <c:v>10589.411764705881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C-422F-9561-BEB088F50A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8223856"/>
        <c:axId val="1398224336"/>
      </c:barChart>
      <c:catAx>
        <c:axId val="139822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224336"/>
        <c:crosses val="autoZero"/>
        <c:auto val="1"/>
        <c:lblAlgn val="ctr"/>
        <c:lblOffset val="100"/>
        <c:noMultiLvlLbl val="0"/>
      </c:catAx>
      <c:valAx>
        <c:axId val="13982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Expenditure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22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31</xdr:row>
      <xdr:rowOff>30480</xdr:rowOff>
    </xdr:from>
    <xdr:to>
      <xdr:col>4</xdr:col>
      <xdr:colOff>594360</xdr:colOff>
      <xdr:row>46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4EFD0A-911D-7A80-0753-32DA899D2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30</xdr:row>
      <xdr:rowOff>175260</xdr:rowOff>
    </xdr:from>
    <xdr:to>
      <xdr:col>11</xdr:col>
      <xdr:colOff>266700</xdr:colOff>
      <xdr:row>45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7FE3FC-0B2A-4BD5-9854-AEAF701D0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CADB7-F08A-4180-B79E-35A7E94C6B5A}">
  <dimension ref="A1:K30"/>
  <sheetViews>
    <sheetView tabSelected="1" workbookViewId="0">
      <selection activeCell="I32" sqref="I32"/>
    </sheetView>
  </sheetViews>
  <sheetFormatPr defaultRowHeight="14.4" x14ac:dyDescent="0.3"/>
  <cols>
    <col min="1" max="1" width="27.6640625" bestFit="1" customWidth="1"/>
    <col min="2" max="2" width="11.21875" bestFit="1" customWidth="1"/>
    <col min="3" max="4" width="12.109375" bestFit="1" customWidth="1"/>
    <col min="8" max="8" width="27.6640625" bestFit="1" customWidth="1"/>
    <col min="9" max="9" width="11.109375" bestFit="1" customWidth="1"/>
    <col min="10" max="11" width="12.109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H1" t="s">
        <v>23</v>
      </c>
      <c r="I1" t="s">
        <v>1</v>
      </c>
      <c r="J1" t="s">
        <v>2</v>
      </c>
      <c r="K1" t="s">
        <v>3</v>
      </c>
    </row>
    <row r="2" spans="1:11" x14ac:dyDescent="0.3">
      <c r="A2" s="2" t="s">
        <v>4</v>
      </c>
      <c r="B2" s="2"/>
      <c r="C2" s="2"/>
      <c r="D2" s="2"/>
      <c r="H2" s="2" t="s">
        <v>4</v>
      </c>
      <c r="I2" s="2"/>
      <c r="J2" s="2"/>
      <c r="K2" s="2"/>
    </row>
    <row r="3" spans="1:11" x14ac:dyDescent="0.3">
      <c r="A3" s="2" t="s">
        <v>5</v>
      </c>
      <c r="B3" s="3">
        <v>14500</v>
      </c>
      <c r="C3" s="3">
        <v>31000</v>
      </c>
      <c r="D3" s="3">
        <v>72000</v>
      </c>
      <c r="H3" s="2" t="s">
        <v>5</v>
      </c>
      <c r="I3" s="3">
        <v>14500</v>
      </c>
      <c r="J3" s="3">
        <v>31000</v>
      </c>
      <c r="K3" s="3">
        <v>72000</v>
      </c>
    </row>
    <row r="4" spans="1:11" x14ac:dyDescent="0.3">
      <c r="A4" s="2" t="s">
        <v>6</v>
      </c>
      <c r="B4" s="3">
        <v>1450</v>
      </c>
      <c r="C4" s="3">
        <v>3100</v>
      </c>
      <c r="D4" s="3">
        <v>7200</v>
      </c>
      <c r="H4" s="2" t="s">
        <v>6</v>
      </c>
      <c r="I4" s="3">
        <v>1450</v>
      </c>
      <c r="J4" s="3">
        <v>3100</v>
      </c>
      <c r="K4" s="3">
        <v>7200</v>
      </c>
    </row>
    <row r="5" spans="1:11" x14ac:dyDescent="0.3">
      <c r="H5" s="2" t="s">
        <v>24</v>
      </c>
      <c r="I5" s="12">
        <f>0.4*I3</f>
        <v>5800</v>
      </c>
      <c r="J5" s="12">
        <f>0.4*J3</f>
        <v>12400</v>
      </c>
      <c r="K5" s="12">
        <f>0.4*K3</f>
        <v>28800</v>
      </c>
    </row>
    <row r="7" spans="1:11" x14ac:dyDescent="0.3">
      <c r="A7" s="4" t="s">
        <v>7</v>
      </c>
      <c r="B7" s="4"/>
      <c r="C7" s="4"/>
      <c r="D7" s="4"/>
      <c r="H7" s="4" t="s">
        <v>7</v>
      </c>
      <c r="I7" s="4"/>
      <c r="J7" s="4"/>
      <c r="K7" s="4"/>
    </row>
    <row r="8" spans="1:11" x14ac:dyDescent="0.3">
      <c r="A8" s="4" t="s">
        <v>8</v>
      </c>
      <c r="B8" s="5">
        <v>1500</v>
      </c>
      <c r="C8" s="5">
        <v>2500</v>
      </c>
      <c r="D8" s="5">
        <v>3100</v>
      </c>
      <c r="H8" s="4" t="s">
        <v>8</v>
      </c>
      <c r="I8" s="5">
        <v>1500</v>
      </c>
      <c r="J8" s="5">
        <v>2500</v>
      </c>
      <c r="K8" s="5">
        <v>3100</v>
      </c>
    </row>
    <row r="9" spans="1:11" x14ac:dyDescent="0.3">
      <c r="A9" s="4" t="s">
        <v>9</v>
      </c>
      <c r="B9" s="5">
        <v>210</v>
      </c>
      <c r="C9" s="5">
        <v>300</v>
      </c>
      <c r="D9" s="5">
        <v>450</v>
      </c>
      <c r="H9" s="4" t="s">
        <v>9</v>
      </c>
      <c r="I9" s="5">
        <v>210</v>
      </c>
      <c r="J9" s="5">
        <v>300</v>
      </c>
      <c r="K9" s="5">
        <v>450</v>
      </c>
    </row>
    <row r="10" spans="1:11" x14ac:dyDescent="0.3">
      <c r="A10" s="4" t="s">
        <v>10</v>
      </c>
      <c r="B10" s="5">
        <f>(B$14/B$15)*B$16</f>
        <v>3419.1428571428569</v>
      </c>
      <c r="C10" s="5">
        <f t="shared" ref="C10:D10" si="0">(C$14/C$15)*C$16</f>
        <v>6298.4210526315792</v>
      </c>
      <c r="D10" s="5">
        <f t="shared" si="0"/>
        <v>7039.411764705882</v>
      </c>
      <c r="H10" s="4" t="s">
        <v>10</v>
      </c>
      <c r="I10" s="5">
        <f>(I$14/I$15)*I$16</f>
        <v>3419.1428571428569</v>
      </c>
      <c r="J10" s="5">
        <f t="shared" ref="J10:K10" si="1">(J$14/J$15)*J$16</f>
        <v>6298.4210526315792</v>
      </c>
      <c r="K10" s="5">
        <f t="shared" si="1"/>
        <v>7039.411764705882</v>
      </c>
    </row>
    <row r="13" spans="1:11" x14ac:dyDescent="0.3">
      <c r="A13" s="6" t="s">
        <v>11</v>
      </c>
      <c r="B13" s="6"/>
      <c r="C13" s="6"/>
      <c r="D13" s="6"/>
      <c r="H13" s="6" t="s">
        <v>11</v>
      </c>
      <c r="I13" s="6"/>
      <c r="J13" s="6"/>
      <c r="K13" s="6"/>
    </row>
    <row r="14" spans="1:11" x14ac:dyDescent="0.3">
      <c r="A14" s="6" t="s">
        <v>12</v>
      </c>
      <c r="B14" s="6">
        <v>30000</v>
      </c>
      <c r="C14" s="6">
        <v>30000</v>
      </c>
      <c r="D14" s="6">
        <v>30000</v>
      </c>
      <c r="H14" s="6" t="s">
        <v>12</v>
      </c>
      <c r="I14" s="6">
        <v>30000</v>
      </c>
      <c r="J14" s="6">
        <v>30000</v>
      </c>
      <c r="K14" s="6">
        <v>30000</v>
      </c>
    </row>
    <row r="15" spans="1:11" x14ac:dyDescent="0.3">
      <c r="A15" s="6" t="s">
        <v>13</v>
      </c>
      <c r="B15" s="6">
        <v>35</v>
      </c>
      <c r="C15" s="6">
        <v>19</v>
      </c>
      <c r="D15" s="6">
        <v>17</v>
      </c>
      <c r="H15" s="6" t="s">
        <v>13</v>
      </c>
      <c r="I15" s="6">
        <v>35</v>
      </c>
      <c r="J15" s="6">
        <v>19</v>
      </c>
      <c r="K15" s="6">
        <v>17</v>
      </c>
    </row>
    <row r="16" spans="1:11" x14ac:dyDescent="0.3">
      <c r="A16" s="6" t="s">
        <v>14</v>
      </c>
      <c r="B16" s="7">
        <v>3.9889999999999999</v>
      </c>
      <c r="C16" s="7">
        <v>3.9889999999999999</v>
      </c>
      <c r="D16" s="7">
        <v>3.9889999999999999</v>
      </c>
      <c r="H16" s="6" t="s">
        <v>14</v>
      </c>
      <c r="I16" s="7">
        <v>3.9889999999999999</v>
      </c>
      <c r="J16" s="7">
        <v>3.9889999999999999</v>
      </c>
      <c r="K16" s="7">
        <v>3.9889999999999999</v>
      </c>
    </row>
    <row r="17" spans="1:11" x14ac:dyDescent="0.3">
      <c r="A17" s="6" t="s">
        <v>15</v>
      </c>
      <c r="B17" s="7">
        <f>(B$14/B$15)*B$16</f>
        <v>3419.1428571428569</v>
      </c>
      <c r="C17" s="7">
        <f t="shared" ref="C17:D17" si="2">(C$14/C$15)*C$16</f>
        <v>6298.4210526315792</v>
      </c>
      <c r="D17" s="7">
        <f t="shared" si="2"/>
        <v>7039.411764705882</v>
      </c>
      <c r="H17" s="6" t="s">
        <v>15</v>
      </c>
      <c r="I17" s="7">
        <f>(I$14/I$15)*I$16</f>
        <v>3419.1428571428569</v>
      </c>
      <c r="J17" s="7">
        <f t="shared" ref="J17:K17" si="3">(J$14/J$15)*J$16</f>
        <v>6298.4210526315792</v>
      </c>
      <c r="K17" s="7">
        <f t="shared" si="3"/>
        <v>7039.411764705882</v>
      </c>
    </row>
    <row r="19" spans="1:11" x14ac:dyDescent="0.3">
      <c r="A19" s="8" t="s">
        <v>16</v>
      </c>
      <c r="B19" s="9">
        <f>SUM(B8:B10)</f>
        <v>5129.1428571428569</v>
      </c>
      <c r="C19" s="9">
        <f t="shared" ref="C19:D19" si="4">SUM(C8:C10)</f>
        <v>9098.4210526315801</v>
      </c>
      <c r="D19" s="9">
        <f t="shared" si="4"/>
        <v>10589.411764705881</v>
      </c>
      <c r="H19" s="8" t="s">
        <v>16</v>
      </c>
      <c r="I19" s="9">
        <f>SUM(I8:I10)</f>
        <v>5129.1428571428569</v>
      </c>
      <c r="J19" s="9">
        <f t="shared" ref="J19:K19" si="5">SUM(J8:J10)</f>
        <v>9098.4210526315801</v>
      </c>
      <c r="K19" s="9">
        <f t="shared" si="5"/>
        <v>10589.411764705881</v>
      </c>
    </row>
    <row r="22" spans="1:11" x14ac:dyDescent="0.3">
      <c r="A22" s="10" t="s">
        <v>17</v>
      </c>
      <c r="B22" s="10">
        <v>30000</v>
      </c>
      <c r="C22" s="10">
        <v>30000</v>
      </c>
      <c r="D22" s="10">
        <v>30000</v>
      </c>
      <c r="H22" s="10" t="s">
        <v>17</v>
      </c>
      <c r="I22" s="10">
        <v>30000</v>
      </c>
      <c r="J22" s="10">
        <v>30000</v>
      </c>
      <c r="K22" s="10">
        <v>30000</v>
      </c>
    </row>
    <row r="23" spans="1:11" x14ac:dyDescent="0.3">
      <c r="A23" s="10" t="s">
        <v>18</v>
      </c>
      <c r="B23" s="10">
        <v>250000</v>
      </c>
      <c r="C23" s="10">
        <v>250000</v>
      </c>
      <c r="D23" s="10">
        <v>250000</v>
      </c>
      <c r="H23" s="10" t="s">
        <v>18</v>
      </c>
      <c r="I23" s="10">
        <v>250000</v>
      </c>
      <c r="J23" s="10">
        <v>250000</v>
      </c>
      <c r="K23" s="10">
        <v>250000</v>
      </c>
    </row>
    <row r="24" spans="1:11" x14ac:dyDescent="0.3">
      <c r="A24" s="10" t="s">
        <v>19</v>
      </c>
      <c r="B24" s="11">
        <f>B23/B22</f>
        <v>8.3333333333333339</v>
      </c>
      <c r="C24" s="11">
        <f t="shared" ref="C24:D24" si="6">C23/C22</f>
        <v>8.3333333333333339</v>
      </c>
      <c r="D24" s="11">
        <f t="shared" si="6"/>
        <v>8.3333333333333339</v>
      </c>
      <c r="H24" s="10" t="s">
        <v>19</v>
      </c>
      <c r="I24" s="11">
        <f>I23/I22</f>
        <v>8.3333333333333339</v>
      </c>
      <c r="J24" s="11">
        <f t="shared" ref="J24" si="7">J23/J22</f>
        <v>8.3333333333333339</v>
      </c>
      <c r="K24" s="11">
        <f t="shared" ref="K24" si="8">K23/K22</f>
        <v>8.3333333333333339</v>
      </c>
    </row>
    <row r="26" spans="1:11" x14ac:dyDescent="0.3">
      <c r="A26" s="8" t="s">
        <v>20</v>
      </c>
      <c r="B26" s="9">
        <f>B19*B24</f>
        <v>42742.857142857145</v>
      </c>
      <c r="C26" s="9">
        <f t="shared" ref="C26:D26" si="9">C19*C24</f>
        <v>75820.175438596503</v>
      </c>
      <c r="D26" s="9">
        <f t="shared" si="9"/>
        <v>88245.098039215678</v>
      </c>
      <c r="H26" s="8" t="s">
        <v>20</v>
      </c>
      <c r="I26" s="9">
        <f>I19*I24</f>
        <v>42742.857142857145</v>
      </c>
      <c r="J26" s="9">
        <f t="shared" ref="J26:K26" si="10">J19*J24</f>
        <v>75820.175438596503</v>
      </c>
      <c r="K26" s="9">
        <f t="shared" si="10"/>
        <v>88245.098039215678</v>
      </c>
    </row>
    <row r="28" spans="1:11" x14ac:dyDescent="0.3">
      <c r="A28" s="8" t="s">
        <v>21</v>
      </c>
      <c r="B28" s="9">
        <f>B26+B3+B4</f>
        <v>58692.857142857145</v>
      </c>
      <c r="C28" s="9">
        <f t="shared" ref="C28:D28" si="11">C26+C3+C4</f>
        <v>109920.1754385965</v>
      </c>
      <c r="D28" s="9">
        <f t="shared" si="11"/>
        <v>167445.09803921566</v>
      </c>
      <c r="H28" s="8" t="s">
        <v>21</v>
      </c>
      <c r="I28" s="9">
        <f>I26+I3+I4+I5</f>
        <v>64492.857142857145</v>
      </c>
      <c r="J28" s="9">
        <f t="shared" ref="J28:K28" si="12">J26+J3+J4+J5</f>
        <v>122320.1754385965</v>
      </c>
      <c r="K28" s="9">
        <f>K26+K3+K4+K5</f>
        <v>196245.09803921566</v>
      </c>
    </row>
    <row r="29" spans="1:11" x14ac:dyDescent="0.3">
      <c r="B29" t="s">
        <v>1</v>
      </c>
      <c r="C29" t="s">
        <v>2</v>
      </c>
      <c r="D29" t="s">
        <v>3</v>
      </c>
      <c r="I29" t="s">
        <v>1</v>
      </c>
      <c r="J29" t="s">
        <v>2</v>
      </c>
      <c r="K29" t="s">
        <v>3</v>
      </c>
    </row>
    <row r="30" spans="1:11" x14ac:dyDescent="0.3">
      <c r="A30" t="s">
        <v>22</v>
      </c>
      <c r="B30" s="1">
        <f>SUM(B19:B21)</f>
        <v>5129.1428571428569</v>
      </c>
      <c r="C30" s="1">
        <f t="shared" ref="C30:D30" si="13">SUM(C19:C21)</f>
        <v>9098.4210526315801</v>
      </c>
      <c r="D30" s="1">
        <f t="shared" si="13"/>
        <v>10589.411764705881</v>
      </c>
      <c r="H30" t="s">
        <v>22</v>
      </c>
      <c r="I30" s="1">
        <f>SUM(I19:I21)</f>
        <v>5129.1428571428569</v>
      </c>
      <c r="J30" s="1">
        <f t="shared" ref="J30:K30" si="14">SUM(J19:J21)</f>
        <v>9098.4210526315801</v>
      </c>
      <c r="K30" s="1">
        <f t="shared" si="14"/>
        <v>10589.411764705881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</dc:creator>
  <cp:lastModifiedBy>Piyush</cp:lastModifiedBy>
  <dcterms:created xsi:type="dcterms:W3CDTF">2023-06-24T18:48:37Z</dcterms:created>
  <dcterms:modified xsi:type="dcterms:W3CDTF">2023-06-24T19:37:03Z</dcterms:modified>
</cp:coreProperties>
</file>