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4967B8B-73E3-45E3-995F-8182551092D1}" xr6:coauthVersionLast="47" xr6:coauthVersionMax="47" xr10:uidLastSave="{00000000-0000-0000-0000-000000000000}"/>
  <bookViews>
    <workbookView xWindow="-108" yWindow="-108" windowWidth="23256" windowHeight="12576" xr2:uid="{8C56E0D5-51BC-46E1-9CDD-026D0B70B6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0" i="1" l="1"/>
  <c r="AD19" i="1"/>
  <c r="AD18" i="1"/>
  <c r="AD17" i="1"/>
  <c r="P20" i="1"/>
  <c r="H20" i="1"/>
  <c r="G20" i="1"/>
  <c r="F20" i="1"/>
  <c r="E20" i="1"/>
  <c r="E19" i="1"/>
  <c r="F19" i="1"/>
  <c r="G19" i="1"/>
  <c r="H19" i="1"/>
  <c r="E18" i="1"/>
  <c r="F18" i="1"/>
  <c r="G18" i="1"/>
  <c r="H18" i="1"/>
  <c r="F17" i="1"/>
  <c r="G17" i="1"/>
  <c r="H17" i="1"/>
  <c r="E17" i="1"/>
  <c r="P10" i="1"/>
  <c r="Z3" i="1"/>
  <c r="AA3" i="1" s="1"/>
  <c r="AB3" i="1" s="1"/>
  <c r="Y3" i="1"/>
  <c r="W6" i="1"/>
  <c r="W8" i="1"/>
  <c r="W13" i="1"/>
  <c r="W14" i="1"/>
  <c r="W15" i="1"/>
  <c r="V5" i="1"/>
  <c r="V11" i="1"/>
  <c r="V13" i="1"/>
  <c r="U7" i="1"/>
  <c r="U8" i="1"/>
  <c r="U9" i="1"/>
  <c r="T4" i="1"/>
  <c r="T19" i="1" s="1"/>
  <c r="S7" i="1"/>
  <c r="U3" i="1"/>
  <c r="V3" i="1" s="1"/>
  <c r="W3" i="1" s="1"/>
  <c r="T3" i="1"/>
  <c r="R5" i="1"/>
  <c r="R6" i="1"/>
  <c r="AB6" i="1" s="1"/>
  <c r="R7" i="1"/>
  <c r="R8" i="1"/>
  <c r="AB8" i="1" s="1"/>
  <c r="R9" i="1"/>
  <c r="R10" i="1"/>
  <c r="R11" i="1"/>
  <c r="R12" i="1"/>
  <c r="R13" i="1"/>
  <c r="AB13" i="1" s="1"/>
  <c r="R14" i="1"/>
  <c r="AB14" i="1" s="1"/>
  <c r="R15" i="1"/>
  <c r="AB15" i="1" s="1"/>
  <c r="Q5" i="1"/>
  <c r="AA5" i="1" s="1"/>
  <c r="Q6" i="1"/>
  <c r="AA6" i="1" s="1"/>
  <c r="Q7" i="1"/>
  <c r="Q8" i="1"/>
  <c r="AA8" i="1" s="1"/>
  <c r="Q9" i="1"/>
  <c r="Q10" i="1"/>
  <c r="Q11" i="1"/>
  <c r="AA11" i="1" s="1"/>
  <c r="Q12" i="1"/>
  <c r="Q13" i="1"/>
  <c r="AA13" i="1" s="1"/>
  <c r="Q14" i="1"/>
  <c r="Q15" i="1"/>
  <c r="P5" i="1"/>
  <c r="P6" i="1"/>
  <c r="P7" i="1"/>
  <c r="Z7" i="1" s="1"/>
  <c r="P8" i="1"/>
  <c r="Z8" i="1" s="1"/>
  <c r="P9" i="1"/>
  <c r="Z9" i="1" s="1"/>
  <c r="P11" i="1"/>
  <c r="Z11" i="1" s="1"/>
  <c r="P12" i="1"/>
  <c r="Z12" i="1" s="1"/>
  <c r="P13" i="1"/>
  <c r="P14" i="1"/>
  <c r="P15" i="1"/>
  <c r="O5" i="1"/>
  <c r="O6" i="1"/>
  <c r="O7" i="1"/>
  <c r="O8" i="1"/>
  <c r="O9" i="1"/>
  <c r="O10" i="1"/>
  <c r="O11" i="1"/>
  <c r="O12" i="1"/>
  <c r="O13" i="1"/>
  <c r="O14" i="1"/>
  <c r="O15" i="1"/>
  <c r="Y15" i="1" s="1"/>
  <c r="Q4" i="1"/>
  <c r="Q20" i="1" s="1"/>
  <c r="P4" i="1"/>
  <c r="P19" i="1" s="1"/>
  <c r="R4" i="1"/>
  <c r="R20" i="1" s="1"/>
  <c r="O4" i="1"/>
  <c r="Y4" i="1" s="1"/>
  <c r="N4" i="1"/>
  <c r="O3" i="1"/>
  <c r="P3" i="1" s="1"/>
  <c r="Q3" i="1" s="1"/>
  <c r="R3" i="1" s="1"/>
  <c r="J4" i="1"/>
  <c r="M5" i="1"/>
  <c r="W5" i="1" s="1"/>
  <c r="M6" i="1"/>
  <c r="M7" i="1"/>
  <c r="W7" i="1" s="1"/>
  <c r="M8" i="1"/>
  <c r="M9" i="1"/>
  <c r="W9" i="1" s="1"/>
  <c r="M10" i="1"/>
  <c r="W10" i="1" s="1"/>
  <c r="AB10" i="1" s="1"/>
  <c r="M11" i="1"/>
  <c r="W11" i="1" s="1"/>
  <c r="M12" i="1"/>
  <c r="W12" i="1" s="1"/>
  <c r="M13" i="1"/>
  <c r="M14" i="1"/>
  <c r="M15" i="1"/>
  <c r="L5" i="1"/>
  <c r="L6" i="1"/>
  <c r="V6" i="1" s="1"/>
  <c r="L7" i="1"/>
  <c r="V7" i="1" s="1"/>
  <c r="L8" i="1"/>
  <c r="V8" i="1" s="1"/>
  <c r="L9" i="1"/>
  <c r="V9" i="1" s="1"/>
  <c r="AA9" i="1" s="1"/>
  <c r="L10" i="1"/>
  <c r="V10" i="1" s="1"/>
  <c r="L11" i="1"/>
  <c r="L12" i="1"/>
  <c r="V12" i="1" s="1"/>
  <c r="L13" i="1"/>
  <c r="L14" i="1"/>
  <c r="V14" i="1" s="1"/>
  <c r="L15" i="1"/>
  <c r="V15" i="1" s="1"/>
  <c r="AA15" i="1" s="1"/>
  <c r="K5" i="1"/>
  <c r="U5" i="1" s="1"/>
  <c r="K6" i="1"/>
  <c r="U6" i="1" s="1"/>
  <c r="K7" i="1"/>
  <c r="K8" i="1"/>
  <c r="K9" i="1"/>
  <c r="K10" i="1"/>
  <c r="U10" i="1" s="1"/>
  <c r="Z10" i="1" s="1"/>
  <c r="K11" i="1"/>
  <c r="U11" i="1" s="1"/>
  <c r="K12" i="1"/>
  <c r="U12" i="1" s="1"/>
  <c r="K13" i="1"/>
  <c r="U13" i="1" s="1"/>
  <c r="K14" i="1"/>
  <c r="U14" i="1" s="1"/>
  <c r="K15" i="1"/>
  <c r="U15" i="1" s="1"/>
  <c r="Z15" i="1" s="1"/>
  <c r="J5" i="1"/>
  <c r="T5" i="1" s="1"/>
  <c r="J6" i="1"/>
  <c r="T6" i="1" s="1"/>
  <c r="J7" i="1"/>
  <c r="T7" i="1" s="1"/>
  <c r="J8" i="1"/>
  <c r="T8" i="1" s="1"/>
  <c r="J9" i="1"/>
  <c r="T9" i="1" s="1"/>
  <c r="J10" i="1"/>
  <c r="T10" i="1" s="1"/>
  <c r="Y10" i="1" s="1"/>
  <c r="J11" i="1"/>
  <c r="T11" i="1" s="1"/>
  <c r="J12" i="1"/>
  <c r="T12" i="1" s="1"/>
  <c r="J13" i="1"/>
  <c r="T13" i="1" s="1"/>
  <c r="J14" i="1"/>
  <c r="T14" i="1" s="1"/>
  <c r="J15" i="1"/>
  <c r="T15" i="1" s="1"/>
  <c r="K4" i="1"/>
  <c r="U4" i="1" s="1"/>
  <c r="L4" i="1"/>
  <c r="V4" i="1" s="1"/>
  <c r="M4" i="1"/>
  <c r="W4" i="1" s="1"/>
  <c r="J3" i="1"/>
  <c r="K3" i="1" s="1"/>
  <c r="L3" i="1" s="1"/>
  <c r="M3" i="1" s="1"/>
  <c r="E3" i="1"/>
  <c r="F3" i="1" s="1"/>
  <c r="G3" i="1" s="1"/>
  <c r="H3" i="1" s="1"/>
  <c r="I5" i="1"/>
  <c r="S5" i="1" s="1"/>
  <c r="I6" i="1"/>
  <c r="S6" i="1" s="1"/>
  <c r="I7" i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4" i="1"/>
  <c r="S4" i="1" s="1"/>
  <c r="D20" i="1"/>
  <c r="D18" i="1"/>
  <c r="D19" i="1"/>
  <c r="D17" i="1"/>
  <c r="C19" i="1"/>
  <c r="C18" i="1"/>
  <c r="C17" i="1"/>
  <c r="N10" i="1"/>
  <c r="N5" i="1"/>
  <c r="N6" i="1"/>
  <c r="N7" i="1"/>
  <c r="N8" i="1"/>
  <c r="N9" i="1"/>
  <c r="N11" i="1"/>
  <c r="N12" i="1"/>
  <c r="N13" i="1"/>
  <c r="N14" i="1"/>
  <c r="N15" i="1"/>
  <c r="AB11" i="1" l="1"/>
  <c r="Z5" i="1"/>
  <c r="Y9" i="1"/>
  <c r="Y8" i="1"/>
  <c r="Y7" i="1"/>
  <c r="AB7" i="1"/>
  <c r="Y6" i="1"/>
  <c r="Y5" i="1"/>
  <c r="Y19" i="1" s="1"/>
  <c r="AA10" i="1"/>
  <c r="AB5" i="1"/>
  <c r="Y14" i="1"/>
  <c r="Z6" i="1"/>
  <c r="AB9" i="1"/>
  <c r="AA12" i="1"/>
  <c r="W20" i="1"/>
  <c r="W19" i="1"/>
  <c r="W18" i="1"/>
  <c r="W17" i="1"/>
  <c r="V19" i="1"/>
  <c r="V20" i="1"/>
  <c r="V18" i="1"/>
  <c r="V17" i="1"/>
  <c r="Y12" i="1"/>
  <c r="Y13" i="1"/>
  <c r="AB12" i="1"/>
  <c r="Y11" i="1"/>
  <c r="AA14" i="1"/>
  <c r="X4" i="1"/>
  <c r="S17" i="1"/>
  <c r="U19" i="1"/>
  <c r="U20" i="1"/>
  <c r="U18" i="1"/>
  <c r="U17" i="1"/>
  <c r="Z14" i="1"/>
  <c r="Z13" i="1"/>
  <c r="AA7" i="1"/>
  <c r="O17" i="1"/>
  <c r="T20" i="1"/>
  <c r="AB4" i="1"/>
  <c r="Z4" i="1"/>
  <c r="Q17" i="1"/>
  <c r="P17" i="1"/>
  <c r="O20" i="1"/>
  <c r="AA4" i="1"/>
  <c r="R18" i="1"/>
  <c r="T17" i="1"/>
  <c r="Q18" i="1"/>
  <c r="P18" i="1"/>
  <c r="O18" i="1"/>
  <c r="R19" i="1"/>
  <c r="T18" i="1"/>
  <c r="Q19" i="1"/>
  <c r="O19" i="1"/>
  <c r="R17" i="1"/>
  <c r="X8" i="1"/>
  <c r="AD8" i="1" s="1"/>
  <c r="X7" i="1"/>
  <c r="AD7" i="1" s="1"/>
  <c r="N19" i="1"/>
  <c r="N18" i="1"/>
  <c r="X12" i="1"/>
  <c r="AD12" i="1" s="1"/>
  <c r="X10" i="1"/>
  <c r="AD10" i="1" s="1"/>
  <c r="S20" i="1"/>
  <c r="X15" i="1"/>
  <c r="AD15" i="1" s="1"/>
  <c r="N20" i="1"/>
  <c r="X14" i="1"/>
  <c r="X6" i="1"/>
  <c r="X5" i="1"/>
  <c r="X11" i="1"/>
  <c r="X9" i="1"/>
  <c r="S18" i="1"/>
  <c r="S19" i="1"/>
  <c r="X13" i="1"/>
  <c r="AD13" i="1" s="1"/>
  <c r="N17" i="1"/>
  <c r="AD4" i="1" l="1"/>
  <c r="AD11" i="1"/>
  <c r="AD6" i="1"/>
  <c r="Y17" i="1"/>
  <c r="AD14" i="1"/>
  <c r="Y18" i="1"/>
  <c r="AA19" i="1"/>
  <c r="AA18" i="1"/>
  <c r="AA17" i="1"/>
  <c r="AA20" i="1"/>
  <c r="Z19" i="1"/>
  <c r="Z18" i="1"/>
  <c r="Z17" i="1"/>
  <c r="Z20" i="1"/>
  <c r="AB20" i="1"/>
  <c r="AB19" i="1"/>
  <c r="AB18" i="1"/>
  <c r="AB17" i="1"/>
  <c r="AD9" i="1"/>
  <c r="AD5" i="1"/>
  <c r="Y20" i="1"/>
  <c r="X19" i="1"/>
  <c r="X20" i="1"/>
  <c r="X18" i="1"/>
  <c r="X17" i="1"/>
</calcChain>
</file>

<file path=xl/sharedStrings.xml><?xml version="1.0" encoding="utf-8"?>
<sst xmlns="http://schemas.openxmlformats.org/spreadsheetml/2006/main" count="39" uniqueCount="39">
  <si>
    <t>Employee Payroll</t>
  </si>
  <si>
    <t>First Name</t>
  </si>
  <si>
    <t>Last Name</t>
  </si>
  <si>
    <t>Hourly wage</t>
  </si>
  <si>
    <t xml:space="preserve">Jon </t>
  </si>
  <si>
    <t>Kern</t>
  </si>
  <si>
    <t>Glenda</t>
  </si>
  <si>
    <t>Howard</t>
  </si>
  <si>
    <t>Ron</t>
  </si>
  <si>
    <t>Wesly</t>
  </si>
  <si>
    <t>Wendy</t>
  </si>
  <si>
    <t>Hernandez</t>
  </si>
  <si>
    <t>Paul</t>
  </si>
  <si>
    <t>Smith</t>
  </si>
  <si>
    <t>Ved</t>
  </si>
  <si>
    <t>Sharma</t>
  </si>
  <si>
    <t>Ashley</t>
  </si>
  <si>
    <t>Young</t>
  </si>
  <si>
    <t xml:space="preserve">Trent </t>
  </si>
  <si>
    <t>Menon</t>
  </si>
  <si>
    <t xml:space="preserve">Bill </t>
  </si>
  <si>
    <t>Norman</t>
  </si>
  <si>
    <t xml:space="preserve">Sandy </t>
  </si>
  <si>
    <t>Hills</t>
  </si>
  <si>
    <t xml:space="preserve">Tom </t>
  </si>
  <si>
    <t>Baker</t>
  </si>
  <si>
    <t>Linda</t>
  </si>
  <si>
    <t>Washington</t>
  </si>
  <si>
    <t>Pay</t>
  </si>
  <si>
    <t>Max</t>
  </si>
  <si>
    <t>Min</t>
  </si>
  <si>
    <t>Average</t>
  </si>
  <si>
    <t>Total</t>
  </si>
  <si>
    <t>Hours Worked</t>
  </si>
  <si>
    <t>Overtime Hours</t>
  </si>
  <si>
    <t>Bonus</t>
  </si>
  <si>
    <t>Total Pay</t>
  </si>
  <si>
    <t>Total Weekly Pay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</si>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</sst>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5FFD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" fontId="0" fillId="2" borderId="0" xfId="0" applyNumberFormat="1" applyFill="1" applyAlignment="1">
      <alignment horizontal="center"/>
    </xf>
    <xf numFmtId="16" fontId="0" fillId="3" borderId="0" xfId="0" applyNumberFormat="1" applyFill="1" applyAlignment="1">
      <alignment horizontal="center"/>
    </xf>
    <xf numFmtId="16" fontId="0" fillId="4" borderId="0" xfId="0" applyNumberFormat="1" applyFill="1" applyAlignment="1">
      <alignment horizontal="center"/>
    </xf>
    <xf numFmtId="16" fontId="0" fillId="5" borderId="0" xfId="0" applyNumberFormat="1" applyFill="1" applyAlignment="1">
      <alignment horizontal="center"/>
    </xf>
    <xf numFmtId="16" fontId="0" fillId="6" borderId="0" xfId="0" applyNumberFormat="1" applyFill="1" applyAlignment="1">
      <alignment horizontal="center"/>
    </xf>
    <xf numFmtId="44" fontId="0" fillId="0" borderId="0" xfId="1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4" fontId="0" fillId="4" borderId="0" xfId="0" applyNumberFormat="1" applyFill="1" applyAlignment="1">
      <alignment horizontal="center"/>
    </xf>
    <xf numFmtId="44" fontId="0" fillId="5" borderId="0" xfId="0" applyNumberFormat="1" applyFill="1" applyAlignment="1">
      <alignment horizontal="center"/>
    </xf>
    <xf numFmtId="44" fontId="0" fillId="6" borderId="0" xfId="0" applyNumberFormat="1" applyFill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85FF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3EF9A-0051-4D12-8509-1CBC9392F6F8}">
  <dimension ref="A1:AD20"/>
  <sheetViews>
    <sheetView tabSelected="1" workbookViewId="0">
      <selection activeCell="A3" sqref="A3"/>
    </sheetView>
  </sheetViews>
  <sheetFormatPr defaultRowHeight="14.4" x14ac:dyDescent="0.3"/>
  <cols>
    <col min="1" max="1" width="10.33203125" customWidth="1"/>
    <col min="2" max="2" width="11.109375" customWidth="1"/>
    <col min="3" max="3" width="10.77734375" customWidth="1"/>
    <col min="4" max="8" width="12.88671875" customWidth="1"/>
    <col min="9" max="13" width="13.77734375" customWidth="1"/>
    <col min="14" max="18" width="11.33203125" customWidth="1"/>
    <col min="19" max="20" width="9.77734375" customWidth="1"/>
    <col min="21" max="21" width="11.5546875" customWidth="1"/>
    <col min="22" max="23" width="9.77734375" customWidth="1"/>
    <col min="24" max="24" width="11" customWidth="1"/>
    <col min="25" max="25" width="11.77734375" customWidth="1"/>
    <col min="26" max="26" width="12" customWidth="1"/>
    <col min="27" max="27" width="11.21875" customWidth="1"/>
    <col min="28" max="28" width="11.33203125" customWidth="1"/>
    <col min="30" max="30" width="15" customWidth="1"/>
  </cols>
  <sheetData>
    <row r="1" spans="1:30" ht="31.2" x14ac:dyDescent="0.6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3">
      <c r="D2" s="1" t="s">
        <v>33</v>
      </c>
      <c r="E2" s="1"/>
      <c r="F2" s="1"/>
      <c r="G2" s="1"/>
      <c r="H2" s="1"/>
      <c r="I2" s="1" t="s">
        <v>34</v>
      </c>
      <c r="J2" s="1"/>
      <c r="K2" s="1"/>
      <c r="L2" s="1"/>
      <c r="M2" s="1"/>
      <c r="N2" s="1" t="s">
        <v>28</v>
      </c>
      <c r="O2" s="1"/>
      <c r="P2" s="1"/>
      <c r="Q2" s="1"/>
      <c r="R2" s="1"/>
      <c r="S2" s="1" t="s">
        <v>35</v>
      </c>
      <c r="T2" s="1"/>
      <c r="U2" s="1"/>
      <c r="V2" s="1"/>
      <c r="W2" s="1"/>
      <c r="X2" s="1" t="s">
        <v>36</v>
      </c>
      <c r="Y2" s="1"/>
      <c r="Z2" s="1"/>
      <c r="AA2" s="1"/>
      <c r="AB2" s="1"/>
      <c r="AD2" t="s">
        <v>37</v>
      </c>
    </row>
    <row r="3" spans="1:30" x14ac:dyDescent="0.3">
      <c r="A3" s="2" t="s">
        <v>1</v>
      </c>
      <c r="B3" s="2" t="s">
        <v>2</v>
      </c>
      <c r="C3" s="2" t="s">
        <v>3</v>
      </c>
      <c r="D3" s="4">
        <v>44927</v>
      </c>
      <c r="E3" s="4">
        <f>D3+7</f>
        <v>44934</v>
      </c>
      <c r="F3" s="4">
        <f t="shared" ref="F3:G3" si="0">E3+7</f>
        <v>44941</v>
      </c>
      <c r="G3" s="4">
        <f t="shared" si="0"/>
        <v>44948</v>
      </c>
      <c r="H3" s="4">
        <f>G3+7</f>
        <v>44955</v>
      </c>
      <c r="I3" s="5">
        <v>44927</v>
      </c>
      <c r="J3" s="5">
        <f>I3+7</f>
        <v>44934</v>
      </c>
      <c r="K3" s="5">
        <f t="shared" ref="K3:M3" si="1">J3+7</f>
        <v>44941</v>
      </c>
      <c r="L3" s="5">
        <f t="shared" si="1"/>
        <v>44948</v>
      </c>
      <c r="M3" s="5">
        <f t="shared" si="1"/>
        <v>44955</v>
      </c>
      <c r="N3" s="6">
        <v>44927</v>
      </c>
      <c r="O3" s="6">
        <f>N3+7</f>
        <v>44934</v>
      </c>
      <c r="P3" s="6">
        <f t="shared" ref="P3:R3" si="2">O3+7</f>
        <v>44941</v>
      </c>
      <c r="Q3" s="6">
        <f t="shared" si="2"/>
        <v>44948</v>
      </c>
      <c r="R3" s="6">
        <f t="shared" si="2"/>
        <v>44955</v>
      </c>
      <c r="S3" s="7">
        <v>44927</v>
      </c>
      <c r="T3" s="7">
        <f>S3+7</f>
        <v>44934</v>
      </c>
      <c r="U3" s="7">
        <f t="shared" ref="U3:W3" si="3">T3+7</f>
        <v>44941</v>
      </c>
      <c r="V3" s="7">
        <f t="shared" si="3"/>
        <v>44948</v>
      </c>
      <c r="W3" s="7">
        <f t="shared" si="3"/>
        <v>44955</v>
      </c>
      <c r="X3" s="8">
        <v>44927</v>
      </c>
      <c r="Y3" s="8">
        <f>X3+7</f>
        <v>44934</v>
      </c>
      <c r="Z3" s="8">
        <f t="shared" ref="Z3:AB3" si="4">Y3+7</f>
        <v>44941</v>
      </c>
      <c r="AA3" s="8">
        <f t="shared" si="4"/>
        <v>44948</v>
      </c>
      <c r="AB3" s="8">
        <f t="shared" si="4"/>
        <v>44955</v>
      </c>
      <c r="AC3" s="2"/>
      <c r="AD3" s="2" t="s">
        <v>38</v>
      </c>
    </row>
    <row r="4" spans="1:30" x14ac:dyDescent="0.3">
      <c r="A4" s="2" t="s">
        <v>4</v>
      </c>
      <c r="B4" s="2" t="s">
        <v>5</v>
      </c>
      <c r="C4" s="9">
        <v>15.9</v>
      </c>
      <c r="D4" s="10">
        <v>40</v>
      </c>
      <c r="E4" s="10">
        <v>43</v>
      </c>
      <c r="F4" s="10">
        <v>41</v>
      </c>
      <c r="G4" s="10">
        <v>40</v>
      </c>
      <c r="H4" s="10">
        <v>50</v>
      </c>
      <c r="I4" s="11">
        <f>IF(D4&gt;40,D4-40,0)</f>
        <v>0</v>
      </c>
      <c r="J4" s="11">
        <f>IF(E4&gt;40,E4-40,0)</f>
        <v>3</v>
      </c>
      <c r="K4" s="11">
        <f t="shared" ref="J4:M15" si="5">IF(F4&gt;40,F4-40,0)</f>
        <v>1</v>
      </c>
      <c r="L4" s="11">
        <f t="shared" si="5"/>
        <v>0</v>
      </c>
      <c r="M4" s="11">
        <f t="shared" si="5"/>
        <v>10</v>
      </c>
      <c r="N4" s="12">
        <f>$C4*D4</f>
        <v>636</v>
      </c>
      <c r="O4" s="12">
        <f>$C4*E4</f>
        <v>683.7</v>
      </c>
      <c r="P4" s="12">
        <f>$C4*F4</f>
        <v>651.9</v>
      </c>
      <c r="Q4" s="12">
        <f>$C4*G4</f>
        <v>636</v>
      </c>
      <c r="R4" s="12">
        <f t="shared" ref="R4:R15" si="6">$C4*H4</f>
        <v>795</v>
      </c>
      <c r="S4" s="13">
        <f>0.5*$C4*I4</f>
        <v>0</v>
      </c>
      <c r="T4" s="13">
        <f t="shared" ref="T4:W15" si="7">0.5*$C4*J4</f>
        <v>23.85</v>
      </c>
      <c r="U4" s="13">
        <f t="shared" si="7"/>
        <v>7.95</v>
      </c>
      <c r="V4" s="13">
        <f t="shared" si="7"/>
        <v>0</v>
      </c>
      <c r="W4" s="13">
        <f t="shared" si="7"/>
        <v>79.5</v>
      </c>
      <c r="X4" s="14">
        <f>N4+S4</f>
        <v>636</v>
      </c>
      <c r="Y4" s="14">
        <f>O4+T4</f>
        <v>707.55000000000007</v>
      </c>
      <c r="Z4" s="14">
        <f t="shared" ref="Z4:AB15" si="8">P4+U4</f>
        <v>659.85</v>
      </c>
      <c r="AA4" s="14">
        <f t="shared" si="8"/>
        <v>636</v>
      </c>
      <c r="AB4" s="14">
        <f t="shared" si="8"/>
        <v>874.5</v>
      </c>
      <c r="AC4" s="2"/>
      <c r="AD4" s="15">
        <f>SUM(X4:AB4)</f>
        <v>3513.9</v>
      </c>
    </row>
    <row r="5" spans="1:30" x14ac:dyDescent="0.3">
      <c r="A5" s="2" t="s">
        <v>6</v>
      </c>
      <c r="B5" s="2" t="s">
        <v>7</v>
      </c>
      <c r="C5" s="9">
        <v>10</v>
      </c>
      <c r="D5" s="10">
        <v>42</v>
      </c>
      <c r="E5" s="10">
        <v>43</v>
      </c>
      <c r="F5" s="10">
        <v>40</v>
      </c>
      <c r="G5" s="10">
        <v>39</v>
      </c>
      <c r="H5" s="10">
        <v>42</v>
      </c>
      <c r="I5" s="11">
        <f>IF(D5&gt;40,D5-40,0)</f>
        <v>2</v>
      </c>
      <c r="J5" s="11">
        <f t="shared" si="5"/>
        <v>3</v>
      </c>
      <c r="K5" s="11">
        <f t="shared" si="5"/>
        <v>0</v>
      </c>
      <c r="L5" s="11">
        <f t="shared" si="5"/>
        <v>0</v>
      </c>
      <c r="M5" s="11">
        <f t="shared" si="5"/>
        <v>2</v>
      </c>
      <c r="N5" s="12">
        <f>C5*D5</f>
        <v>420</v>
      </c>
      <c r="O5" s="12">
        <f t="shared" ref="O5:O15" si="9">$C5*E5</f>
        <v>430</v>
      </c>
      <c r="P5" s="12">
        <f t="shared" ref="P5:P15" si="10">$C5*F5</f>
        <v>400</v>
      </c>
      <c r="Q5" s="12">
        <f t="shared" ref="Q5:Q15" si="11">$C5*G5</f>
        <v>390</v>
      </c>
      <c r="R5" s="12">
        <f t="shared" si="6"/>
        <v>420</v>
      </c>
      <c r="S5" s="13">
        <f t="shared" ref="S5:S15" si="12">0.5*$C5*I5</f>
        <v>10</v>
      </c>
      <c r="T5" s="13">
        <f t="shared" si="7"/>
        <v>15</v>
      </c>
      <c r="U5" s="13">
        <f t="shared" si="7"/>
        <v>0</v>
      </c>
      <c r="V5" s="13">
        <f t="shared" si="7"/>
        <v>0</v>
      </c>
      <c r="W5" s="13">
        <f t="shared" si="7"/>
        <v>10</v>
      </c>
      <c r="X5" s="14">
        <f t="shared" ref="X5:X15" si="13">N5+S5</f>
        <v>430</v>
      </c>
      <c r="Y5" s="14">
        <f t="shared" ref="Y5:Y15" si="14">O5+T5</f>
        <v>445</v>
      </c>
      <c r="Z5" s="14">
        <f t="shared" si="8"/>
        <v>400</v>
      </c>
      <c r="AA5" s="14">
        <f t="shared" si="8"/>
        <v>390</v>
      </c>
      <c r="AB5" s="14">
        <f t="shared" si="8"/>
        <v>430</v>
      </c>
      <c r="AC5" s="2"/>
      <c r="AD5" s="15">
        <f t="shared" ref="AD5:AD15" si="15">SUM(X5:AB5)</f>
        <v>2095</v>
      </c>
    </row>
    <row r="6" spans="1:30" x14ac:dyDescent="0.3">
      <c r="A6" s="2" t="s">
        <v>8</v>
      </c>
      <c r="B6" s="2" t="s">
        <v>9</v>
      </c>
      <c r="C6" s="9">
        <v>22</v>
      </c>
      <c r="D6" s="10">
        <v>45</v>
      </c>
      <c r="E6" s="10">
        <v>40</v>
      </c>
      <c r="F6" s="10">
        <v>42</v>
      </c>
      <c r="G6" s="10">
        <v>41</v>
      </c>
      <c r="H6" s="10">
        <v>48</v>
      </c>
      <c r="I6" s="11">
        <f>IF(D6&gt;40,D6-40,0)</f>
        <v>5</v>
      </c>
      <c r="J6" s="11">
        <f t="shared" si="5"/>
        <v>0</v>
      </c>
      <c r="K6" s="11">
        <f t="shared" si="5"/>
        <v>2</v>
      </c>
      <c r="L6" s="11">
        <f t="shared" si="5"/>
        <v>1</v>
      </c>
      <c r="M6" s="11">
        <f t="shared" si="5"/>
        <v>8</v>
      </c>
      <c r="N6" s="12">
        <f>C6*D6</f>
        <v>990</v>
      </c>
      <c r="O6" s="12">
        <f t="shared" si="9"/>
        <v>880</v>
      </c>
      <c r="P6" s="12">
        <f t="shared" si="10"/>
        <v>924</v>
      </c>
      <c r="Q6" s="12">
        <f t="shared" si="11"/>
        <v>902</v>
      </c>
      <c r="R6" s="12">
        <f t="shared" si="6"/>
        <v>1056</v>
      </c>
      <c r="S6" s="13">
        <f t="shared" si="12"/>
        <v>55</v>
      </c>
      <c r="T6" s="13">
        <f t="shared" si="7"/>
        <v>0</v>
      </c>
      <c r="U6" s="13">
        <f t="shared" si="7"/>
        <v>22</v>
      </c>
      <c r="V6" s="13">
        <f t="shared" si="7"/>
        <v>11</v>
      </c>
      <c r="W6" s="13">
        <f t="shared" si="7"/>
        <v>88</v>
      </c>
      <c r="X6" s="14">
        <f t="shared" si="13"/>
        <v>1045</v>
      </c>
      <c r="Y6" s="14">
        <f t="shared" si="14"/>
        <v>880</v>
      </c>
      <c r="Z6" s="14">
        <f t="shared" si="8"/>
        <v>946</v>
      </c>
      <c r="AA6" s="14">
        <f t="shared" si="8"/>
        <v>913</v>
      </c>
      <c r="AB6" s="14">
        <f t="shared" si="8"/>
        <v>1144</v>
      </c>
      <c r="AC6" s="2"/>
      <c r="AD6" s="15">
        <f t="shared" si="15"/>
        <v>4928</v>
      </c>
    </row>
    <row r="7" spans="1:30" x14ac:dyDescent="0.3">
      <c r="A7" s="2" t="s">
        <v>10</v>
      </c>
      <c r="B7" s="2" t="s">
        <v>11</v>
      </c>
      <c r="C7" s="9">
        <v>19</v>
      </c>
      <c r="D7" s="10">
        <v>41</v>
      </c>
      <c r="E7" s="10">
        <v>41</v>
      </c>
      <c r="F7" s="10">
        <v>40</v>
      </c>
      <c r="G7" s="10">
        <v>44</v>
      </c>
      <c r="H7" s="10">
        <v>46</v>
      </c>
      <c r="I7" s="11">
        <f>IF(D7&gt;40,D7-40,0)</f>
        <v>1</v>
      </c>
      <c r="J7" s="11">
        <f t="shared" si="5"/>
        <v>1</v>
      </c>
      <c r="K7" s="11">
        <f t="shared" si="5"/>
        <v>0</v>
      </c>
      <c r="L7" s="11">
        <f t="shared" si="5"/>
        <v>4</v>
      </c>
      <c r="M7" s="11">
        <f t="shared" si="5"/>
        <v>6</v>
      </c>
      <c r="N7" s="12">
        <f>C7*D7</f>
        <v>779</v>
      </c>
      <c r="O7" s="12">
        <f t="shared" si="9"/>
        <v>779</v>
      </c>
      <c r="P7" s="12">
        <f t="shared" si="10"/>
        <v>760</v>
      </c>
      <c r="Q7" s="12">
        <f t="shared" si="11"/>
        <v>836</v>
      </c>
      <c r="R7" s="12">
        <f t="shared" si="6"/>
        <v>874</v>
      </c>
      <c r="S7" s="13">
        <f t="shared" si="12"/>
        <v>9.5</v>
      </c>
      <c r="T7" s="13">
        <f t="shared" si="7"/>
        <v>9.5</v>
      </c>
      <c r="U7" s="13">
        <f t="shared" si="7"/>
        <v>0</v>
      </c>
      <c r="V7" s="13">
        <f t="shared" si="7"/>
        <v>38</v>
      </c>
      <c r="W7" s="13">
        <f t="shared" si="7"/>
        <v>57</v>
      </c>
      <c r="X7" s="14">
        <f t="shared" si="13"/>
        <v>788.5</v>
      </c>
      <c r="Y7" s="14">
        <f t="shared" si="14"/>
        <v>788.5</v>
      </c>
      <c r="Z7" s="14">
        <f t="shared" si="8"/>
        <v>760</v>
      </c>
      <c r="AA7" s="14">
        <f t="shared" si="8"/>
        <v>874</v>
      </c>
      <c r="AB7" s="14">
        <f t="shared" si="8"/>
        <v>931</v>
      </c>
      <c r="AC7" s="2"/>
      <c r="AD7" s="15">
        <f t="shared" si="15"/>
        <v>4142</v>
      </c>
    </row>
    <row r="8" spans="1:30" x14ac:dyDescent="0.3">
      <c r="A8" s="2" t="s">
        <v>12</v>
      </c>
      <c r="B8" s="2" t="s">
        <v>13</v>
      </c>
      <c r="C8" s="9">
        <v>6</v>
      </c>
      <c r="D8" s="10">
        <v>45</v>
      </c>
      <c r="E8" s="10">
        <v>42</v>
      </c>
      <c r="F8" s="10">
        <v>42</v>
      </c>
      <c r="G8" s="10">
        <v>41</v>
      </c>
      <c r="H8" s="10">
        <v>44</v>
      </c>
      <c r="I8" s="11">
        <f>IF(D8&gt;40,D8-40,0)</f>
        <v>5</v>
      </c>
      <c r="J8" s="11">
        <f t="shared" si="5"/>
        <v>2</v>
      </c>
      <c r="K8" s="11">
        <f t="shared" si="5"/>
        <v>2</v>
      </c>
      <c r="L8" s="11">
        <f t="shared" si="5"/>
        <v>1</v>
      </c>
      <c r="M8" s="11">
        <f t="shared" si="5"/>
        <v>4</v>
      </c>
      <c r="N8" s="12">
        <f>C8*D8</f>
        <v>270</v>
      </c>
      <c r="O8" s="12">
        <f t="shared" si="9"/>
        <v>252</v>
      </c>
      <c r="P8" s="12">
        <f t="shared" si="10"/>
        <v>252</v>
      </c>
      <c r="Q8" s="12">
        <f t="shared" si="11"/>
        <v>246</v>
      </c>
      <c r="R8" s="12">
        <f t="shared" si="6"/>
        <v>264</v>
      </c>
      <c r="S8" s="13">
        <f t="shared" si="12"/>
        <v>15</v>
      </c>
      <c r="T8" s="13">
        <f t="shared" si="7"/>
        <v>6</v>
      </c>
      <c r="U8" s="13">
        <f t="shared" si="7"/>
        <v>6</v>
      </c>
      <c r="V8" s="13">
        <f t="shared" si="7"/>
        <v>3</v>
      </c>
      <c r="W8" s="13">
        <f t="shared" si="7"/>
        <v>12</v>
      </c>
      <c r="X8" s="14">
        <f t="shared" si="13"/>
        <v>285</v>
      </c>
      <c r="Y8" s="14">
        <f t="shared" si="14"/>
        <v>258</v>
      </c>
      <c r="Z8" s="14">
        <f t="shared" si="8"/>
        <v>258</v>
      </c>
      <c r="AA8" s="14">
        <f t="shared" si="8"/>
        <v>249</v>
      </c>
      <c r="AB8" s="14">
        <f t="shared" si="8"/>
        <v>276</v>
      </c>
      <c r="AC8" s="2"/>
      <c r="AD8" s="15">
        <f t="shared" si="15"/>
        <v>1326</v>
      </c>
    </row>
    <row r="9" spans="1:30" x14ac:dyDescent="0.3">
      <c r="A9" s="2" t="s">
        <v>14</v>
      </c>
      <c r="B9" s="2" t="s">
        <v>15</v>
      </c>
      <c r="C9" s="9">
        <v>14</v>
      </c>
      <c r="D9" s="10">
        <v>43</v>
      </c>
      <c r="E9" s="10">
        <v>46</v>
      </c>
      <c r="F9" s="10">
        <v>48</v>
      </c>
      <c r="G9" s="10">
        <v>49</v>
      </c>
      <c r="H9" s="10">
        <v>50</v>
      </c>
      <c r="I9" s="11">
        <f>IF(D9&gt;40,D9-40,0)</f>
        <v>3</v>
      </c>
      <c r="J9" s="11">
        <f t="shared" si="5"/>
        <v>6</v>
      </c>
      <c r="K9" s="11">
        <f t="shared" si="5"/>
        <v>8</v>
      </c>
      <c r="L9" s="11">
        <f t="shared" si="5"/>
        <v>9</v>
      </c>
      <c r="M9" s="11">
        <f t="shared" si="5"/>
        <v>10</v>
      </c>
      <c r="N9" s="12">
        <f>C9*D9</f>
        <v>602</v>
      </c>
      <c r="O9" s="12">
        <f t="shared" si="9"/>
        <v>644</v>
      </c>
      <c r="P9" s="12">
        <f t="shared" si="10"/>
        <v>672</v>
      </c>
      <c r="Q9" s="12">
        <f t="shared" si="11"/>
        <v>686</v>
      </c>
      <c r="R9" s="12">
        <f t="shared" si="6"/>
        <v>700</v>
      </c>
      <c r="S9" s="13">
        <f t="shared" si="12"/>
        <v>21</v>
      </c>
      <c r="T9" s="13">
        <f t="shared" si="7"/>
        <v>42</v>
      </c>
      <c r="U9" s="13">
        <f t="shared" si="7"/>
        <v>56</v>
      </c>
      <c r="V9" s="13">
        <f t="shared" si="7"/>
        <v>63</v>
      </c>
      <c r="W9" s="13">
        <f t="shared" si="7"/>
        <v>70</v>
      </c>
      <c r="X9" s="14">
        <f t="shared" si="13"/>
        <v>623</v>
      </c>
      <c r="Y9" s="14">
        <f t="shared" si="14"/>
        <v>686</v>
      </c>
      <c r="Z9" s="14">
        <f t="shared" si="8"/>
        <v>728</v>
      </c>
      <c r="AA9" s="14">
        <f t="shared" si="8"/>
        <v>749</v>
      </c>
      <c r="AB9" s="14">
        <f t="shared" si="8"/>
        <v>770</v>
      </c>
      <c r="AC9" s="2"/>
      <c r="AD9" s="15">
        <f t="shared" si="15"/>
        <v>3556</v>
      </c>
    </row>
    <row r="10" spans="1:30" x14ac:dyDescent="0.3">
      <c r="A10" s="2" t="s">
        <v>16</v>
      </c>
      <c r="B10" s="2" t="s">
        <v>17</v>
      </c>
      <c r="C10" s="9">
        <v>189</v>
      </c>
      <c r="D10" s="10">
        <v>41</v>
      </c>
      <c r="E10" s="10">
        <v>34</v>
      </c>
      <c r="F10" s="10">
        <v>54</v>
      </c>
      <c r="G10" s="10">
        <v>41</v>
      </c>
      <c r="H10" s="10">
        <v>40</v>
      </c>
      <c r="I10" s="11">
        <f>IF(D10&gt;40,D10-40,0)</f>
        <v>1</v>
      </c>
      <c r="J10" s="11">
        <f t="shared" si="5"/>
        <v>0</v>
      </c>
      <c r="K10" s="11">
        <f t="shared" si="5"/>
        <v>14</v>
      </c>
      <c r="L10" s="11">
        <f t="shared" si="5"/>
        <v>1</v>
      </c>
      <c r="M10" s="11">
        <f t="shared" si="5"/>
        <v>0</v>
      </c>
      <c r="N10" s="12">
        <f>C10*D10</f>
        <v>7749</v>
      </c>
      <c r="O10" s="12">
        <f t="shared" si="9"/>
        <v>6426</v>
      </c>
      <c r="P10" s="12">
        <f>$C10*F10</f>
        <v>10206</v>
      </c>
      <c r="Q10" s="12">
        <f t="shared" si="11"/>
        <v>7749</v>
      </c>
      <c r="R10" s="12">
        <f t="shared" si="6"/>
        <v>7560</v>
      </c>
      <c r="S10" s="13">
        <f t="shared" si="12"/>
        <v>94.5</v>
      </c>
      <c r="T10" s="13">
        <f t="shared" si="7"/>
        <v>0</v>
      </c>
      <c r="U10" s="13">
        <f>0.5*$C10*K10</f>
        <v>1323</v>
      </c>
      <c r="V10" s="13">
        <f t="shared" si="7"/>
        <v>94.5</v>
      </c>
      <c r="W10" s="13">
        <f t="shared" si="7"/>
        <v>0</v>
      </c>
      <c r="X10" s="14">
        <f t="shared" si="13"/>
        <v>7843.5</v>
      </c>
      <c r="Y10" s="14">
        <f t="shared" si="14"/>
        <v>6426</v>
      </c>
      <c r="Z10" s="14">
        <f>P10+U10</f>
        <v>11529</v>
      </c>
      <c r="AA10" s="14">
        <f t="shared" si="8"/>
        <v>7843.5</v>
      </c>
      <c r="AB10" s="14">
        <f t="shared" si="8"/>
        <v>7560</v>
      </c>
      <c r="AC10" s="2"/>
      <c r="AD10" s="15">
        <f t="shared" si="15"/>
        <v>41202</v>
      </c>
    </row>
    <row r="11" spans="1:30" x14ac:dyDescent="0.3">
      <c r="A11" s="2" t="s">
        <v>18</v>
      </c>
      <c r="B11" s="2" t="s">
        <v>19</v>
      </c>
      <c r="C11" s="9">
        <v>11</v>
      </c>
      <c r="D11" s="10">
        <v>40</v>
      </c>
      <c r="E11" s="10">
        <v>31</v>
      </c>
      <c r="F11" s="10">
        <v>21</v>
      </c>
      <c r="G11" s="10">
        <v>45</v>
      </c>
      <c r="H11" s="10">
        <v>55</v>
      </c>
      <c r="I11" s="11">
        <f>IF(D11&gt;40,D11-40,0)</f>
        <v>0</v>
      </c>
      <c r="J11" s="11">
        <f t="shared" si="5"/>
        <v>0</v>
      </c>
      <c r="K11" s="11">
        <f t="shared" si="5"/>
        <v>0</v>
      </c>
      <c r="L11" s="11">
        <f t="shared" si="5"/>
        <v>5</v>
      </c>
      <c r="M11" s="11">
        <f t="shared" si="5"/>
        <v>15</v>
      </c>
      <c r="N11" s="12">
        <f>C11*D11</f>
        <v>440</v>
      </c>
      <c r="O11" s="12">
        <f t="shared" si="9"/>
        <v>341</v>
      </c>
      <c r="P11" s="12">
        <f t="shared" si="10"/>
        <v>231</v>
      </c>
      <c r="Q11" s="12">
        <f t="shared" si="11"/>
        <v>495</v>
      </c>
      <c r="R11" s="12">
        <f t="shared" si="6"/>
        <v>605</v>
      </c>
      <c r="S11" s="13">
        <f t="shared" si="12"/>
        <v>0</v>
      </c>
      <c r="T11" s="13">
        <f t="shared" si="7"/>
        <v>0</v>
      </c>
      <c r="U11" s="13">
        <f t="shared" si="7"/>
        <v>0</v>
      </c>
      <c r="V11" s="13">
        <f t="shared" si="7"/>
        <v>27.5</v>
      </c>
      <c r="W11" s="13">
        <f t="shared" si="7"/>
        <v>82.5</v>
      </c>
      <c r="X11" s="14">
        <f t="shared" si="13"/>
        <v>440</v>
      </c>
      <c r="Y11" s="14">
        <f t="shared" si="14"/>
        <v>341</v>
      </c>
      <c r="Z11" s="14">
        <f t="shared" si="8"/>
        <v>231</v>
      </c>
      <c r="AA11" s="14">
        <f t="shared" si="8"/>
        <v>522.5</v>
      </c>
      <c r="AB11" s="14">
        <f t="shared" si="8"/>
        <v>687.5</v>
      </c>
      <c r="AC11" s="2"/>
      <c r="AD11" s="15">
        <f t="shared" si="15"/>
        <v>2222</v>
      </c>
    </row>
    <row r="12" spans="1:30" x14ac:dyDescent="0.3">
      <c r="A12" s="2" t="s">
        <v>20</v>
      </c>
      <c r="B12" s="2" t="s">
        <v>21</v>
      </c>
      <c r="C12" s="9">
        <v>7</v>
      </c>
      <c r="D12" s="10">
        <v>30</v>
      </c>
      <c r="E12" s="10">
        <v>45</v>
      </c>
      <c r="F12" s="10">
        <v>40</v>
      </c>
      <c r="G12" s="10">
        <v>30</v>
      </c>
      <c r="H12" s="10">
        <v>34</v>
      </c>
      <c r="I12" s="11">
        <f>IF(D12&gt;40,D12-40,0)</f>
        <v>0</v>
      </c>
      <c r="J12" s="11">
        <f t="shared" si="5"/>
        <v>5</v>
      </c>
      <c r="K12" s="11">
        <f t="shared" si="5"/>
        <v>0</v>
      </c>
      <c r="L12" s="11">
        <f t="shared" si="5"/>
        <v>0</v>
      </c>
      <c r="M12" s="11">
        <f t="shared" si="5"/>
        <v>0</v>
      </c>
      <c r="N12" s="12">
        <f>C12*D12</f>
        <v>210</v>
      </c>
      <c r="O12" s="12">
        <f t="shared" si="9"/>
        <v>315</v>
      </c>
      <c r="P12" s="12">
        <f t="shared" si="10"/>
        <v>280</v>
      </c>
      <c r="Q12" s="12">
        <f t="shared" si="11"/>
        <v>210</v>
      </c>
      <c r="R12" s="12">
        <f t="shared" si="6"/>
        <v>238</v>
      </c>
      <c r="S12" s="13">
        <f t="shared" si="12"/>
        <v>0</v>
      </c>
      <c r="T12" s="13">
        <f t="shared" si="7"/>
        <v>17.5</v>
      </c>
      <c r="U12" s="13">
        <f t="shared" si="7"/>
        <v>0</v>
      </c>
      <c r="V12" s="13">
        <f t="shared" si="7"/>
        <v>0</v>
      </c>
      <c r="W12" s="13">
        <f t="shared" si="7"/>
        <v>0</v>
      </c>
      <c r="X12" s="14">
        <f t="shared" si="13"/>
        <v>210</v>
      </c>
      <c r="Y12" s="14">
        <f t="shared" si="14"/>
        <v>332.5</v>
      </c>
      <c r="Z12" s="14">
        <f t="shared" si="8"/>
        <v>280</v>
      </c>
      <c r="AA12" s="14">
        <f t="shared" si="8"/>
        <v>210</v>
      </c>
      <c r="AB12" s="14">
        <f t="shared" si="8"/>
        <v>238</v>
      </c>
      <c r="AC12" s="2"/>
      <c r="AD12" s="15">
        <f t="shared" si="15"/>
        <v>1270.5</v>
      </c>
    </row>
    <row r="13" spans="1:30" x14ac:dyDescent="0.3">
      <c r="A13" s="2" t="s">
        <v>22</v>
      </c>
      <c r="B13" s="2" t="s">
        <v>23</v>
      </c>
      <c r="C13" s="9">
        <v>9</v>
      </c>
      <c r="D13" s="10">
        <v>39</v>
      </c>
      <c r="E13" s="10">
        <v>11</v>
      </c>
      <c r="F13" s="10">
        <v>21</v>
      </c>
      <c r="G13" s="10">
        <v>31</v>
      </c>
      <c r="H13" s="10">
        <v>33</v>
      </c>
      <c r="I13" s="11">
        <f>IF(D13&gt;40,D13-40,0)</f>
        <v>0</v>
      </c>
      <c r="J13" s="11">
        <f t="shared" si="5"/>
        <v>0</v>
      </c>
      <c r="K13" s="11">
        <f t="shared" si="5"/>
        <v>0</v>
      </c>
      <c r="L13" s="11">
        <f t="shared" si="5"/>
        <v>0</v>
      </c>
      <c r="M13" s="11">
        <f t="shared" si="5"/>
        <v>0</v>
      </c>
      <c r="N13" s="12">
        <f>C13*D13</f>
        <v>351</v>
      </c>
      <c r="O13" s="12">
        <f t="shared" si="9"/>
        <v>99</v>
      </c>
      <c r="P13" s="12">
        <f t="shared" si="10"/>
        <v>189</v>
      </c>
      <c r="Q13" s="12">
        <f t="shared" si="11"/>
        <v>279</v>
      </c>
      <c r="R13" s="12">
        <f t="shared" si="6"/>
        <v>297</v>
      </c>
      <c r="S13" s="13">
        <f t="shared" si="12"/>
        <v>0</v>
      </c>
      <c r="T13" s="13">
        <f t="shared" si="7"/>
        <v>0</v>
      </c>
      <c r="U13" s="13">
        <f t="shared" si="7"/>
        <v>0</v>
      </c>
      <c r="V13" s="13">
        <f t="shared" si="7"/>
        <v>0</v>
      </c>
      <c r="W13" s="13">
        <f t="shared" si="7"/>
        <v>0</v>
      </c>
      <c r="X13" s="14">
        <f t="shared" si="13"/>
        <v>351</v>
      </c>
      <c r="Y13" s="14">
        <f t="shared" si="14"/>
        <v>99</v>
      </c>
      <c r="Z13" s="14">
        <f t="shared" si="8"/>
        <v>189</v>
      </c>
      <c r="AA13" s="14">
        <f t="shared" si="8"/>
        <v>279</v>
      </c>
      <c r="AB13" s="14">
        <f t="shared" si="8"/>
        <v>297</v>
      </c>
      <c r="AC13" s="2"/>
      <c r="AD13" s="15">
        <f t="shared" si="15"/>
        <v>1215</v>
      </c>
    </row>
    <row r="14" spans="1:30" x14ac:dyDescent="0.3">
      <c r="A14" s="2" t="s">
        <v>24</v>
      </c>
      <c r="B14" s="2" t="s">
        <v>25</v>
      </c>
      <c r="C14" s="9">
        <v>45</v>
      </c>
      <c r="D14" s="10">
        <v>51</v>
      </c>
      <c r="E14" s="10">
        <v>44</v>
      </c>
      <c r="F14" s="10">
        <v>45</v>
      </c>
      <c r="G14" s="10">
        <v>46</v>
      </c>
      <c r="H14" s="10">
        <v>47</v>
      </c>
      <c r="I14" s="11">
        <f>IF(D14&gt;40,D14-40,0)</f>
        <v>11</v>
      </c>
      <c r="J14" s="11">
        <f t="shared" si="5"/>
        <v>4</v>
      </c>
      <c r="K14" s="11">
        <f t="shared" si="5"/>
        <v>5</v>
      </c>
      <c r="L14" s="11">
        <f t="shared" si="5"/>
        <v>6</v>
      </c>
      <c r="M14" s="11">
        <f t="shared" si="5"/>
        <v>7</v>
      </c>
      <c r="N14" s="12">
        <f>C14*D14</f>
        <v>2295</v>
      </c>
      <c r="O14" s="12">
        <f t="shared" si="9"/>
        <v>1980</v>
      </c>
      <c r="P14" s="12">
        <f t="shared" si="10"/>
        <v>2025</v>
      </c>
      <c r="Q14" s="12">
        <f t="shared" si="11"/>
        <v>2070</v>
      </c>
      <c r="R14" s="12">
        <f t="shared" si="6"/>
        <v>2115</v>
      </c>
      <c r="S14" s="13">
        <f t="shared" si="12"/>
        <v>247.5</v>
      </c>
      <c r="T14" s="13">
        <f t="shared" si="7"/>
        <v>90</v>
      </c>
      <c r="U14" s="13">
        <f t="shared" si="7"/>
        <v>112.5</v>
      </c>
      <c r="V14" s="13">
        <f t="shared" si="7"/>
        <v>135</v>
      </c>
      <c r="W14" s="13">
        <f t="shared" si="7"/>
        <v>157.5</v>
      </c>
      <c r="X14" s="14">
        <f t="shared" si="13"/>
        <v>2542.5</v>
      </c>
      <c r="Y14" s="14">
        <f t="shared" si="14"/>
        <v>2070</v>
      </c>
      <c r="Z14" s="14">
        <f t="shared" si="8"/>
        <v>2137.5</v>
      </c>
      <c r="AA14" s="14">
        <f t="shared" si="8"/>
        <v>2205</v>
      </c>
      <c r="AB14" s="14">
        <f t="shared" si="8"/>
        <v>2272.5</v>
      </c>
      <c r="AC14" s="2"/>
      <c r="AD14" s="15">
        <f t="shared" si="15"/>
        <v>11227.5</v>
      </c>
    </row>
    <row r="15" spans="1:30" x14ac:dyDescent="0.3">
      <c r="A15" s="2" t="s">
        <v>26</v>
      </c>
      <c r="B15" s="2" t="s">
        <v>27</v>
      </c>
      <c r="C15" s="9">
        <v>30</v>
      </c>
      <c r="D15" s="10">
        <v>47</v>
      </c>
      <c r="E15" s="10">
        <v>40</v>
      </c>
      <c r="F15" s="10">
        <v>40</v>
      </c>
      <c r="G15" s="10">
        <v>40</v>
      </c>
      <c r="H15" s="10">
        <v>40</v>
      </c>
      <c r="I15" s="11">
        <f>IF(D15&gt;40,D15-40,0)</f>
        <v>7</v>
      </c>
      <c r="J15" s="11">
        <f t="shared" si="5"/>
        <v>0</v>
      </c>
      <c r="K15" s="11">
        <f t="shared" si="5"/>
        <v>0</v>
      </c>
      <c r="L15" s="11">
        <f t="shared" si="5"/>
        <v>0</v>
      </c>
      <c r="M15" s="11">
        <f t="shared" si="5"/>
        <v>0</v>
      </c>
      <c r="N15" s="12">
        <f>C15*D15</f>
        <v>1410</v>
      </c>
      <c r="O15" s="12">
        <f t="shared" si="9"/>
        <v>1200</v>
      </c>
      <c r="P15" s="12">
        <f t="shared" si="10"/>
        <v>1200</v>
      </c>
      <c r="Q15" s="12">
        <f t="shared" si="11"/>
        <v>1200</v>
      </c>
      <c r="R15" s="12">
        <f t="shared" si="6"/>
        <v>1200</v>
      </c>
      <c r="S15" s="13">
        <f t="shared" si="12"/>
        <v>105</v>
      </c>
      <c r="T15" s="13">
        <f t="shared" si="7"/>
        <v>0</v>
      </c>
      <c r="U15" s="13">
        <f t="shared" si="7"/>
        <v>0</v>
      </c>
      <c r="V15" s="13">
        <f t="shared" si="7"/>
        <v>0</v>
      </c>
      <c r="W15" s="13">
        <f t="shared" si="7"/>
        <v>0</v>
      </c>
      <c r="X15" s="14">
        <f t="shared" si="13"/>
        <v>1515</v>
      </c>
      <c r="Y15" s="14">
        <f t="shared" si="14"/>
        <v>1200</v>
      </c>
      <c r="Z15" s="14">
        <f t="shared" si="8"/>
        <v>1200</v>
      </c>
      <c r="AA15" s="14">
        <f t="shared" si="8"/>
        <v>1200</v>
      </c>
      <c r="AB15" s="14">
        <f t="shared" si="8"/>
        <v>1200</v>
      </c>
      <c r="AC15" s="2"/>
      <c r="AD15" s="15">
        <f t="shared" si="15"/>
        <v>6315</v>
      </c>
    </row>
    <row r="16" spans="1:30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3">
      <c r="A17" s="2" t="s">
        <v>29</v>
      </c>
      <c r="B17" s="2"/>
      <c r="C17" s="15">
        <f>MAX(C4:C15)</f>
        <v>189</v>
      </c>
      <c r="D17" s="16">
        <f>MAX(D4:D15)</f>
        <v>51</v>
      </c>
      <c r="E17" s="16">
        <f>MAX(E4:E15)</f>
        <v>46</v>
      </c>
      <c r="F17" s="16">
        <f t="shared" ref="F17:H17" si="16">MAX(F4:F15)</f>
        <v>54</v>
      </c>
      <c r="G17" s="16">
        <f t="shared" si="16"/>
        <v>49</v>
      </c>
      <c r="H17" s="16">
        <f t="shared" si="16"/>
        <v>55</v>
      </c>
      <c r="I17" s="16"/>
      <c r="J17" s="16"/>
      <c r="K17" s="16"/>
      <c r="L17" s="16"/>
      <c r="M17" s="16"/>
      <c r="N17" s="9">
        <f>MAX(N4:N15)</f>
        <v>7749</v>
      </c>
      <c r="O17" s="9">
        <f>MAX(O4:O15)</f>
        <v>6426</v>
      </c>
      <c r="P17" s="9">
        <f t="shared" ref="P17:R17" si="17">MAX(P4:P15)</f>
        <v>10206</v>
      </c>
      <c r="Q17" s="9">
        <f t="shared" si="17"/>
        <v>7749</v>
      </c>
      <c r="R17" s="9">
        <f t="shared" si="17"/>
        <v>7560</v>
      </c>
      <c r="S17" s="9">
        <f>MAX(S4:S15)</f>
        <v>247.5</v>
      </c>
      <c r="T17" s="9">
        <f t="shared" ref="T17:W17" si="18">MAX(T4:T15)</f>
        <v>90</v>
      </c>
      <c r="U17" s="9">
        <f t="shared" si="18"/>
        <v>1323</v>
      </c>
      <c r="V17" s="9">
        <f t="shared" si="18"/>
        <v>135</v>
      </c>
      <c r="W17" s="9">
        <f t="shared" si="18"/>
        <v>157.5</v>
      </c>
      <c r="X17" s="9">
        <f>MAX(X4:X15)</f>
        <v>7843.5</v>
      </c>
      <c r="Y17" s="9">
        <f t="shared" ref="Y17:AB17" si="19">MAX(Y4:Y15)</f>
        <v>6426</v>
      </c>
      <c r="Z17" s="9">
        <f t="shared" si="19"/>
        <v>11529</v>
      </c>
      <c r="AA17" s="9">
        <f t="shared" si="19"/>
        <v>7843.5</v>
      </c>
      <c r="AB17" s="9">
        <f t="shared" si="19"/>
        <v>7560</v>
      </c>
      <c r="AC17" s="9"/>
      <c r="AD17" s="9">
        <f t="shared" ref="AD17" si="20">MAX(AD4:AD15)</f>
        <v>41202</v>
      </c>
    </row>
    <row r="18" spans="1:30" x14ac:dyDescent="0.3">
      <c r="A18" s="2" t="s">
        <v>30</v>
      </c>
      <c r="B18" s="2"/>
      <c r="C18" s="15">
        <f>MIN(C4:C15)</f>
        <v>6</v>
      </c>
      <c r="D18" s="16">
        <f>MIN(D4:D15)</f>
        <v>30</v>
      </c>
      <c r="E18" s="16">
        <f t="shared" ref="E18:H18" si="21">MIN(E4:E15)</f>
        <v>11</v>
      </c>
      <c r="F18" s="16">
        <f t="shared" si="21"/>
        <v>21</v>
      </c>
      <c r="G18" s="16">
        <f t="shared" si="21"/>
        <v>30</v>
      </c>
      <c r="H18" s="16">
        <f t="shared" si="21"/>
        <v>33</v>
      </c>
      <c r="I18" s="16"/>
      <c r="J18" s="16"/>
      <c r="K18" s="16"/>
      <c r="L18" s="16"/>
      <c r="M18" s="16"/>
      <c r="N18" s="9">
        <f>MIN(N4:N15)</f>
        <v>210</v>
      </c>
      <c r="O18" s="9">
        <f t="shared" ref="O18:R18" si="22">MIN(O4:O15)</f>
        <v>99</v>
      </c>
      <c r="P18" s="9">
        <f t="shared" si="22"/>
        <v>189</v>
      </c>
      <c r="Q18" s="9">
        <f t="shared" si="22"/>
        <v>210</v>
      </c>
      <c r="R18" s="9">
        <f t="shared" si="22"/>
        <v>238</v>
      </c>
      <c r="S18" s="9">
        <f t="shared" ref="S18:AB18" si="23">MIN(S4:S15)</f>
        <v>0</v>
      </c>
      <c r="T18" s="9">
        <f t="shared" si="23"/>
        <v>0</v>
      </c>
      <c r="U18" s="9">
        <f t="shared" si="23"/>
        <v>0</v>
      </c>
      <c r="V18" s="9">
        <f t="shared" si="23"/>
        <v>0</v>
      </c>
      <c r="W18" s="9">
        <f t="shared" si="23"/>
        <v>0</v>
      </c>
      <c r="X18" s="9">
        <f t="shared" si="23"/>
        <v>210</v>
      </c>
      <c r="Y18" s="9">
        <f t="shared" si="23"/>
        <v>99</v>
      </c>
      <c r="Z18" s="9">
        <f t="shared" si="23"/>
        <v>189</v>
      </c>
      <c r="AA18" s="9">
        <f t="shared" si="23"/>
        <v>210</v>
      </c>
      <c r="AB18" s="9">
        <f t="shared" si="23"/>
        <v>238</v>
      </c>
      <c r="AC18" s="2"/>
      <c r="AD18" s="9">
        <f t="shared" ref="AD18" si="24">MIN(AD4:AD15)</f>
        <v>1215</v>
      </c>
    </row>
    <row r="19" spans="1:30" x14ac:dyDescent="0.3">
      <c r="A19" s="2" t="s">
        <v>31</v>
      </c>
      <c r="B19" s="2"/>
      <c r="C19" s="15">
        <f>AVERAGE(C4:C15)</f>
        <v>31.491666666666664</v>
      </c>
      <c r="D19" s="16">
        <f>AVERAGE(D4:D15)</f>
        <v>42</v>
      </c>
      <c r="E19" s="17">
        <f t="shared" ref="E19:H19" si="25">AVERAGE(E4:E15)</f>
        <v>38.333333333333336</v>
      </c>
      <c r="F19" s="17">
        <f t="shared" si="25"/>
        <v>39.5</v>
      </c>
      <c r="G19" s="17">
        <f t="shared" si="25"/>
        <v>40.583333333333336</v>
      </c>
      <c r="H19" s="17">
        <f t="shared" si="25"/>
        <v>44.083333333333336</v>
      </c>
      <c r="I19" s="16"/>
      <c r="J19" s="16"/>
      <c r="K19" s="16"/>
      <c r="L19" s="16"/>
      <c r="M19" s="16"/>
      <c r="N19" s="9">
        <f>AVERAGE(N4:N15)</f>
        <v>1346</v>
      </c>
      <c r="O19" s="9">
        <f t="shared" ref="O19:R19" si="26">AVERAGE(O4:O15)</f>
        <v>1169.1416666666667</v>
      </c>
      <c r="P19" s="9">
        <f t="shared" si="26"/>
        <v>1482.575</v>
      </c>
      <c r="Q19" s="9">
        <f t="shared" si="26"/>
        <v>1308.25</v>
      </c>
      <c r="R19" s="9">
        <f t="shared" si="26"/>
        <v>1343.6666666666667</v>
      </c>
      <c r="S19" s="9">
        <f t="shared" ref="S19:AB19" si="27">AVERAGE(S4:S15)</f>
        <v>46.458333333333336</v>
      </c>
      <c r="T19" s="9">
        <f t="shared" si="27"/>
        <v>16.987500000000001</v>
      </c>
      <c r="U19" s="9">
        <f t="shared" si="27"/>
        <v>127.28750000000001</v>
      </c>
      <c r="V19" s="9">
        <f t="shared" si="27"/>
        <v>31</v>
      </c>
      <c r="W19" s="9">
        <f t="shared" si="27"/>
        <v>46.375</v>
      </c>
      <c r="X19" s="9">
        <f t="shared" si="27"/>
        <v>1392.4583333333333</v>
      </c>
      <c r="Y19" s="9">
        <f t="shared" si="27"/>
        <v>1186.1291666666666</v>
      </c>
      <c r="Z19" s="9">
        <f t="shared" si="27"/>
        <v>1609.8625</v>
      </c>
      <c r="AA19" s="9">
        <f t="shared" si="27"/>
        <v>1339.25</v>
      </c>
      <c r="AB19" s="9">
        <f t="shared" si="27"/>
        <v>1390.0416666666667</v>
      </c>
      <c r="AC19" s="2"/>
      <c r="AD19" s="9">
        <f t="shared" ref="AD19" si="28">AVERAGE(AD4:AD15)</f>
        <v>6917.7416666666659</v>
      </c>
    </row>
    <row r="20" spans="1:30" x14ac:dyDescent="0.3">
      <c r="A20" s="2" t="s">
        <v>32</v>
      </c>
      <c r="B20" s="2"/>
      <c r="C20" s="2"/>
      <c r="D20" s="2">
        <f>SUM(D4:D15)</f>
        <v>504</v>
      </c>
      <c r="E20" s="2">
        <f>SUM(E4:E15)</f>
        <v>460</v>
      </c>
      <c r="F20" s="2">
        <f>SUM(F4:F15)</f>
        <v>474</v>
      </c>
      <c r="G20" s="2">
        <f>SUM(G4:G15)</f>
        <v>487</v>
      </c>
      <c r="H20" s="2">
        <f>SUM(H4:H15)</f>
        <v>529</v>
      </c>
      <c r="I20" s="2"/>
      <c r="J20" s="2"/>
      <c r="K20" s="2"/>
      <c r="L20" s="2"/>
      <c r="M20" s="2"/>
      <c r="N20" s="9">
        <f>SUM(N4:N15)</f>
        <v>16152</v>
      </c>
      <c r="O20" s="9">
        <f t="shared" ref="O20:R20" si="29">SUM(O4:O15)</f>
        <v>14029.7</v>
      </c>
      <c r="P20" s="9">
        <f t="shared" si="29"/>
        <v>17790.900000000001</v>
      </c>
      <c r="Q20" s="9">
        <f t="shared" si="29"/>
        <v>15699</v>
      </c>
      <c r="R20" s="9">
        <f t="shared" si="29"/>
        <v>16124</v>
      </c>
      <c r="S20" s="9">
        <f t="shared" ref="S20:AB20" si="30">SUM(S4:S15)</f>
        <v>557.5</v>
      </c>
      <c r="T20" s="9">
        <f t="shared" si="30"/>
        <v>203.85</v>
      </c>
      <c r="U20" s="9">
        <f t="shared" si="30"/>
        <v>1527.45</v>
      </c>
      <c r="V20" s="9">
        <f t="shared" si="30"/>
        <v>372</v>
      </c>
      <c r="W20" s="9">
        <f t="shared" si="30"/>
        <v>556.5</v>
      </c>
      <c r="X20" s="9">
        <f t="shared" si="30"/>
        <v>16709.5</v>
      </c>
      <c r="Y20" s="9">
        <f t="shared" si="30"/>
        <v>14233.55</v>
      </c>
      <c r="Z20" s="9">
        <f t="shared" si="30"/>
        <v>19318.349999999999</v>
      </c>
      <c r="AA20" s="9">
        <f t="shared" si="30"/>
        <v>16071</v>
      </c>
      <c r="AB20" s="9">
        <f t="shared" si="30"/>
        <v>16680.5</v>
      </c>
      <c r="AC20" s="2"/>
      <c r="AD20" s="9">
        <f t="shared" ref="AD20" si="31">SUM(AD4:AD15)</f>
        <v>83012.899999999994</v>
      </c>
    </row>
  </sheetData>
  <mergeCells count="6">
    <mergeCell ref="D2:H2"/>
    <mergeCell ref="I2:M2"/>
    <mergeCell ref="N2:R2"/>
    <mergeCell ref="S2:W2"/>
    <mergeCell ref="X2:AB2"/>
    <mergeCell ref="A1:A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</dc:creator>
  <cp:lastModifiedBy>Piyush</cp:lastModifiedBy>
  <dcterms:created xsi:type="dcterms:W3CDTF">2023-06-19T16:14:13Z</dcterms:created>
  <dcterms:modified xsi:type="dcterms:W3CDTF">2023-06-19T17:56:16Z</dcterms:modified>
</cp:coreProperties>
</file>