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vé\Videos\IA\S4 Maixduino\"/>
    </mc:Choice>
  </mc:AlternateContent>
  <xr:revisionPtr revIDLastSave="0" documentId="13_ncr:1_{4AB42298-B7A1-4707-9BF7-5BCB673F738F}" xr6:coauthVersionLast="47" xr6:coauthVersionMax="47" xr10:uidLastSave="{00000000-0000-0000-0000-000000000000}"/>
  <bookViews>
    <workbookView xWindow="-120" yWindow="-120" windowWidth="29040" windowHeight="15840" activeTab="1" xr2:uid="{8CD1C864-9090-4CBB-872A-E69A05140B10}"/>
  </bookViews>
  <sheets>
    <sheet name="Notation Complexe" sheetId="1" r:id="rId1"/>
    <sheet name="Butterfl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3" l="1"/>
  <c r="K6" i="3"/>
  <c r="C40" i="3"/>
  <c r="C39" i="3"/>
  <c r="C38" i="3"/>
  <c r="C37" i="3"/>
  <c r="C36" i="3"/>
  <c r="C35" i="3"/>
  <c r="C34" i="3"/>
  <c r="C33" i="3"/>
  <c r="L28" i="3"/>
  <c r="L25" i="3"/>
  <c r="L22" i="3"/>
  <c r="H28" i="3"/>
  <c r="H16" i="3"/>
  <c r="D5" i="1"/>
  <c r="F5" i="1" s="1"/>
  <c r="E27" i="3"/>
  <c r="E24" i="3"/>
  <c r="E15" i="3"/>
  <c r="E21" i="3"/>
  <c r="E18" i="3"/>
  <c r="E12" i="3"/>
  <c r="E9" i="3"/>
  <c r="G9" i="3" s="1"/>
  <c r="E6" i="3"/>
  <c r="G15" i="3" l="1"/>
  <c r="K9" i="3" s="1"/>
  <c r="G21" i="3"/>
  <c r="I21" i="3" s="1"/>
  <c r="G6" i="3"/>
  <c r="I6" i="3" s="1"/>
  <c r="G12" i="3"/>
  <c r="I12" i="3" s="1"/>
  <c r="G27" i="3"/>
  <c r="G24" i="3"/>
  <c r="I24" i="3" s="1"/>
  <c r="I9" i="3"/>
  <c r="G18" i="3"/>
  <c r="I18" i="3" s="1"/>
  <c r="E5" i="1"/>
  <c r="M6" i="3" l="1"/>
  <c r="I27" i="3"/>
  <c r="K27" i="3" s="1"/>
  <c r="M27" i="3" s="1"/>
  <c r="K18" i="3"/>
  <c r="M18" i="3" s="1"/>
  <c r="K15" i="3"/>
  <c r="M15" i="3" s="1"/>
  <c r="K24" i="3"/>
  <c r="M24" i="3" s="1"/>
  <c r="M9" i="3"/>
  <c r="K12" i="3"/>
  <c r="M12" i="3" s="1"/>
  <c r="K21" i="3" l="1"/>
  <c r="M21" i="3" s="1"/>
  <c r="O9" i="3" s="1"/>
  <c r="S16" i="3" s="1"/>
  <c r="V16" i="3" s="1"/>
  <c r="O6" i="3"/>
  <c r="O15" i="3"/>
  <c r="Y18" i="3" s="1"/>
  <c r="AA18" i="3" s="1"/>
  <c r="O27" i="3"/>
  <c r="Y22" i="3" s="1"/>
  <c r="AA14" i="3" s="1"/>
  <c r="O24" i="3"/>
  <c r="O12" i="3"/>
  <c r="O18" i="3"/>
  <c r="O21" i="3" l="1"/>
  <c r="Y20" i="3" s="1"/>
  <c r="AA12" i="3" s="1"/>
  <c r="S18" i="3"/>
  <c r="V18" i="3" s="1"/>
  <c r="S22" i="3"/>
  <c r="V14" i="3" s="1"/>
  <c r="Y16" i="3"/>
  <c r="AA16" i="3" s="1"/>
  <c r="Y17" i="3"/>
  <c r="AA17" i="3" s="1"/>
  <c r="S17" i="3"/>
  <c r="V17" i="3" s="1"/>
  <c r="Y15" i="3"/>
  <c r="AA15" i="3" s="1"/>
  <c r="S15" i="3"/>
  <c r="V15" i="3" s="1"/>
  <c r="Y21" i="3"/>
  <c r="AA13" i="3" s="1"/>
  <c r="S21" i="3"/>
  <c r="V13" i="3" s="1"/>
  <c r="Y19" i="3"/>
  <c r="S19" i="3"/>
  <c r="S20" i="3" l="1"/>
  <c r="V12" i="3" s="1"/>
  <c r="V19" i="3"/>
  <c r="V11" i="3"/>
  <c r="AA11" i="3"/>
  <c r="AA19" i="3"/>
</calcChain>
</file>

<file path=xl/sharedStrings.xml><?xml version="1.0" encoding="utf-8"?>
<sst xmlns="http://schemas.openxmlformats.org/spreadsheetml/2006/main" count="50" uniqueCount="35">
  <si>
    <t>Module</t>
  </si>
  <si>
    <t>NB complexe</t>
  </si>
  <si>
    <t>P réelle</t>
  </si>
  <si>
    <t>Pimaginaire</t>
  </si>
  <si>
    <t>COMPLEXE</t>
  </si>
  <si>
    <t>Phase</t>
  </si>
  <si>
    <t>k</t>
  </si>
  <si>
    <t>x(0)</t>
  </si>
  <si>
    <t>x(1)</t>
  </si>
  <si>
    <t>x(2)</t>
  </si>
  <si>
    <t>x(3)</t>
  </si>
  <si>
    <t>x(4)</t>
  </si>
  <si>
    <t>x(5)</t>
  </si>
  <si>
    <t>x(6)</t>
  </si>
  <si>
    <t>x(7)</t>
  </si>
  <si>
    <t>Tri pair/impair</t>
  </si>
  <si>
    <t>Décimation N/4=2</t>
  </si>
  <si>
    <t>Décimation N/2=4</t>
  </si>
  <si>
    <t>x(k)</t>
  </si>
  <si>
    <t>X(k)</t>
  </si>
  <si>
    <t>X(0)</t>
  </si>
  <si>
    <t>X(1)</t>
  </si>
  <si>
    <t>X(2)</t>
  </si>
  <si>
    <t>X(3)</t>
  </si>
  <si>
    <t>X(4)</t>
  </si>
  <si>
    <t>X(5)</t>
  </si>
  <si>
    <t>X(6)</t>
  </si>
  <si>
    <t>X(7)</t>
  </si>
  <si>
    <t>Décimation N=8</t>
  </si>
  <si>
    <t>|X(k)|</t>
  </si>
  <si>
    <t>Arg[X(k)]</t>
  </si>
  <si>
    <t>Exp(-at)</t>
  </si>
  <si>
    <t>Shifting</t>
  </si>
  <si>
    <t>Transformée de Fourier</t>
  </si>
  <si>
    <r>
      <t>W</t>
    </r>
    <r>
      <rPr>
        <vertAlign val="superscript"/>
        <sz val="12"/>
        <color theme="1"/>
        <rFont val="Calibri"/>
        <family val="2"/>
        <scheme val="minor"/>
      </rPr>
      <t>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</si>
</sst>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8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6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7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Butterfly!$V$10</c:f>
              <c:strCache>
                <c:ptCount val="1"/>
                <c:pt idx="0">
                  <c:v>|X(k)|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Butterfly!$U$11:$U$19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Butterfly!$V$11:$V$19</c:f>
              <c:numCache>
                <c:formatCode>0.00</c:formatCode>
                <c:ptCount val="9"/>
                <c:pt idx="0">
                  <c:v>0.62</c:v>
                </c:pt>
                <c:pt idx="1">
                  <c:v>0.64780332632006943</c:v>
                </c:pt>
                <c:pt idx="2">
                  <c:v>0.84380092438915943</c:v>
                </c:pt>
                <c:pt idx="3">
                  <c:v>1.3778065359144815</c:v>
                </c:pt>
                <c:pt idx="4">
                  <c:v>2.5</c:v>
                </c:pt>
                <c:pt idx="5">
                  <c:v>1.3778065359144815</c:v>
                </c:pt>
                <c:pt idx="6">
                  <c:v>0.84380092438915943</c:v>
                </c:pt>
                <c:pt idx="7">
                  <c:v>0.64780332632006943</c:v>
                </c:pt>
                <c:pt idx="8">
                  <c:v>0.62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B9-410F-987F-AD54C1C3D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94943"/>
        <c:axId val="993295423"/>
      </c:scatterChart>
      <c:valAx>
        <c:axId val="99329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3295423"/>
        <c:crosses val="autoZero"/>
        <c:crossBetween val="midCat"/>
      </c:valAx>
      <c:valAx>
        <c:axId val="9932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329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Signal entrée x(k)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Butterfly!$B$33:$B$40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Butterfly!$C$33:$C$40</c:f>
              <c:numCache>
                <c:formatCode>General</c:formatCode>
                <c:ptCount val="8"/>
                <c:pt idx="0">
                  <c:v>1</c:v>
                </c:pt>
                <c:pt idx="1">
                  <c:v>0.61</c:v>
                </c:pt>
                <c:pt idx="2">
                  <c:v>0.37</c:v>
                </c:pt>
                <c:pt idx="3">
                  <c:v>0.22</c:v>
                </c:pt>
                <c:pt idx="4">
                  <c:v>0.14000000000000001</c:v>
                </c:pt>
                <c:pt idx="5">
                  <c:v>0.08</c:v>
                </c:pt>
                <c:pt idx="6">
                  <c:v>0.05</c:v>
                </c:pt>
                <c:pt idx="7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30-4BF3-AE35-7BFC35A58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445727"/>
        <c:axId val="992446207"/>
      </c:scatterChart>
      <c:valAx>
        <c:axId val="99244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2446207"/>
        <c:crosses val="autoZero"/>
        <c:crossBetween val="midCat"/>
      </c:valAx>
      <c:valAx>
        <c:axId val="99244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244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Butterfly!$AA$10</c:f>
              <c:strCache>
                <c:ptCount val="1"/>
                <c:pt idx="0">
                  <c:v>Arg[X(k)]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Butterfly!$U$11:$U$19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Butterfly!$AA$11:$AA$19</c:f>
              <c:numCache>
                <c:formatCode>General</c:formatCode>
                <c:ptCount val="9"/>
                <c:pt idx="0">
                  <c:v>0</c:v>
                </c:pt>
                <c:pt idx="1">
                  <c:v>16.973875908953517</c:v>
                </c:pt>
                <c:pt idx="2">
                  <c:v>31.429565614838516</c:v>
                </c:pt>
                <c:pt idx="3">
                  <c:v>36.996470278769394</c:v>
                </c:pt>
                <c:pt idx="4" formatCode="0.00000">
                  <c:v>0</c:v>
                </c:pt>
                <c:pt idx="5" formatCode="0.00000">
                  <c:v>-36.996470278769394</c:v>
                </c:pt>
                <c:pt idx="6" formatCode="0.00000">
                  <c:v>-31.429565614838516</c:v>
                </c:pt>
                <c:pt idx="7" formatCode="0.00000">
                  <c:v>-16.973875908953517</c:v>
                </c:pt>
                <c:pt idx="8" formatCode="0.000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B9-410F-987F-AD54C1C3D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94943"/>
        <c:axId val="993295423"/>
      </c:scatterChart>
      <c:valAx>
        <c:axId val="99329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3295423"/>
        <c:crosses val="autoZero"/>
        <c:crossBetween val="midCat"/>
      </c:valAx>
      <c:valAx>
        <c:axId val="9932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329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8431</xdr:colOff>
      <xdr:row>5</xdr:row>
      <xdr:rowOff>30756</xdr:rowOff>
    </xdr:from>
    <xdr:to>
      <xdr:col>5</xdr:col>
      <xdr:colOff>1162051</xdr:colOff>
      <xdr:row>8</xdr:row>
      <xdr:rowOff>157654</xdr:rowOff>
    </xdr:to>
    <xdr:grpSp>
      <xdr:nvGrpSpPr>
        <xdr:cNvPr id="15" name="Groupe 14">
          <a:extLst>
            <a:ext uri="{FF2B5EF4-FFF2-40B4-BE49-F238E27FC236}">
              <a16:creationId xmlns:a16="http://schemas.microsoft.com/office/drawing/2014/main" id="{3AE397AB-342E-C105-4B12-110DFED07BC4}"/>
            </a:ext>
          </a:extLst>
        </xdr:cNvPr>
        <xdr:cNvGrpSpPr/>
      </xdr:nvGrpSpPr>
      <xdr:grpSpPr>
        <a:xfrm>
          <a:off x="3325372" y="1016874"/>
          <a:ext cx="1153620" cy="698398"/>
          <a:chOff x="2856405" y="983255"/>
          <a:chExt cx="2998910" cy="1815531"/>
        </a:xfrm>
      </xdr:grpSpPr>
      <xdr:sp macro="" textlink="">
        <xdr:nvSpPr>
          <xdr:cNvPr id="4" name="Organigramme : Ou 3">
            <a:extLst>
              <a:ext uri="{FF2B5EF4-FFF2-40B4-BE49-F238E27FC236}">
                <a16:creationId xmlns:a16="http://schemas.microsoft.com/office/drawing/2014/main" id="{393C7CC3-FE5A-95D7-7C4A-1B21EBCF4836}"/>
              </a:ext>
            </a:extLst>
          </xdr:cNvPr>
          <xdr:cNvSpPr/>
        </xdr:nvSpPr>
        <xdr:spPr>
          <a:xfrm>
            <a:off x="4974011" y="983255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5" name="Connecteur droit avec flèche 4">
            <a:extLst>
              <a:ext uri="{FF2B5EF4-FFF2-40B4-BE49-F238E27FC236}">
                <a16:creationId xmlns:a16="http://schemas.microsoft.com/office/drawing/2014/main" id="{258A9DCA-D3E6-67AF-C2ED-7F0E5691C429}"/>
              </a:ext>
            </a:extLst>
          </xdr:cNvPr>
          <xdr:cNvCxnSpPr>
            <a:cxnSpLocks/>
          </xdr:cNvCxnSpPr>
        </xdr:nvCxnSpPr>
        <xdr:spPr>
          <a:xfrm>
            <a:off x="2858890" y="1151854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Connecteur droit avec flèche 5">
            <a:extLst>
              <a:ext uri="{FF2B5EF4-FFF2-40B4-BE49-F238E27FC236}">
                <a16:creationId xmlns:a16="http://schemas.microsoft.com/office/drawing/2014/main" id="{7A2841E0-F229-6FF9-1CF6-6EF015014E12}"/>
              </a:ext>
            </a:extLst>
          </xdr:cNvPr>
          <xdr:cNvCxnSpPr>
            <a:cxnSpLocks/>
          </xdr:cNvCxnSpPr>
        </xdr:nvCxnSpPr>
        <xdr:spPr>
          <a:xfrm flipV="1">
            <a:off x="3242265" y="1276707"/>
            <a:ext cx="1782671" cy="1356705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necteur droit avec flèche 6">
            <a:extLst>
              <a:ext uri="{FF2B5EF4-FFF2-40B4-BE49-F238E27FC236}">
                <a16:creationId xmlns:a16="http://schemas.microsoft.com/office/drawing/2014/main" id="{971E4540-4BCD-F2D2-F601-F4B2941FEFE0}"/>
              </a:ext>
            </a:extLst>
          </xdr:cNvPr>
          <xdr:cNvCxnSpPr>
            <a:cxnSpLocks/>
          </xdr:cNvCxnSpPr>
        </xdr:nvCxnSpPr>
        <xdr:spPr>
          <a:xfrm>
            <a:off x="3242264" y="1148629"/>
            <a:ext cx="1782671" cy="1356705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Organigramme : Ou 7">
            <a:extLst>
              <a:ext uri="{FF2B5EF4-FFF2-40B4-BE49-F238E27FC236}">
                <a16:creationId xmlns:a16="http://schemas.microsoft.com/office/drawing/2014/main" id="{F6FD1F40-9A40-FBEA-EEF8-01C83EB9A964}"/>
              </a:ext>
            </a:extLst>
          </xdr:cNvPr>
          <xdr:cNvSpPr/>
        </xdr:nvSpPr>
        <xdr:spPr>
          <a:xfrm>
            <a:off x="4980391" y="2465505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9" name="Connecteur droit avec flèche 8">
            <a:extLst>
              <a:ext uri="{FF2B5EF4-FFF2-40B4-BE49-F238E27FC236}">
                <a16:creationId xmlns:a16="http://schemas.microsoft.com/office/drawing/2014/main" id="{4E7255A3-CA61-BFEB-1A3E-508AE2602480}"/>
              </a:ext>
            </a:extLst>
          </xdr:cNvPr>
          <xdr:cNvCxnSpPr>
            <a:cxnSpLocks/>
          </xdr:cNvCxnSpPr>
        </xdr:nvCxnSpPr>
        <xdr:spPr>
          <a:xfrm>
            <a:off x="5307291" y="1148629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eur droit avec flèche 9">
            <a:extLst>
              <a:ext uri="{FF2B5EF4-FFF2-40B4-BE49-F238E27FC236}">
                <a16:creationId xmlns:a16="http://schemas.microsoft.com/office/drawing/2014/main" id="{7DD4E6BB-6184-044D-CA77-024A5C13BAB6}"/>
              </a:ext>
            </a:extLst>
          </xdr:cNvPr>
          <xdr:cNvCxnSpPr>
            <a:cxnSpLocks/>
          </xdr:cNvCxnSpPr>
        </xdr:nvCxnSpPr>
        <xdr:spPr>
          <a:xfrm>
            <a:off x="5313672" y="2632145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necteur droit avec flèche 10">
            <a:extLst>
              <a:ext uri="{FF2B5EF4-FFF2-40B4-BE49-F238E27FC236}">
                <a16:creationId xmlns:a16="http://schemas.microsoft.com/office/drawing/2014/main" id="{502D3DA9-F709-8F30-CFB0-9FCF705E4AD9}"/>
              </a:ext>
            </a:extLst>
          </xdr:cNvPr>
          <xdr:cNvCxnSpPr>
            <a:cxnSpLocks/>
          </xdr:cNvCxnSpPr>
        </xdr:nvCxnSpPr>
        <xdr:spPr>
          <a:xfrm>
            <a:off x="2856405" y="2629028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5</xdr:row>
      <xdr:rowOff>95250</xdr:rowOff>
    </xdr:from>
    <xdr:to>
      <xdr:col>3</xdr:col>
      <xdr:colOff>747346</xdr:colOff>
      <xdr:row>5</xdr:row>
      <xdr:rowOff>95250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30DD2D86-FD9E-42DC-B19A-E1EBE7DC079A}"/>
            </a:ext>
          </a:extLst>
        </xdr:cNvPr>
        <xdr:cNvCxnSpPr>
          <a:cxnSpLocks/>
        </xdr:cNvCxnSpPr>
      </xdr:nvCxnSpPr>
      <xdr:spPr>
        <a:xfrm>
          <a:off x="2286000" y="1047750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14654</xdr:colOff>
      <xdr:row>8</xdr:row>
      <xdr:rowOff>58615</xdr:rowOff>
    </xdr:from>
    <xdr:to>
      <xdr:col>3</xdr:col>
      <xdr:colOff>747346</xdr:colOff>
      <xdr:row>17</xdr:row>
      <xdr:rowOff>95250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02317D1E-60E2-B16F-F6D8-A9206403B60C}"/>
            </a:ext>
          </a:extLst>
        </xdr:cNvPr>
        <xdr:cNvCxnSpPr>
          <a:cxnSpLocks/>
        </xdr:cNvCxnSpPr>
      </xdr:nvCxnSpPr>
      <xdr:spPr>
        <a:xfrm flipV="1">
          <a:off x="2300654" y="1582615"/>
          <a:ext cx="732692" cy="175113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11</xdr:row>
      <xdr:rowOff>95250</xdr:rowOff>
    </xdr:from>
    <xdr:to>
      <xdr:col>3</xdr:col>
      <xdr:colOff>754673</xdr:colOff>
      <xdr:row>11</xdr:row>
      <xdr:rowOff>95250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FE5FE1A5-7F97-06B4-588F-8EB0067049F2}"/>
            </a:ext>
          </a:extLst>
        </xdr:cNvPr>
        <xdr:cNvCxnSpPr>
          <a:cxnSpLocks/>
        </xdr:cNvCxnSpPr>
      </xdr:nvCxnSpPr>
      <xdr:spPr>
        <a:xfrm>
          <a:off x="2293327" y="2190750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13189</xdr:colOff>
      <xdr:row>8</xdr:row>
      <xdr:rowOff>79131</xdr:rowOff>
    </xdr:from>
    <xdr:to>
      <xdr:col>3</xdr:col>
      <xdr:colOff>745881</xdr:colOff>
      <xdr:row>17</xdr:row>
      <xdr:rowOff>115766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D2942AEA-06CD-4830-88C8-10FDD913223D}"/>
            </a:ext>
          </a:extLst>
        </xdr:cNvPr>
        <xdr:cNvCxnSpPr>
          <a:cxnSpLocks/>
        </xdr:cNvCxnSpPr>
      </xdr:nvCxnSpPr>
      <xdr:spPr>
        <a:xfrm>
          <a:off x="2299189" y="1603131"/>
          <a:ext cx="732692" cy="175113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20</xdr:row>
      <xdr:rowOff>95250</xdr:rowOff>
    </xdr:from>
    <xdr:to>
      <xdr:col>3</xdr:col>
      <xdr:colOff>754673</xdr:colOff>
      <xdr:row>20</xdr:row>
      <xdr:rowOff>95250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C33CC4A6-6008-CAB3-433E-A2F038E86788}"/>
            </a:ext>
          </a:extLst>
        </xdr:cNvPr>
        <xdr:cNvCxnSpPr>
          <a:cxnSpLocks/>
        </xdr:cNvCxnSpPr>
      </xdr:nvCxnSpPr>
      <xdr:spPr>
        <a:xfrm>
          <a:off x="2293327" y="3905250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87923</xdr:rowOff>
    </xdr:from>
    <xdr:to>
      <xdr:col>3</xdr:col>
      <xdr:colOff>747346</xdr:colOff>
      <xdr:row>26</xdr:row>
      <xdr:rowOff>87923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A3E79518-C285-4987-A17A-FF083BD1B4C7}"/>
            </a:ext>
          </a:extLst>
        </xdr:cNvPr>
        <xdr:cNvCxnSpPr>
          <a:cxnSpLocks/>
        </xdr:cNvCxnSpPr>
      </xdr:nvCxnSpPr>
      <xdr:spPr>
        <a:xfrm>
          <a:off x="2286000" y="5040923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14654</xdr:colOff>
      <xdr:row>14</xdr:row>
      <xdr:rowOff>80596</xdr:rowOff>
    </xdr:from>
    <xdr:to>
      <xdr:col>3</xdr:col>
      <xdr:colOff>747346</xdr:colOff>
      <xdr:row>23</xdr:row>
      <xdr:rowOff>117231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60207EE1-A6F1-6C97-E884-BFA95A1E68B9}"/>
            </a:ext>
          </a:extLst>
        </xdr:cNvPr>
        <xdr:cNvCxnSpPr>
          <a:cxnSpLocks/>
        </xdr:cNvCxnSpPr>
      </xdr:nvCxnSpPr>
      <xdr:spPr>
        <a:xfrm flipV="1">
          <a:off x="2300654" y="2747596"/>
          <a:ext cx="732692" cy="175113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753209</xdr:colOff>
      <xdr:row>14</xdr:row>
      <xdr:rowOff>86458</xdr:rowOff>
    </xdr:from>
    <xdr:to>
      <xdr:col>3</xdr:col>
      <xdr:colOff>723901</xdr:colOff>
      <xdr:row>23</xdr:row>
      <xdr:rowOff>123093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213317E0-4C6F-B2D9-8717-638D81E2157C}"/>
            </a:ext>
          </a:extLst>
        </xdr:cNvPr>
        <xdr:cNvCxnSpPr>
          <a:cxnSpLocks/>
        </xdr:cNvCxnSpPr>
      </xdr:nvCxnSpPr>
      <xdr:spPr>
        <a:xfrm>
          <a:off x="2277209" y="2753458"/>
          <a:ext cx="732692" cy="175113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8431</xdr:colOff>
      <xdr:row>11</xdr:row>
      <xdr:rowOff>16102</xdr:rowOff>
    </xdr:from>
    <xdr:to>
      <xdr:col>5</xdr:col>
      <xdr:colOff>1162051</xdr:colOff>
      <xdr:row>14</xdr:row>
      <xdr:rowOff>143000</xdr:rowOff>
    </xdr:to>
    <xdr:grpSp>
      <xdr:nvGrpSpPr>
        <xdr:cNvPr id="28" name="Groupe 27">
          <a:extLst>
            <a:ext uri="{FF2B5EF4-FFF2-40B4-BE49-F238E27FC236}">
              <a16:creationId xmlns:a16="http://schemas.microsoft.com/office/drawing/2014/main" id="{36E8D66F-F6C8-C2C2-DD58-03F1D5338BAB}"/>
            </a:ext>
          </a:extLst>
        </xdr:cNvPr>
        <xdr:cNvGrpSpPr/>
      </xdr:nvGrpSpPr>
      <xdr:grpSpPr>
        <a:xfrm>
          <a:off x="3325372" y="2145220"/>
          <a:ext cx="1153620" cy="698398"/>
          <a:chOff x="2856405" y="983255"/>
          <a:chExt cx="2998910" cy="1815531"/>
        </a:xfrm>
      </xdr:grpSpPr>
      <xdr:sp macro="" textlink="">
        <xdr:nvSpPr>
          <xdr:cNvPr id="29" name="Organigramme : Ou 28">
            <a:extLst>
              <a:ext uri="{FF2B5EF4-FFF2-40B4-BE49-F238E27FC236}">
                <a16:creationId xmlns:a16="http://schemas.microsoft.com/office/drawing/2014/main" id="{801F7DED-1E05-EB20-C8E1-5B592287921D}"/>
              </a:ext>
            </a:extLst>
          </xdr:cNvPr>
          <xdr:cNvSpPr/>
        </xdr:nvSpPr>
        <xdr:spPr>
          <a:xfrm>
            <a:off x="4974011" y="983255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30" name="Connecteur droit avec flèche 29">
            <a:extLst>
              <a:ext uri="{FF2B5EF4-FFF2-40B4-BE49-F238E27FC236}">
                <a16:creationId xmlns:a16="http://schemas.microsoft.com/office/drawing/2014/main" id="{EC8A52FA-CCA4-B033-9F64-A45F5EA51E9C}"/>
              </a:ext>
            </a:extLst>
          </xdr:cNvPr>
          <xdr:cNvCxnSpPr>
            <a:cxnSpLocks/>
          </xdr:cNvCxnSpPr>
        </xdr:nvCxnSpPr>
        <xdr:spPr>
          <a:xfrm>
            <a:off x="2858890" y="1151854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onnecteur droit avec flèche 30">
            <a:extLst>
              <a:ext uri="{FF2B5EF4-FFF2-40B4-BE49-F238E27FC236}">
                <a16:creationId xmlns:a16="http://schemas.microsoft.com/office/drawing/2014/main" id="{D020905F-D6A5-E7D0-1A2F-CF1EF1D0A687}"/>
              </a:ext>
            </a:extLst>
          </xdr:cNvPr>
          <xdr:cNvCxnSpPr>
            <a:cxnSpLocks/>
          </xdr:cNvCxnSpPr>
        </xdr:nvCxnSpPr>
        <xdr:spPr>
          <a:xfrm flipV="1">
            <a:off x="3242265" y="1276707"/>
            <a:ext cx="1782671" cy="1356705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necteur droit avec flèche 31">
            <a:extLst>
              <a:ext uri="{FF2B5EF4-FFF2-40B4-BE49-F238E27FC236}">
                <a16:creationId xmlns:a16="http://schemas.microsoft.com/office/drawing/2014/main" id="{494A62C5-C27E-60BC-3FD4-96E189FD9C03}"/>
              </a:ext>
            </a:extLst>
          </xdr:cNvPr>
          <xdr:cNvCxnSpPr>
            <a:cxnSpLocks/>
          </xdr:cNvCxnSpPr>
        </xdr:nvCxnSpPr>
        <xdr:spPr>
          <a:xfrm>
            <a:off x="3242264" y="1148629"/>
            <a:ext cx="1782671" cy="1356705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rganigramme : Ou 32">
            <a:extLst>
              <a:ext uri="{FF2B5EF4-FFF2-40B4-BE49-F238E27FC236}">
                <a16:creationId xmlns:a16="http://schemas.microsoft.com/office/drawing/2014/main" id="{07FC00CE-8809-673C-2C00-20CFA306E151}"/>
              </a:ext>
            </a:extLst>
          </xdr:cNvPr>
          <xdr:cNvSpPr/>
        </xdr:nvSpPr>
        <xdr:spPr>
          <a:xfrm>
            <a:off x="4980391" y="2465505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34" name="Connecteur droit avec flèche 33">
            <a:extLst>
              <a:ext uri="{FF2B5EF4-FFF2-40B4-BE49-F238E27FC236}">
                <a16:creationId xmlns:a16="http://schemas.microsoft.com/office/drawing/2014/main" id="{E031618C-D554-3152-822F-F652A12450C2}"/>
              </a:ext>
            </a:extLst>
          </xdr:cNvPr>
          <xdr:cNvCxnSpPr>
            <a:cxnSpLocks/>
          </xdr:cNvCxnSpPr>
        </xdr:nvCxnSpPr>
        <xdr:spPr>
          <a:xfrm>
            <a:off x="5307291" y="1148629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Connecteur droit avec flèche 34">
            <a:extLst>
              <a:ext uri="{FF2B5EF4-FFF2-40B4-BE49-F238E27FC236}">
                <a16:creationId xmlns:a16="http://schemas.microsoft.com/office/drawing/2014/main" id="{2B81E7DB-CBA8-34F0-E196-42B7B7ABE5C9}"/>
              </a:ext>
            </a:extLst>
          </xdr:cNvPr>
          <xdr:cNvCxnSpPr>
            <a:cxnSpLocks/>
          </xdr:cNvCxnSpPr>
        </xdr:nvCxnSpPr>
        <xdr:spPr>
          <a:xfrm>
            <a:off x="5313672" y="2632145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Connecteur droit avec flèche 35">
            <a:extLst>
              <a:ext uri="{FF2B5EF4-FFF2-40B4-BE49-F238E27FC236}">
                <a16:creationId xmlns:a16="http://schemas.microsoft.com/office/drawing/2014/main" id="{35E35634-71BC-B341-63A7-8AA70A424239}"/>
              </a:ext>
            </a:extLst>
          </xdr:cNvPr>
          <xdr:cNvCxnSpPr>
            <a:cxnSpLocks/>
          </xdr:cNvCxnSpPr>
        </xdr:nvCxnSpPr>
        <xdr:spPr>
          <a:xfrm>
            <a:off x="2856405" y="2629028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1104</xdr:colOff>
      <xdr:row>17</xdr:row>
      <xdr:rowOff>30756</xdr:rowOff>
    </xdr:from>
    <xdr:to>
      <xdr:col>5</xdr:col>
      <xdr:colOff>1154724</xdr:colOff>
      <xdr:row>20</xdr:row>
      <xdr:rowOff>157654</xdr:rowOff>
    </xdr:to>
    <xdr:grpSp>
      <xdr:nvGrpSpPr>
        <xdr:cNvPr id="37" name="Groupe 36">
          <a:extLst>
            <a:ext uri="{FF2B5EF4-FFF2-40B4-BE49-F238E27FC236}">
              <a16:creationId xmlns:a16="http://schemas.microsoft.com/office/drawing/2014/main" id="{45F9A1A2-17B3-E055-03FC-3AA3C894B744}"/>
            </a:ext>
          </a:extLst>
        </xdr:cNvPr>
        <xdr:cNvGrpSpPr/>
      </xdr:nvGrpSpPr>
      <xdr:grpSpPr>
        <a:xfrm>
          <a:off x="3318045" y="3302874"/>
          <a:ext cx="1153620" cy="698398"/>
          <a:chOff x="2856405" y="983255"/>
          <a:chExt cx="2998910" cy="1815531"/>
        </a:xfrm>
      </xdr:grpSpPr>
      <xdr:sp macro="" textlink="">
        <xdr:nvSpPr>
          <xdr:cNvPr id="38" name="Organigramme : Ou 37">
            <a:extLst>
              <a:ext uri="{FF2B5EF4-FFF2-40B4-BE49-F238E27FC236}">
                <a16:creationId xmlns:a16="http://schemas.microsoft.com/office/drawing/2014/main" id="{E72EA74A-B4B0-5E02-88FD-F782F9DF5A18}"/>
              </a:ext>
            </a:extLst>
          </xdr:cNvPr>
          <xdr:cNvSpPr/>
        </xdr:nvSpPr>
        <xdr:spPr>
          <a:xfrm>
            <a:off x="4974011" y="983255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39" name="Connecteur droit avec flèche 38">
            <a:extLst>
              <a:ext uri="{FF2B5EF4-FFF2-40B4-BE49-F238E27FC236}">
                <a16:creationId xmlns:a16="http://schemas.microsoft.com/office/drawing/2014/main" id="{925F7F79-8241-9A01-A34E-FD71E9E899AE}"/>
              </a:ext>
            </a:extLst>
          </xdr:cNvPr>
          <xdr:cNvCxnSpPr>
            <a:cxnSpLocks/>
          </xdr:cNvCxnSpPr>
        </xdr:nvCxnSpPr>
        <xdr:spPr>
          <a:xfrm>
            <a:off x="2858890" y="1151854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eur droit avec flèche 39">
            <a:extLst>
              <a:ext uri="{FF2B5EF4-FFF2-40B4-BE49-F238E27FC236}">
                <a16:creationId xmlns:a16="http://schemas.microsoft.com/office/drawing/2014/main" id="{F0AA3067-1474-0606-202D-99D6893D89CF}"/>
              </a:ext>
            </a:extLst>
          </xdr:cNvPr>
          <xdr:cNvCxnSpPr>
            <a:cxnSpLocks/>
          </xdr:cNvCxnSpPr>
        </xdr:nvCxnSpPr>
        <xdr:spPr>
          <a:xfrm flipV="1">
            <a:off x="3242265" y="1276707"/>
            <a:ext cx="1782671" cy="1356705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Connecteur droit avec flèche 40">
            <a:extLst>
              <a:ext uri="{FF2B5EF4-FFF2-40B4-BE49-F238E27FC236}">
                <a16:creationId xmlns:a16="http://schemas.microsoft.com/office/drawing/2014/main" id="{04FD5576-8CC3-C38B-6533-6F58317CD490}"/>
              </a:ext>
            </a:extLst>
          </xdr:cNvPr>
          <xdr:cNvCxnSpPr>
            <a:cxnSpLocks/>
          </xdr:cNvCxnSpPr>
        </xdr:nvCxnSpPr>
        <xdr:spPr>
          <a:xfrm>
            <a:off x="3242264" y="1148629"/>
            <a:ext cx="1782671" cy="1356705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Organigramme : Ou 41">
            <a:extLst>
              <a:ext uri="{FF2B5EF4-FFF2-40B4-BE49-F238E27FC236}">
                <a16:creationId xmlns:a16="http://schemas.microsoft.com/office/drawing/2014/main" id="{5107B01C-398A-EB0E-3E5D-226938E3AFBA}"/>
              </a:ext>
            </a:extLst>
          </xdr:cNvPr>
          <xdr:cNvSpPr/>
        </xdr:nvSpPr>
        <xdr:spPr>
          <a:xfrm>
            <a:off x="4980391" y="2465505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43" name="Connecteur droit avec flèche 42">
            <a:extLst>
              <a:ext uri="{FF2B5EF4-FFF2-40B4-BE49-F238E27FC236}">
                <a16:creationId xmlns:a16="http://schemas.microsoft.com/office/drawing/2014/main" id="{41778C3B-2F92-5BF6-ABCC-7A0E5C4D006F}"/>
              </a:ext>
            </a:extLst>
          </xdr:cNvPr>
          <xdr:cNvCxnSpPr>
            <a:cxnSpLocks/>
          </xdr:cNvCxnSpPr>
        </xdr:nvCxnSpPr>
        <xdr:spPr>
          <a:xfrm>
            <a:off x="5307291" y="1148629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necteur droit avec flèche 43">
            <a:extLst>
              <a:ext uri="{FF2B5EF4-FFF2-40B4-BE49-F238E27FC236}">
                <a16:creationId xmlns:a16="http://schemas.microsoft.com/office/drawing/2014/main" id="{967B90F5-DD2E-0583-F797-C2AD87EDC994}"/>
              </a:ext>
            </a:extLst>
          </xdr:cNvPr>
          <xdr:cNvCxnSpPr>
            <a:cxnSpLocks/>
          </xdr:cNvCxnSpPr>
        </xdr:nvCxnSpPr>
        <xdr:spPr>
          <a:xfrm>
            <a:off x="5313672" y="2632145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Connecteur droit avec flèche 44">
            <a:extLst>
              <a:ext uri="{FF2B5EF4-FFF2-40B4-BE49-F238E27FC236}">
                <a16:creationId xmlns:a16="http://schemas.microsoft.com/office/drawing/2014/main" id="{D1F6F47E-54D4-12C4-9D62-C4B8B39ECFDC}"/>
              </a:ext>
            </a:extLst>
          </xdr:cNvPr>
          <xdr:cNvCxnSpPr>
            <a:cxnSpLocks/>
          </xdr:cNvCxnSpPr>
        </xdr:nvCxnSpPr>
        <xdr:spPr>
          <a:xfrm>
            <a:off x="2856405" y="2629028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755777</xdr:colOff>
      <xdr:row>23</xdr:row>
      <xdr:rowOff>23429</xdr:rowOff>
    </xdr:from>
    <xdr:to>
      <xdr:col>5</xdr:col>
      <xdr:colOff>1147397</xdr:colOff>
      <xdr:row>26</xdr:row>
      <xdr:rowOff>150327</xdr:rowOff>
    </xdr:to>
    <xdr:grpSp>
      <xdr:nvGrpSpPr>
        <xdr:cNvPr id="46" name="Groupe 45">
          <a:extLst>
            <a:ext uri="{FF2B5EF4-FFF2-40B4-BE49-F238E27FC236}">
              <a16:creationId xmlns:a16="http://schemas.microsoft.com/office/drawing/2014/main" id="{97E436FA-5E22-73DD-DF88-B4676021EA7C}"/>
            </a:ext>
          </a:extLst>
        </xdr:cNvPr>
        <xdr:cNvGrpSpPr/>
      </xdr:nvGrpSpPr>
      <xdr:grpSpPr>
        <a:xfrm>
          <a:off x="3319123" y="4438547"/>
          <a:ext cx="1145215" cy="698398"/>
          <a:chOff x="2856405" y="983255"/>
          <a:chExt cx="2998910" cy="1815531"/>
        </a:xfrm>
      </xdr:grpSpPr>
      <xdr:sp macro="" textlink="">
        <xdr:nvSpPr>
          <xdr:cNvPr id="47" name="Organigramme : Ou 46">
            <a:extLst>
              <a:ext uri="{FF2B5EF4-FFF2-40B4-BE49-F238E27FC236}">
                <a16:creationId xmlns:a16="http://schemas.microsoft.com/office/drawing/2014/main" id="{FDA17E55-67F2-2DEC-5AE3-986E72605A3B}"/>
              </a:ext>
            </a:extLst>
          </xdr:cNvPr>
          <xdr:cNvSpPr/>
        </xdr:nvSpPr>
        <xdr:spPr>
          <a:xfrm>
            <a:off x="4974011" y="983255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48" name="Connecteur droit avec flèche 47">
            <a:extLst>
              <a:ext uri="{FF2B5EF4-FFF2-40B4-BE49-F238E27FC236}">
                <a16:creationId xmlns:a16="http://schemas.microsoft.com/office/drawing/2014/main" id="{CFB82CF5-1713-E362-8162-1CA1296A90F0}"/>
              </a:ext>
            </a:extLst>
          </xdr:cNvPr>
          <xdr:cNvCxnSpPr>
            <a:cxnSpLocks/>
          </xdr:cNvCxnSpPr>
        </xdr:nvCxnSpPr>
        <xdr:spPr>
          <a:xfrm>
            <a:off x="2858890" y="1151854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necteur droit avec flèche 48">
            <a:extLst>
              <a:ext uri="{FF2B5EF4-FFF2-40B4-BE49-F238E27FC236}">
                <a16:creationId xmlns:a16="http://schemas.microsoft.com/office/drawing/2014/main" id="{AD7B14B5-D3C9-FB2F-FCB0-C2FAC771073E}"/>
              </a:ext>
            </a:extLst>
          </xdr:cNvPr>
          <xdr:cNvCxnSpPr>
            <a:cxnSpLocks/>
          </xdr:cNvCxnSpPr>
        </xdr:nvCxnSpPr>
        <xdr:spPr>
          <a:xfrm flipV="1">
            <a:off x="3242265" y="1276707"/>
            <a:ext cx="1782671" cy="1356705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Connecteur droit avec flèche 49">
            <a:extLst>
              <a:ext uri="{FF2B5EF4-FFF2-40B4-BE49-F238E27FC236}">
                <a16:creationId xmlns:a16="http://schemas.microsoft.com/office/drawing/2014/main" id="{1F1471C7-CAD5-DF62-CA46-6827C2F7CCA3}"/>
              </a:ext>
            </a:extLst>
          </xdr:cNvPr>
          <xdr:cNvCxnSpPr>
            <a:cxnSpLocks/>
          </xdr:cNvCxnSpPr>
        </xdr:nvCxnSpPr>
        <xdr:spPr>
          <a:xfrm>
            <a:off x="3242264" y="1148629"/>
            <a:ext cx="1782671" cy="1356705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Organigramme : Ou 50">
            <a:extLst>
              <a:ext uri="{FF2B5EF4-FFF2-40B4-BE49-F238E27FC236}">
                <a16:creationId xmlns:a16="http://schemas.microsoft.com/office/drawing/2014/main" id="{911FAE71-D188-2D5B-56F1-7F4FF42486A2}"/>
              </a:ext>
            </a:extLst>
          </xdr:cNvPr>
          <xdr:cNvSpPr/>
        </xdr:nvSpPr>
        <xdr:spPr>
          <a:xfrm>
            <a:off x="4980391" y="2465505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52" name="Connecteur droit avec flèche 51">
            <a:extLst>
              <a:ext uri="{FF2B5EF4-FFF2-40B4-BE49-F238E27FC236}">
                <a16:creationId xmlns:a16="http://schemas.microsoft.com/office/drawing/2014/main" id="{D899072E-1C36-8221-36C4-9095960052B6}"/>
              </a:ext>
            </a:extLst>
          </xdr:cNvPr>
          <xdr:cNvCxnSpPr>
            <a:cxnSpLocks/>
          </xdr:cNvCxnSpPr>
        </xdr:nvCxnSpPr>
        <xdr:spPr>
          <a:xfrm>
            <a:off x="5307291" y="1148629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necteur droit avec flèche 52">
            <a:extLst>
              <a:ext uri="{FF2B5EF4-FFF2-40B4-BE49-F238E27FC236}">
                <a16:creationId xmlns:a16="http://schemas.microsoft.com/office/drawing/2014/main" id="{6312E285-18ED-5E7C-8958-DEE436E46DC3}"/>
              </a:ext>
            </a:extLst>
          </xdr:cNvPr>
          <xdr:cNvCxnSpPr>
            <a:cxnSpLocks/>
          </xdr:cNvCxnSpPr>
        </xdr:nvCxnSpPr>
        <xdr:spPr>
          <a:xfrm>
            <a:off x="5313672" y="2632145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necteur droit avec flèche 53">
            <a:extLst>
              <a:ext uri="{FF2B5EF4-FFF2-40B4-BE49-F238E27FC236}">
                <a16:creationId xmlns:a16="http://schemas.microsoft.com/office/drawing/2014/main" id="{D34BF000-C0AB-358E-18E8-02AC1CFBD6A0}"/>
              </a:ext>
            </a:extLst>
          </xdr:cNvPr>
          <xdr:cNvCxnSpPr>
            <a:cxnSpLocks/>
          </xdr:cNvCxnSpPr>
        </xdr:nvCxnSpPr>
        <xdr:spPr>
          <a:xfrm>
            <a:off x="2856405" y="2629028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7327</xdr:colOff>
      <xdr:row>5</xdr:row>
      <xdr:rowOff>87923</xdr:rowOff>
    </xdr:from>
    <xdr:to>
      <xdr:col>7</xdr:col>
      <xdr:colOff>754673</xdr:colOff>
      <xdr:row>5</xdr:row>
      <xdr:rowOff>87923</xdr:rowOff>
    </xdr:to>
    <xdr:cxnSp macro="">
      <xdr:nvCxnSpPr>
        <xdr:cNvPr id="55" name="Connecteur droit avec flèche 54">
          <a:extLst>
            <a:ext uri="{FF2B5EF4-FFF2-40B4-BE49-F238E27FC236}">
              <a16:creationId xmlns:a16="http://schemas.microsoft.com/office/drawing/2014/main" id="{9AAE4208-0C70-5904-091F-83D3D509699B}"/>
            </a:ext>
          </a:extLst>
        </xdr:cNvPr>
        <xdr:cNvCxnSpPr>
          <a:cxnSpLocks/>
        </xdr:cNvCxnSpPr>
      </xdr:nvCxnSpPr>
      <xdr:spPr>
        <a:xfrm>
          <a:off x="5004289" y="1040423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8</xdr:row>
      <xdr:rowOff>102577</xdr:rowOff>
    </xdr:from>
    <xdr:to>
      <xdr:col>7</xdr:col>
      <xdr:colOff>754673</xdr:colOff>
      <xdr:row>8</xdr:row>
      <xdr:rowOff>102577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3F72B75A-34AE-D93B-E259-A4C365EB94C2}"/>
            </a:ext>
          </a:extLst>
        </xdr:cNvPr>
        <xdr:cNvCxnSpPr>
          <a:cxnSpLocks/>
        </xdr:cNvCxnSpPr>
      </xdr:nvCxnSpPr>
      <xdr:spPr>
        <a:xfrm>
          <a:off x="5004289" y="1626577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11</xdr:row>
      <xdr:rowOff>95250</xdr:rowOff>
    </xdr:from>
    <xdr:to>
      <xdr:col>7</xdr:col>
      <xdr:colOff>754673</xdr:colOff>
      <xdr:row>11</xdr:row>
      <xdr:rowOff>95250</xdr:rowOff>
    </xdr:to>
    <xdr:cxnSp macro="">
      <xdr:nvCxnSpPr>
        <xdr:cNvPr id="57" name="Connecteur droit avec flèche 56">
          <a:extLst>
            <a:ext uri="{FF2B5EF4-FFF2-40B4-BE49-F238E27FC236}">
              <a16:creationId xmlns:a16="http://schemas.microsoft.com/office/drawing/2014/main" id="{68F31454-1AC1-AE4C-1CDD-1B1B8A58CCF7}"/>
            </a:ext>
          </a:extLst>
        </xdr:cNvPr>
        <xdr:cNvCxnSpPr>
          <a:cxnSpLocks/>
        </xdr:cNvCxnSpPr>
      </xdr:nvCxnSpPr>
      <xdr:spPr>
        <a:xfrm>
          <a:off x="5004289" y="2190750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14</xdr:row>
      <xdr:rowOff>73269</xdr:rowOff>
    </xdr:from>
    <xdr:to>
      <xdr:col>7</xdr:col>
      <xdr:colOff>754673</xdr:colOff>
      <xdr:row>14</xdr:row>
      <xdr:rowOff>73269</xdr:rowOff>
    </xdr:to>
    <xdr:cxnSp macro="">
      <xdr:nvCxnSpPr>
        <xdr:cNvPr id="58" name="Connecteur droit avec flèche 57">
          <a:extLst>
            <a:ext uri="{FF2B5EF4-FFF2-40B4-BE49-F238E27FC236}">
              <a16:creationId xmlns:a16="http://schemas.microsoft.com/office/drawing/2014/main" id="{BECA6DE0-FDAD-AE8E-4F8A-0CE3692ABFB9}"/>
            </a:ext>
          </a:extLst>
        </xdr:cNvPr>
        <xdr:cNvCxnSpPr>
          <a:cxnSpLocks/>
        </xdr:cNvCxnSpPr>
      </xdr:nvCxnSpPr>
      <xdr:spPr>
        <a:xfrm>
          <a:off x="5004289" y="2740269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17</xdr:row>
      <xdr:rowOff>87923</xdr:rowOff>
    </xdr:from>
    <xdr:to>
      <xdr:col>7</xdr:col>
      <xdr:colOff>754673</xdr:colOff>
      <xdr:row>17</xdr:row>
      <xdr:rowOff>87923</xdr:rowOff>
    </xdr:to>
    <xdr:cxnSp macro="">
      <xdr:nvCxnSpPr>
        <xdr:cNvPr id="59" name="Connecteur droit avec flèche 58">
          <a:extLst>
            <a:ext uri="{FF2B5EF4-FFF2-40B4-BE49-F238E27FC236}">
              <a16:creationId xmlns:a16="http://schemas.microsoft.com/office/drawing/2014/main" id="{0D96BF10-5EC2-4A66-B15C-95CE32C5CCD2}"/>
            </a:ext>
          </a:extLst>
        </xdr:cNvPr>
        <xdr:cNvCxnSpPr>
          <a:cxnSpLocks/>
        </xdr:cNvCxnSpPr>
      </xdr:nvCxnSpPr>
      <xdr:spPr>
        <a:xfrm>
          <a:off x="5004289" y="1040423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20</xdr:row>
      <xdr:rowOff>102577</xdr:rowOff>
    </xdr:from>
    <xdr:to>
      <xdr:col>7</xdr:col>
      <xdr:colOff>754673</xdr:colOff>
      <xdr:row>20</xdr:row>
      <xdr:rowOff>102577</xdr:rowOff>
    </xdr:to>
    <xdr:cxnSp macro="">
      <xdr:nvCxnSpPr>
        <xdr:cNvPr id="60" name="Connecteur droit avec flèche 59">
          <a:extLst>
            <a:ext uri="{FF2B5EF4-FFF2-40B4-BE49-F238E27FC236}">
              <a16:creationId xmlns:a16="http://schemas.microsoft.com/office/drawing/2014/main" id="{B0637C50-DAA0-4A20-AC55-97D24C8A3730}"/>
            </a:ext>
          </a:extLst>
        </xdr:cNvPr>
        <xdr:cNvCxnSpPr>
          <a:cxnSpLocks/>
        </xdr:cNvCxnSpPr>
      </xdr:nvCxnSpPr>
      <xdr:spPr>
        <a:xfrm>
          <a:off x="5004289" y="1626577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23</xdr:row>
      <xdr:rowOff>95250</xdr:rowOff>
    </xdr:from>
    <xdr:to>
      <xdr:col>7</xdr:col>
      <xdr:colOff>754673</xdr:colOff>
      <xdr:row>23</xdr:row>
      <xdr:rowOff>95250</xdr:rowOff>
    </xdr:to>
    <xdr:cxnSp macro="">
      <xdr:nvCxnSpPr>
        <xdr:cNvPr id="61" name="Connecteur droit avec flèche 60">
          <a:extLst>
            <a:ext uri="{FF2B5EF4-FFF2-40B4-BE49-F238E27FC236}">
              <a16:creationId xmlns:a16="http://schemas.microsoft.com/office/drawing/2014/main" id="{02E3E122-4B16-475F-87EC-D3CDC9832E8B}"/>
            </a:ext>
          </a:extLst>
        </xdr:cNvPr>
        <xdr:cNvCxnSpPr>
          <a:cxnSpLocks/>
        </xdr:cNvCxnSpPr>
      </xdr:nvCxnSpPr>
      <xdr:spPr>
        <a:xfrm>
          <a:off x="5004289" y="2190750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26</xdr:row>
      <xdr:rowOff>73269</xdr:rowOff>
    </xdr:from>
    <xdr:to>
      <xdr:col>7</xdr:col>
      <xdr:colOff>754673</xdr:colOff>
      <xdr:row>26</xdr:row>
      <xdr:rowOff>73269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2505E7E2-BB1E-451C-B256-5BBB9EB8504F}"/>
            </a:ext>
          </a:extLst>
        </xdr:cNvPr>
        <xdr:cNvCxnSpPr>
          <a:cxnSpLocks/>
        </xdr:cNvCxnSpPr>
      </xdr:nvCxnSpPr>
      <xdr:spPr>
        <a:xfrm>
          <a:off x="5004289" y="2740269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754672</xdr:colOff>
      <xdr:row>5</xdr:row>
      <xdr:rowOff>7327</xdr:rowOff>
    </xdr:from>
    <xdr:to>
      <xdr:col>10</xdr:col>
      <xdr:colOff>7326</xdr:colOff>
      <xdr:row>14</xdr:row>
      <xdr:rowOff>150508</xdr:rowOff>
    </xdr:to>
    <xdr:grpSp>
      <xdr:nvGrpSpPr>
        <xdr:cNvPr id="64" name="Groupe 63">
          <a:extLst>
            <a:ext uri="{FF2B5EF4-FFF2-40B4-BE49-F238E27FC236}">
              <a16:creationId xmlns:a16="http://schemas.microsoft.com/office/drawing/2014/main" id="{901DC71E-60C4-7FEC-185A-2E02DED8494B}"/>
            </a:ext>
          </a:extLst>
        </xdr:cNvPr>
        <xdr:cNvGrpSpPr/>
      </xdr:nvGrpSpPr>
      <xdr:grpSpPr>
        <a:xfrm>
          <a:off x="6525701" y="993445"/>
          <a:ext cx="1191272" cy="1857681"/>
          <a:chOff x="5825661" y="1492808"/>
          <a:chExt cx="3016640" cy="4721262"/>
        </a:xfrm>
      </xdr:grpSpPr>
      <xdr:sp macro="" textlink="">
        <xdr:nvSpPr>
          <xdr:cNvPr id="65" name="Organigramme : Ou 64">
            <a:extLst>
              <a:ext uri="{FF2B5EF4-FFF2-40B4-BE49-F238E27FC236}">
                <a16:creationId xmlns:a16="http://schemas.microsoft.com/office/drawing/2014/main" id="{3CB5BF45-67F8-A2D0-1ACE-2495B345C57E}"/>
              </a:ext>
            </a:extLst>
          </xdr:cNvPr>
          <xdr:cNvSpPr/>
        </xdr:nvSpPr>
        <xdr:spPr>
          <a:xfrm>
            <a:off x="7952132" y="1492808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66" name="Connecteur droit avec flèche 65">
            <a:extLst>
              <a:ext uri="{FF2B5EF4-FFF2-40B4-BE49-F238E27FC236}">
                <a16:creationId xmlns:a16="http://schemas.microsoft.com/office/drawing/2014/main" id="{6592EF7B-1A92-1727-B5C0-89A05CF1783C}"/>
              </a:ext>
            </a:extLst>
          </xdr:cNvPr>
          <xdr:cNvCxnSpPr>
            <a:cxnSpLocks/>
          </xdr:cNvCxnSpPr>
        </xdr:nvCxnSpPr>
        <xdr:spPr>
          <a:xfrm>
            <a:off x="5837011" y="1661407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Organigramme : Ou 66">
            <a:extLst>
              <a:ext uri="{FF2B5EF4-FFF2-40B4-BE49-F238E27FC236}">
                <a16:creationId xmlns:a16="http://schemas.microsoft.com/office/drawing/2014/main" id="{B86C3355-A1BC-2A16-24F5-47C690C928EA}"/>
              </a:ext>
            </a:extLst>
          </xdr:cNvPr>
          <xdr:cNvSpPr/>
        </xdr:nvSpPr>
        <xdr:spPr>
          <a:xfrm>
            <a:off x="7958512" y="2975058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68" name="Connecteur droit avec flèche 67">
            <a:extLst>
              <a:ext uri="{FF2B5EF4-FFF2-40B4-BE49-F238E27FC236}">
                <a16:creationId xmlns:a16="http://schemas.microsoft.com/office/drawing/2014/main" id="{B47AAD33-69E8-EF78-9A73-E8332BE5E682}"/>
              </a:ext>
            </a:extLst>
          </xdr:cNvPr>
          <xdr:cNvCxnSpPr>
            <a:cxnSpLocks/>
          </xdr:cNvCxnSpPr>
        </xdr:nvCxnSpPr>
        <xdr:spPr>
          <a:xfrm>
            <a:off x="8285412" y="1658182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Connecteur droit avec flèche 68">
            <a:extLst>
              <a:ext uri="{FF2B5EF4-FFF2-40B4-BE49-F238E27FC236}">
                <a16:creationId xmlns:a16="http://schemas.microsoft.com/office/drawing/2014/main" id="{9BCCB068-A7AA-9DA8-C678-13A1A1CA626B}"/>
              </a:ext>
            </a:extLst>
          </xdr:cNvPr>
          <xdr:cNvCxnSpPr>
            <a:cxnSpLocks/>
          </xdr:cNvCxnSpPr>
        </xdr:nvCxnSpPr>
        <xdr:spPr>
          <a:xfrm>
            <a:off x="8291793" y="3141698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Connecteur droit avec flèche 69">
            <a:extLst>
              <a:ext uri="{FF2B5EF4-FFF2-40B4-BE49-F238E27FC236}">
                <a16:creationId xmlns:a16="http://schemas.microsoft.com/office/drawing/2014/main" id="{68F40835-4948-8F49-D9BF-7254F79038E1}"/>
              </a:ext>
            </a:extLst>
          </xdr:cNvPr>
          <xdr:cNvCxnSpPr>
            <a:cxnSpLocks/>
          </xdr:cNvCxnSpPr>
        </xdr:nvCxnSpPr>
        <xdr:spPr>
          <a:xfrm>
            <a:off x="5834526" y="3138581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Organigramme : Ou 70">
            <a:extLst>
              <a:ext uri="{FF2B5EF4-FFF2-40B4-BE49-F238E27FC236}">
                <a16:creationId xmlns:a16="http://schemas.microsoft.com/office/drawing/2014/main" id="{2F7E1BC9-B381-CF64-CC4E-96931670C6F0}"/>
              </a:ext>
            </a:extLst>
          </xdr:cNvPr>
          <xdr:cNvSpPr/>
        </xdr:nvSpPr>
        <xdr:spPr>
          <a:xfrm>
            <a:off x="7949647" y="4433485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72" name="Connecteur droit avec flèche 71">
            <a:extLst>
              <a:ext uri="{FF2B5EF4-FFF2-40B4-BE49-F238E27FC236}">
                <a16:creationId xmlns:a16="http://schemas.microsoft.com/office/drawing/2014/main" id="{FEB8573E-6C0B-53F8-B980-F29647082B4A}"/>
              </a:ext>
            </a:extLst>
          </xdr:cNvPr>
          <xdr:cNvCxnSpPr>
            <a:cxnSpLocks/>
          </xdr:cNvCxnSpPr>
        </xdr:nvCxnSpPr>
        <xdr:spPr>
          <a:xfrm>
            <a:off x="8282928" y="4600125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Connecteur droit avec flèche 72">
            <a:extLst>
              <a:ext uri="{FF2B5EF4-FFF2-40B4-BE49-F238E27FC236}">
                <a16:creationId xmlns:a16="http://schemas.microsoft.com/office/drawing/2014/main" id="{701D654E-C30E-4881-1148-CB636D7723A6}"/>
              </a:ext>
            </a:extLst>
          </xdr:cNvPr>
          <xdr:cNvCxnSpPr>
            <a:cxnSpLocks/>
          </xdr:cNvCxnSpPr>
        </xdr:nvCxnSpPr>
        <xdr:spPr>
          <a:xfrm>
            <a:off x="5825661" y="4597008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" name="Organigramme : Ou 73">
            <a:extLst>
              <a:ext uri="{FF2B5EF4-FFF2-40B4-BE49-F238E27FC236}">
                <a16:creationId xmlns:a16="http://schemas.microsoft.com/office/drawing/2014/main" id="{7B8B2600-92BD-49D8-072D-B56C59332FD1}"/>
              </a:ext>
            </a:extLst>
          </xdr:cNvPr>
          <xdr:cNvSpPr/>
        </xdr:nvSpPr>
        <xdr:spPr>
          <a:xfrm>
            <a:off x="7967377" y="5880789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75" name="Connecteur droit avec flèche 74">
            <a:extLst>
              <a:ext uri="{FF2B5EF4-FFF2-40B4-BE49-F238E27FC236}">
                <a16:creationId xmlns:a16="http://schemas.microsoft.com/office/drawing/2014/main" id="{EDF4B858-3B4B-F840-6320-3C32E3834B0F}"/>
              </a:ext>
            </a:extLst>
          </xdr:cNvPr>
          <xdr:cNvCxnSpPr>
            <a:cxnSpLocks/>
          </xdr:cNvCxnSpPr>
        </xdr:nvCxnSpPr>
        <xdr:spPr>
          <a:xfrm>
            <a:off x="8300658" y="6047429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Connecteur droit avec flèche 75">
            <a:extLst>
              <a:ext uri="{FF2B5EF4-FFF2-40B4-BE49-F238E27FC236}">
                <a16:creationId xmlns:a16="http://schemas.microsoft.com/office/drawing/2014/main" id="{FEE40A31-1D1D-F03A-EB2B-3FE355C31A19}"/>
              </a:ext>
            </a:extLst>
          </xdr:cNvPr>
          <xdr:cNvCxnSpPr>
            <a:cxnSpLocks/>
          </xdr:cNvCxnSpPr>
        </xdr:nvCxnSpPr>
        <xdr:spPr>
          <a:xfrm>
            <a:off x="5843391" y="6044312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Connecteur droit avec flèche 76">
            <a:extLst>
              <a:ext uri="{FF2B5EF4-FFF2-40B4-BE49-F238E27FC236}">
                <a16:creationId xmlns:a16="http://schemas.microsoft.com/office/drawing/2014/main" id="{3EC05128-8C4A-6D08-FA4D-B9B10D14C8C2}"/>
              </a:ext>
            </a:extLst>
          </xdr:cNvPr>
          <xdr:cNvCxnSpPr>
            <a:cxnSpLocks/>
          </xdr:cNvCxnSpPr>
        </xdr:nvCxnSpPr>
        <xdr:spPr>
          <a:xfrm flipV="1">
            <a:off x="6256423" y="1772897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Connecteur droit avec flèche 77">
            <a:extLst>
              <a:ext uri="{FF2B5EF4-FFF2-40B4-BE49-F238E27FC236}">
                <a16:creationId xmlns:a16="http://schemas.microsoft.com/office/drawing/2014/main" id="{1A1462DE-E5E5-FA66-F559-331474B185AB}"/>
              </a:ext>
            </a:extLst>
          </xdr:cNvPr>
          <xdr:cNvCxnSpPr>
            <a:cxnSpLocks/>
          </xdr:cNvCxnSpPr>
        </xdr:nvCxnSpPr>
        <xdr:spPr>
          <a:xfrm flipV="1">
            <a:off x="6232019" y="3203699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necteur droit avec flèche 78">
            <a:extLst>
              <a:ext uri="{FF2B5EF4-FFF2-40B4-BE49-F238E27FC236}">
                <a16:creationId xmlns:a16="http://schemas.microsoft.com/office/drawing/2014/main" id="{B950B31C-8CE8-E813-B832-705D58718A89}"/>
              </a:ext>
            </a:extLst>
          </xdr:cNvPr>
          <xdr:cNvCxnSpPr>
            <a:cxnSpLocks/>
          </xdr:cNvCxnSpPr>
        </xdr:nvCxnSpPr>
        <xdr:spPr>
          <a:xfrm>
            <a:off x="6240884" y="3157328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Connecteur droit avec flèche 79">
            <a:extLst>
              <a:ext uri="{FF2B5EF4-FFF2-40B4-BE49-F238E27FC236}">
                <a16:creationId xmlns:a16="http://schemas.microsoft.com/office/drawing/2014/main" id="{DEEFEE92-C767-BE12-B801-17CE8D0D2097}"/>
              </a:ext>
            </a:extLst>
          </xdr:cNvPr>
          <xdr:cNvCxnSpPr>
            <a:cxnSpLocks/>
          </xdr:cNvCxnSpPr>
        </xdr:nvCxnSpPr>
        <xdr:spPr>
          <a:xfrm>
            <a:off x="6251888" y="1647995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754672</xdr:colOff>
      <xdr:row>17</xdr:row>
      <xdr:rowOff>7327</xdr:rowOff>
    </xdr:from>
    <xdr:to>
      <xdr:col>10</xdr:col>
      <xdr:colOff>7326</xdr:colOff>
      <xdr:row>26</xdr:row>
      <xdr:rowOff>150508</xdr:rowOff>
    </xdr:to>
    <xdr:grpSp>
      <xdr:nvGrpSpPr>
        <xdr:cNvPr id="81" name="Groupe 80">
          <a:extLst>
            <a:ext uri="{FF2B5EF4-FFF2-40B4-BE49-F238E27FC236}">
              <a16:creationId xmlns:a16="http://schemas.microsoft.com/office/drawing/2014/main" id="{489100B7-B265-4C92-AB42-09DB226AB0F9}"/>
            </a:ext>
          </a:extLst>
        </xdr:cNvPr>
        <xdr:cNvGrpSpPr/>
      </xdr:nvGrpSpPr>
      <xdr:grpSpPr>
        <a:xfrm>
          <a:off x="6525701" y="3279445"/>
          <a:ext cx="1191272" cy="1857681"/>
          <a:chOff x="5825661" y="1492808"/>
          <a:chExt cx="3016640" cy="4721262"/>
        </a:xfrm>
      </xdr:grpSpPr>
      <xdr:sp macro="" textlink="">
        <xdr:nvSpPr>
          <xdr:cNvPr id="82" name="Organigramme : Ou 81">
            <a:extLst>
              <a:ext uri="{FF2B5EF4-FFF2-40B4-BE49-F238E27FC236}">
                <a16:creationId xmlns:a16="http://schemas.microsoft.com/office/drawing/2014/main" id="{1B46C6B3-D0F2-D35F-775C-8505B822CB17}"/>
              </a:ext>
            </a:extLst>
          </xdr:cNvPr>
          <xdr:cNvSpPr/>
        </xdr:nvSpPr>
        <xdr:spPr>
          <a:xfrm>
            <a:off x="7952132" y="1492808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83" name="Connecteur droit avec flèche 82">
            <a:extLst>
              <a:ext uri="{FF2B5EF4-FFF2-40B4-BE49-F238E27FC236}">
                <a16:creationId xmlns:a16="http://schemas.microsoft.com/office/drawing/2014/main" id="{EE46F11B-05CD-2526-90E8-2289EFB06F08}"/>
              </a:ext>
            </a:extLst>
          </xdr:cNvPr>
          <xdr:cNvCxnSpPr>
            <a:cxnSpLocks/>
          </xdr:cNvCxnSpPr>
        </xdr:nvCxnSpPr>
        <xdr:spPr>
          <a:xfrm>
            <a:off x="5837011" y="1661407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Organigramme : Ou 83">
            <a:extLst>
              <a:ext uri="{FF2B5EF4-FFF2-40B4-BE49-F238E27FC236}">
                <a16:creationId xmlns:a16="http://schemas.microsoft.com/office/drawing/2014/main" id="{82E61155-46B9-ADFF-5E14-0DD6E1B9F760}"/>
              </a:ext>
            </a:extLst>
          </xdr:cNvPr>
          <xdr:cNvSpPr/>
        </xdr:nvSpPr>
        <xdr:spPr>
          <a:xfrm>
            <a:off x="7958512" y="2975058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85" name="Connecteur droit avec flèche 84">
            <a:extLst>
              <a:ext uri="{FF2B5EF4-FFF2-40B4-BE49-F238E27FC236}">
                <a16:creationId xmlns:a16="http://schemas.microsoft.com/office/drawing/2014/main" id="{B70D4C94-E73B-3B44-FA4F-A97449B97B46}"/>
              </a:ext>
            </a:extLst>
          </xdr:cNvPr>
          <xdr:cNvCxnSpPr>
            <a:cxnSpLocks/>
          </xdr:cNvCxnSpPr>
        </xdr:nvCxnSpPr>
        <xdr:spPr>
          <a:xfrm>
            <a:off x="8285412" y="1658182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necteur droit avec flèche 85">
            <a:extLst>
              <a:ext uri="{FF2B5EF4-FFF2-40B4-BE49-F238E27FC236}">
                <a16:creationId xmlns:a16="http://schemas.microsoft.com/office/drawing/2014/main" id="{B12D4BB8-1077-0A2D-D91B-8F6AC5100E5C}"/>
              </a:ext>
            </a:extLst>
          </xdr:cNvPr>
          <xdr:cNvCxnSpPr>
            <a:cxnSpLocks/>
          </xdr:cNvCxnSpPr>
        </xdr:nvCxnSpPr>
        <xdr:spPr>
          <a:xfrm>
            <a:off x="8291793" y="3141698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Connecteur droit avec flèche 86">
            <a:extLst>
              <a:ext uri="{FF2B5EF4-FFF2-40B4-BE49-F238E27FC236}">
                <a16:creationId xmlns:a16="http://schemas.microsoft.com/office/drawing/2014/main" id="{EED8C24D-78C7-52BB-3926-A92FF7880D3E}"/>
              </a:ext>
            </a:extLst>
          </xdr:cNvPr>
          <xdr:cNvCxnSpPr>
            <a:cxnSpLocks/>
          </xdr:cNvCxnSpPr>
        </xdr:nvCxnSpPr>
        <xdr:spPr>
          <a:xfrm>
            <a:off x="5834526" y="3138581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Organigramme : Ou 87">
            <a:extLst>
              <a:ext uri="{FF2B5EF4-FFF2-40B4-BE49-F238E27FC236}">
                <a16:creationId xmlns:a16="http://schemas.microsoft.com/office/drawing/2014/main" id="{BF9144FF-3A65-4E70-3B67-AF49CF2260BD}"/>
              </a:ext>
            </a:extLst>
          </xdr:cNvPr>
          <xdr:cNvSpPr/>
        </xdr:nvSpPr>
        <xdr:spPr>
          <a:xfrm>
            <a:off x="7949647" y="4433485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89" name="Connecteur droit avec flèche 88">
            <a:extLst>
              <a:ext uri="{FF2B5EF4-FFF2-40B4-BE49-F238E27FC236}">
                <a16:creationId xmlns:a16="http://schemas.microsoft.com/office/drawing/2014/main" id="{D9B671E4-B636-62AD-78AD-9A0FAEE564CB}"/>
              </a:ext>
            </a:extLst>
          </xdr:cNvPr>
          <xdr:cNvCxnSpPr>
            <a:cxnSpLocks/>
          </xdr:cNvCxnSpPr>
        </xdr:nvCxnSpPr>
        <xdr:spPr>
          <a:xfrm>
            <a:off x="8282928" y="4600125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Connecteur droit avec flèche 89">
            <a:extLst>
              <a:ext uri="{FF2B5EF4-FFF2-40B4-BE49-F238E27FC236}">
                <a16:creationId xmlns:a16="http://schemas.microsoft.com/office/drawing/2014/main" id="{E5D7F8CE-64EE-640D-F97C-40AD5609A8A3}"/>
              </a:ext>
            </a:extLst>
          </xdr:cNvPr>
          <xdr:cNvCxnSpPr>
            <a:cxnSpLocks/>
          </xdr:cNvCxnSpPr>
        </xdr:nvCxnSpPr>
        <xdr:spPr>
          <a:xfrm>
            <a:off x="5825661" y="4597008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Organigramme : Ou 90">
            <a:extLst>
              <a:ext uri="{FF2B5EF4-FFF2-40B4-BE49-F238E27FC236}">
                <a16:creationId xmlns:a16="http://schemas.microsoft.com/office/drawing/2014/main" id="{E285D360-2AB5-38EB-DD76-DE2DECB590F1}"/>
              </a:ext>
            </a:extLst>
          </xdr:cNvPr>
          <xdr:cNvSpPr/>
        </xdr:nvSpPr>
        <xdr:spPr>
          <a:xfrm>
            <a:off x="7967377" y="5880789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92" name="Connecteur droit avec flèche 91">
            <a:extLst>
              <a:ext uri="{FF2B5EF4-FFF2-40B4-BE49-F238E27FC236}">
                <a16:creationId xmlns:a16="http://schemas.microsoft.com/office/drawing/2014/main" id="{0E458DA5-2A7D-934F-DC7E-BDF13F7F6919}"/>
              </a:ext>
            </a:extLst>
          </xdr:cNvPr>
          <xdr:cNvCxnSpPr>
            <a:cxnSpLocks/>
          </xdr:cNvCxnSpPr>
        </xdr:nvCxnSpPr>
        <xdr:spPr>
          <a:xfrm>
            <a:off x="8300658" y="6047429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Connecteur droit avec flèche 92">
            <a:extLst>
              <a:ext uri="{FF2B5EF4-FFF2-40B4-BE49-F238E27FC236}">
                <a16:creationId xmlns:a16="http://schemas.microsoft.com/office/drawing/2014/main" id="{09962C5E-2B17-6E89-99C7-E0FBD1BF97AF}"/>
              </a:ext>
            </a:extLst>
          </xdr:cNvPr>
          <xdr:cNvCxnSpPr>
            <a:cxnSpLocks/>
          </xdr:cNvCxnSpPr>
        </xdr:nvCxnSpPr>
        <xdr:spPr>
          <a:xfrm>
            <a:off x="5843391" y="6044312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Connecteur droit avec flèche 93">
            <a:extLst>
              <a:ext uri="{FF2B5EF4-FFF2-40B4-BE49-F238E27FC236}">
                <a16:creationId xmlns:a16="http://schemas.microsoft.com/office/drawing/2014/main" id="{2B341A58-2756-0D77-0710-846DF23033F8}"/>
              </a:ext>
            </a:extLst>
          </xdr:cNvPr>
          <xdr:cNvCxnSpPr>
            <a:cxnSpLocks/>
          </xdr:cNvCxnSpPr>
        </xdr:nvCxnSpPr>
        <xdr:spPr>
          <a:xfrm flipV="1">
            <a:off x="6256423" y="1772897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necteur droit avec flèche 94">
            <a:extLst>
              <a:ext uri="{FF2B5EF4-FFF2-40B4-BE49-F238E27FC236}">
                <a16:creationId xmlns:a16="http://schemas.microsoft.com/office/drawing/2014/main" id="{C879474E-AA03-5078-5AED-D83295BFD80D}"/>
              </a:ext>
            </a:extLst>
          </xdr:cNvPr>
          <xdr:cNvCxnSpPr>
            <a:cxnSpLocks/>
          </xdr:cNvCxnSpPr>
        </xdr:nvCxnSpPr>
        <xdr:spPr>
          <a:xfrm flipV="1">
            <a:off x="6232019" y="3203699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Connecteur droit avec flèche 95">
            <a:extLst>
              <a:ext uri="{FF2B5EF4-FFF2-40B4-BE49-F238E27FC236}">
                <a16:creationId xmlns:a16="http://schemas.microsoft.com/office/drawing/2014/main" id="{414FB7AE-9855-542C-DDD8-CB1A5603637C}"/>
              </a:ext>
            </a:extLst>
          </xdr:cNvPr>
          <xdr:cNvCxnSpPr>
            <a:cxnSpLocks/>
          </xdr:cNvCxnSpPr>
        </xdr:nvCxnSpPr>
        <xdr:spPr>
          <a:xfrm>
            <a:off x="6240884" y="3157328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Connecteur droit avec flèche 96">
            <a:extLst>
              <a:ext uri="{FF2B5EF4-FFF2-40B4-BE49-F238E27FC236}">
                <a16:creationId xmlns:a16="http://schemas.microsoft.com/office/drawing/2014/main" id="{76D69824-FCB9-6836-EBAF-9A84E9FF492E}"/>
              </a:ext>
            </a:extLst>
          </xdr:cNvPr>
          <xdr:cNvCxnSpPr>
            <a:cxnSpLocks/>
          </xdr:cNvCxnSpPr>
        </xdr:nvCxnSpPr>
        <xdr:spPr>
          <a:xfrm>
            <a:off x="6251888" y="1647995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7327</xdr:colOff>
      <xdr:row>5</xdr:row>
      <xdr:rowOff>87923</xdr:rowOff>
    </xdr:from>
    <xdr:to>
      <xdr:col>11</xdr:col>
      <xdr:colOff>754673</xdr:colOff>
      <xdr:row>5</xdr:row>
      <xdr:rowOff>87923</xdr:rowOff>
    </xdr:to>
    <xdr:cxnSp macro="">
      <xdr:nvCxnSpPr>
        <xdr:cNvPr id="98" name="Connecteur droit avec flèche 97">
          <a:extLst>
            <a:ext uri="{FF2B5EF4-FFF2-40B4-BE49-F238E27FC236}">
              <a16:creationId xmlns:a16="http://schemas.microsoft.com/office/drawing/2014/main" id="{D289BDA8-2409-41DD-88A8-4A74A52188C7}"/>
            </a:ext>
          </a:extLst>
        </xdr:cNvPr>
        <xdr:cNvCxnSpPr>
          <a:cxnSpLocks/>
        </xdr:cNvCxnSpPr>
      </xdr:nvCxnSpPr>
      <xdr:spPr>
        <a:xfrm>
          <a:off x="5004289" y="1040423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7327</xdr:colOff>
      <xdr:row>8</xdr:row>
      <xdr:rowOff>102577</xdr:rowOff>
    </xdr:from>
    <xdr:to>
      <xdr:col>11</xdr:col>
      <xdr:colOff>754673</xdr:colOff>
      <xdr:row>8</xdr:row>
      <xdr:rowOff>102577</xdr:rowOff>
    </xdr:to>
    <xdr:cxnSp macro="">
      <xdr:nvCxnSpPr>
        <xdr:cNvPr id="99" name="Connecteur droit avec flèche 98">
          <a:extLst>
            <a:ext uri="{FF2B5EF4-FFF2-40B4-BE49-F238E27FC236}">
              <a16:creationId xmlns:a16="http://schemas.microsoft.com/office/drawing/2014/main" id="{9603E7FF-4C19-401D-A24A-81311D6C1290}"/>
            </a:ext>
          </a:extLst>
        </xdr:cNvPr>
        <xdr:cNvCxnSpPr>
          <a:cxnSpLocks/>
        </xdr:cNvCxnSpPr>
      </xdr:nvCxnSpPr>
      <xdr:spPr>
        <a:xfrm>
          <a:off x="5004289" y="1626577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7327</xdr:colOff>
      <xdr:row>11</xdr:row>
      <xdr:rowOff>95250</xdr:rowOff>
    </xdr:from>
    <xdr:to>
      <xdr:col>11</xdr:col>
      <xdr:colOff>754673</xdr:colOff>
      <xdr:row>11</xdr:row>
      <xdr:rowOff>95250</xdr:rowOff>
    </xdr:to>
    <xdr:cxnSp macro="">
      <xdr:nvCxnSpPr>
        <xdr:cNvPr id="100" name="Connecteur droit avec flèche 99">
          <a:extLst>
            <a:ext uri="{FF2B5EF4-FFF2-40B4-BE49-F238E27FC236}">
              <a16:creationId xmlns:a16="http://schemas.microsoft.com/office/drawing/2014/main" id="{31B6F30C-FBAB-4100-A512-351A135601A1}"/>
            </a:ext>
          </a:extLst>
        </xdr:cNvPr>
        <xdr:cNvCxnSpPr>
          <a:cxnSpLocks/>
        </xdr:cNvCxnSpPr>
      </xdr:nvCxnSpPr>
      <xdr:spPr>
        <a:xfrm>
          <a:off x="5004289" y="2190750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7327</xdr:colOff>
      <xdr:row>14</xdr:row>
      <xdr:rowOff>73269</xdr:rowOff>
    </xdr:from>
    <xdr:to>
      <xdr:col>11</xdr:col>
      <xdr:colOff>754673</xdr:colOff>
      <xdr:row>14</xdr:row>
      <xdr:rowOff>73269</xdr:rowOff>
    </xdr:to>
    <xdr:cxnSp macro="">
      <xdr:nvCxnSpPr>
        <xdr:cNvPr id="101" name="Connecteur droit avec flèche 100">
          <a:extLst>
            <a:ext uri="{FF2B5EF4-FFF2-40B4-BE49-F238E27FC236}">
              <a16:creationId xmlns:a16="http://schemas.microsoft.com/office/drawing/2014/main" id="{03CF7301-0A67-40D8-9E7F-D58B51EC1BC5}"/>
            </a:ext>
          </a:extLst>
        </xdr:cNvPr>
        <xdr:cNvCxnSpPr>
          <a:cxnSpLocks/>
        </xdr:cNvCxnSpPr>
      </xdr:nvCxnSpPr>
      <xdr:spPr>
        <a:xfrm>
          <a:off x="5004289" y="2740269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7327</xdr:colOff>
      <xdr:row>17</xdr:row>
      <xdr:rowOff>87923</xdr:rowOff>
    </xdr:from>
    <xdr:to>
      <xdr:col>11</xdr:col>
      <xdr:colOff>754673</xdr:colOff>
      <xdr:row>17</xdr:row>
      <xdr:rowOff>87923</xdr:rowOff>
    </xdr:to>
    <xdr:cxnSp macro="">
      <xdr:nvCxnSpPr>
        <xdr:cNvPr id="102" name="Connecteur droit avec flèche 101">
          <a:extLst>
            <a:ext uri="{FF2B5EF4-FFF2-40B4-BE49-F238E27FC236}">
              <a16:creationId xmlns:a16="http://schemas.microsoft.com/office/drawing/2014/main" id="{08CFB052-C4ED-4EA6-BCE2-073FBA017AC6}"/>
            </a:ext>
          </a:extLst>
        </xdr:cNvPr>
        <xdr:cNvCxnSpPr>
          <a:cxnSpLocks/>
        </xdr:cNvCxnSpPr>
      </xdr:nvCxnSpPr>
      <xdr:spPr>
        <a:xfrm>
          <a:off x="5004289" y="3326423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7327</xdr:colOff>
      <xdr:row>20</xdr:row>
      <xdr:rowOff>102577</xdr:rowOff>
    </xdr:from>
    <xdr:to>
      <xdr:col>11</xdr:col>
      <xdr:colOff>754673</xdr:colOff>
      <xdr:row>20</xdr:row>
      <xdr:rowOff>102577</xdr:rowOff>
    </xdr:to>
    <xdr:cxnSp macro="">
      <xdr:nvCxnSpPr>
        <xdr:cNvPr id="103" name="Connecteur droit avec flèche 102">
          <a:extLst>
            <a:ext uri="{FF2B5EF4-FFF2-40B4-BE49-F238E27FC236}">
              <a16:creationId xmlns:a16="http://schemas.microsoft.com/office/drawing/2014/main" id="{A65F7E20-7D18-489F-9AAF-A20EEB29A20E}"/>
            </a:ext>
          </a:extLst>
        </xdr:cNvPr>
        <xdr:cNvCxnSpPr>
          <a:cxnSpLocks/>
        </xdr:cNvCxnSpPr>
      </xdr:nvCxnSpPr>
      <xdr:spPr>
        <a:xfrm>
          <a:off x="5004289" y="3912577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7327</xdr:colOff>
      <xdr:row>23</xdr:row>
      <xdr:rowOff>95250</xdr:rowOff>
    </xdr:from>
    <xdr:to>
      <xdr:col>11</xdr:col>
      <xdr:colOff>754673</xdr:colOff>
      <xdr:row>23</xdr:row>
      <xdr:rowOff>95250</xdr:rowOff>
    </xdr:to>
    <xdr:cxnSp macro="">
      <xdr:nvCxnSpPr>
        <xdr:cNvPr id="104" name="Connecteur droit avec flèche 103">
          <a:extLst>
            <a:ext uri="{FF2B5EF4-FFF2-40B4-BE49-F238E27FC236}">
              <a16:creationId xmlns:a16="http://schemas.microsoft.com/office/drawing/2014/main" id="{EDE81631-6876-43AD-BE53-8E8CB1689917}"/>
            </a:ext>
          </a:extLst>
        </xdr:cNvPr>
        <xdr:cNvCxnSpPr>
          <a:cxnSpLocks/>
        </xdr:cNvCxnSpPr>
      </xdr:nvCxnSpPr>
      <xdr:spPr>
        <a:xfrm>
          <a:off x="5004289" y="4476750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7327</xdr:colOff>
      <xdr:row>26</xdr:row>
      <xdr:rowOff>73269</xdr:rowOff>
    </xdr:from>
    <xdr:to>
      <xdr:col>11</xdr:col>
      <xdr:colOff>754673</xdr:colOff>
      <xdr:row>26</xdr:row>
      <xdr:rowOff>73269</xdr:rowOff>
    </xdr:to>
    <xdr:cxnSp macro="">
      <xdr:nvCxnSpPr>
        <xdr:cNvPr id="105" name="Connecteur droit avec flèche 104">
          <a:extLst>
            <a:ext uri="{FF2B5EF4-FFF2-40B4-BE49-F238E27FC236}">
              <a16:creationId xmlns:a16="http://schemas.microsoft.com/office/drawing/2014/main" id="{107B30DF-DD42-4C3E-9D25-C6D0B5DA32C3}"/>
            </a:ext>
          </a:extLst>
        </xdr:cNvPr>
        <xdr:cNvCxnSpPr>
          <a:cxnSpLocks/>
        </xdr:cNvCxnSpPr>
      </xdr:nvCxnSpPr>
      <xdr:spPr>
        <a:xfrm>
          <a:off x="5004289" y="5026269"/>
          <a:ext cx="74734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748357</xdr:colOff>
      <xdr:row>4</xdr:row>
      <xdr:rowOff>148113</xdr:rowOff>
    </xdr:from>
    <xdr:to>
      <xdr:col>13</xdr:col>
      <xdr:colOff>2362004</xdr:colOff>
      <xdr:row>27</xdr:row>
      <xdr:rowOff>59014</xdr:rowOff>
    </xdr:to>
    <xdr:grpSp>
      <xdr:nvGrpSpPr>
        <xdr:cNvPr id="106" name="Groupe 105">
          <a:extLst>
            <a:ext uri="{FF2B5EF4-FFF2-40B4-BE49-F238E27FC236}">
              <a16:creationId xmlns:a16="http://schemas.microsoft.com/office/drawing/2014/main" id="{706420AA-A40D-B5BD-0E99-C1BE5FF961B2}"/>
            </a:ext>
          </a:extLst>
        </xdr:cNvPr>
        <xdr:cNvGrpSpPr/>
      </xdr:nvGrpSpPr>
      <xdr:grpSpPr>
        <a:xfrm>
          <a:off x="9982004" y="943731"/>
          <a:ext cx="2375647" cy="4292401"/>
          <a:chOff x="8522368" y="1157676"/>
          <a:chExt cx="3025505" cy="5466587"/>
        </a:xfrm>
      </xdr:grpSpPr>
      <xdr:sp macro="" textlink="">
        <xdr:nvSpPr>
          <xdr:cNvPr id="107" name="Organigramme : Ou 106">
            <a:extLst>
              <a:ext uri="{FF2B5EF4-FFF2-40B4-BE49-F238E27FC236}">
                <a16:creationId xmlns:a16="http://schemas.microsoft.com/office/drawing/2014/main" id="{067B2D43-1966-4723-A342-B5AE5C5C9DBE}"/>
              </a:ext>
            </a:extLst>
          </xdr:cNvPr>
          <xdr:cNvSpPr/>
        </xdr:nvSpPr>
        <xdr:spPr>
          <a:xfrm>
            <a:off x="10657704" y="1157676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08" name="Connecteur droit avec flèche 107">
            <a:extLst>
              <a:ext uri="{FF2B5EF4-FFF2-40B4-BE49-F238E27FC236}">
                <a16:creationId xmlns:a16="http://schemas.microsoft.com/office/drawing/2014/main" id="{D0C96132-A04B-492D-9306-524831A6F3F8}"/>
              </a:ext>
            </a:extLst>
          </xdr:cNvPr>
          <xdr:cNvCxnSpPr>
            <a:cxnSpLocks/>
          </xdr:cNvCxnSpPr>
        </xdr:nvCxnSpPr>
        <xdr:spPr>
          <a:xfrm>
            <a:off x="8542583" y="1326275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Organigramme : Ou 108">
            <a:extLst>
              <a:ext uri="{FF2B5EF4-FFF2-40B4-BE49-F238E27FC236}">
                <a16:creationId xmlns:a16="http://schemas.microsoft.com/office/drawing/2014/main" id="{04377D9E-EA2C-1482-41F5-1A3927AE519A}"/>
              </a:ext>
            </a:extLst>
          </xdr:cNvPr>
          <xdr:cNvSpPr/>
        </xdr:nvSpPr>
        <xdr:spPr>
          <a:xfrm>
            <a:off x="10664084" y="2639926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10" name="Connecteur droit avec flèche 109">
            <a:extLst>
              <a:ext uri="{FF2B5EF4-FFF2-40B4-BE49-F238E27FC236}">
                <a16:creationId xmlns:a16="http://schemas.microsoft.com/office/drawing/2014/main" id="{790CCEBB-2178-9F1A-9E8F-BF610FAB538A}"/>
              </a:ext>
            </a:extLst>
          </xdr:cNvPr>
          <xdr:cNvCxnSpPr>
            <a:cxnSpLocks/>
          </xdr:cNvCxnSpPr>
        </xdr:nvCxnSpPr>
        <xdr:spPr>
          <a:xfrm>
            <a:off x="10990984" y="1323050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Connecteur droit avec flèche 110">
            <a:extLst>
              <a:ext uri="{FF2B5EF4-FFF2-40B4-BE49-F238E27FC236}">
                <a16:creationId xmlns:a16="http://schemas.microsoft.com/office/drawing/2014/main" id="{9CFBCE11-929F-13FF-AB29-34940BA1B025}"/>
              </a:ext>
            </a:extLst>
          </xdr:cNvPr>
          <xdr:cNvCxnSpPr>
            <a:cxnSpLocks/>
          </xdr:cNvCxnSpPr>
        </xdr:nvCxnSpPr>
        <xdr:spPr>
          <a:xfrm>
            <a:off x="10997365" y="2806566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Connecteur droit avec flèche 111">
            <a:extLst>
              <a:ext uri="{FF2B5EF4-FFF2-40B4-BE49-F238E27FC236}">
                <a16:creationId xmlns:a16="http://schemas.microsoft.com/office/drawing/2014/main" id="{9105944E-594D-B2ED-CE59-EB8B44E40039}"/>
              </a:ext>
            </a:extLst>
          </xdr:cNvPr>
          <xdr:cNvCxnSpPr>
            <a:cxnSpLocks/>
          </xdr:cNvCxnSpPr>
        </xdr:nvCxnSpPr>
        <xdr:spPr>
          <a:xfrm>
            <a:off x="8540098" y="2803449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Organigramme : Ou 112">
            <a:extLst>
              <a:ext uri="{FF2B5EF4-FFF2-40B4-BE49-F238E27FC236}">
                <a16:creationId xmlns:a16="http://schemas.microsoft.com/office/drawing/2014/main" id="{32EA92CB-7A0D-6725-FAE5-F7BAF69FFD20}"/>
              </a:ext>
            </a:extLst>
          </xdr:cNvPr>
          <xdr:cNvSpPr/>
        </xdr:nvSpPr>
        <xdr:spPr>
          <a:xfrm>
            <a:off x="10655219" y="4098353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14" name="Connecteur droit avec flèche 113">
            <a:extLst>
              <a:ext uri="{FF2B5EF4-FFF2-40B4-BE49-F238E27FC236}">
                <a16:creationId xmlns:a16="http://schemas.microsoft.com/office/drawing/2014/main" id="{BDC81E0C-4BD0-82FD-7FE0-A930A7234B98}"/>
              </a:ext>
            </a:extLst>
          </xdr:cNvPr>
          <xdr:cNvCxnSpPr>
            <a:cxnSpLocks/>
          </xdr:cNvCxnSpPr>
        </xdr:nvCxnSpPr>
        <xdr:spPr>
          <a:xfrm>
            <a:off x="10988500" y="4264993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Connecteur droit avec flèche 114">
            <a:extLst>
              <a:ext uri="{FF2B5EF4-FFF2-40B4-BE49-F238E27FC236}">
                <a16:creationId xmlns:a16="http://schemas.microsoft.com/office/drawing/2014/main" id="{11F111A1-A34F-C707-3F8E-419B922F7CF8}"/>
              </a:ext>
            </a:extLst>
          </xdr:cNvPr>
          <xdr:cNvCxnSpPr>
            <a:cxnSpLocks/>
          </xdr:cNvCxnSpPr>
        </xdr:nvCxnSpPr>
        <xdr:spPr>
          <a:xfrm>
            <a:off x="8531233" y="4261876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Organigramme : Ou 115">
            <a:extLst>
              <a:ext uri="{FF2B5EF4-FFF2-40B4-BE49-F238E27FC236}">
                <a16:creationId xmlns:a16="http://schemas.microsoft.com/office/drawing/2014/main" id="{73C0FD43-5C5B-4BED-7E2E-42366628A0D0}"/>
              </a:ext>
            </a:extLst>
          </xdr:cNvPr>
          <xdr:cNvSpPr/>
        </xdr:nvSpPr>
        <xdr:spPr>
          <a:xfrm>
            <a:off x="10672949" y="5545657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17" name="Connecteur droit avec flèche 116">
            <a:extLst>
              <a:ext uri="{FF2B5EF4-FFF2-40B4-BE49-F238E27FC236}">
                <a16:creationId xmlns:a16="http://schemas.microsoft.com/office/drawing/2014/main" id="{92C3AC67-B776-77AC-0587-8447BBABD7E6}"/>
              </a:ext>
            </a:extLst>
          </xdr:cNvPr>
          <xdr:cNvCxnSpPr>
            <a:cxnSpLocks/>
          </xdr:cNvCxnSpPr>
        </xdr:nvCxnSpPr>
        <xdr:spPr>
          <a:xfrm>
            <a:off x="11006230" y="5712297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Connecteur droit avec flèche 117">
            <a:extLst>
              <a:ext uri="{FF2B5EF4-FFF2-40B4-BE49-F238E27FC236}">
                <a16:creationId xmlns:a16="http://schemas.microsoft.com/office/drawing/2014/main" id="{F85D51CB-E6FF-BCE0-A1F3-FE9738E8F0D1}"/>
              </a:ext>
            </a:extLst>
          </xdr:cNvPr>
          <xdr:cNvCxnSpPr>
            <a:cxnSpLocks/>
          </xdr:cNvCxnSpPr>
        </xdr:nvCxnSpPr>
        <xdr:spPr>
          <a:xfrm>
            <a:off x="8548963" y="5709180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Connecteur droit avec flèche 118">
            <a:extLst>
              <a:ext uri="{FF2B5EF4-FFF2-40B4-BE49-F238E27FC236}">
                <a16:creationId xmlns:a16="http://schemas.microsoft.com/office/drawing/2014/main" id="{E0AC4401-6BBC-79B9-62CD-461BF2817370}"/>
              </a:ext>
            </a:extLst>
          </xdr:cNvPr>
          <xdr:cNvCxnSpPr>
            <a:cxnSpLocks/>
          </xdr:cNvCxnSpPr>
        </xdr:nvCxnSpPr>
        <xdr:spPr>
          <a:xfrm flipV="1">
            <a:off x="8961995" y="1437765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Connecteur droit avec flèche 119">
            <a:extLst>
              <a:ext uri="{FF2B5EF4-FFF2-40B4-BE49-F238E27FC236}">
                <a16:creationId xmlns:a16="http://schemas.microsoft.com/office/drawing/2014/main" id="{E462368F-12C9-0784-EA26-945F454E6893}"/>
              </a:ext>
            </a:extLst>
          </xdr:cNvPr>
          <xdr:cNvCxnSpPr>
            <a:cxnSpLocks/>
          </xdr:cNvCxnSpPr>
        </xdr:nvCxnSpPr>
        <xdr:spPr>
          <a:xfrm flipV="1">
            <a:off x="8937591" y="2868567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Connecteur droit avec flèche 120">
            <a:extLst>
              <a:ext uri="{FF2B5EF4-FFF2-40B4-BE49-F238E27FC236}">
                <a16:creationId xmlns:a16="http://schemas.microsoft.com/office/drawing/2014/main" id="{7EE9A7D4-62AE-5351-4592-F797E0C58A84}"/>
              </a:ext>
            </a:extLst>
          </xdr:cNvPr>
          <xdr:cNvCxnSpPr>
            <a:cxnSpLocks/>
          </xdr:cNvCxnSpPr>
        </xdr:nvCxnSpPr>
        <xdr:spPr>
          <a:xfrm>
            <a:off x="8946456" y="2822196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Connecteur droit avec flèche 121">
            <a:extLst>
              <a:ext uri="{FF2B5EF4-FFF2-40B4-BE49-F238E27FC236}">
                <a16:creationId xmlns:a16="http://schemas.microsoft.com/office/drawing/2014/main" id="{A7454983-20D3-BCED-597B-056A12B8114E}"/>
              </a:ext>
            </a:extLst>
          </xdr:cNvPr>
          <xdr:cNvCxnSpPr>
            <a:cxnSpLocks/>
          </xdr:cNvCxnSpPr>
        </xdr:nvCxnSpPr>
        <xdr:spPr>
          <a:xfrm>
            <a:off x="8957460" y="1312863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Organigramme : Ou 122">
            <a:extLst>
              <a:ext uri="{FF2B5EF4-FFF2-40B4-BE49-F238E27FC236}">
                <a16:creationId xmlns:a16="http://schemas.microsoft.com/office/drawing/2014/main" id="{247249CA-3F2F-3A6F-0080-3A4FC0DF1D16}"/>
              </a:ext>
            </a:extLst>
          </xdr:cNvPr>
          <xdr:cNvSpPr/>
        </xdr:nvSpPr>
        <xdr:spPr>
          <a:xfrm>
            <a:off x="10655219" y="4822005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24" name="Connecteur droit avec flèche 123">
            <a:extLst>
              <a:ext uri="{FF2B5EF4-FFF2-40B4-BE49-F238E27FC236}">
                <a16:creationId xmlns:a16="http://schemas.microsoft.com/office/drawing/2014/main" id="{EA6D9F53-E039-54E5-097E-2835CC6AE1E0}"/>
              </a:ext>
            </a:extLst>
          </xdr:cNvPr>
          <xdr:cNvCxnSpPr>
            <a:cxnSpLocks/>
          </xdr:cNvCxnSpPr>
        </xdr:nvCxnSpPr>
        <xdr:spPr>
          <a:xfrm>
            <a:off x="10988500" y="4988645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Connecteur droit avec flèche 124">
            <a:extLst>
              <a:ext uri="{FF2B5EF4-FFF2-40B4-BE49-F238E27FC236}">
                <a16:creationId xmlns:a16="http://schemas.microsoft.com/office/drawing/2014/main" id="{D4F6EA36-6403-CE00-698C-C2EC529B7E1B}"/>
              </a:ext>
            </a:extLst>
          </xdr:cNvPr>
          <xdr:cNvCxnSpPr>
            <a:cxnSpLocks/>
          </xdr:cNvCxnSpPr>
        </xdr:nvCxnSpPr>
        <xdr:spPr>
          <a:xfrm>
            <a:off x="8531233" y="4985528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6" name="Organigramme : Ou 125">
            <a:extLst>
              <a:ext uri="{FF2B5EF4-FFF2-40B4-BE49-F238E27FC236}">
                <a16:creationId xmlns:a16="http://schemas.microsoft.com/office/drawing/2014/main" id="{807BB2F5-3652-EC0E-6228-4F29FCA93F84}"/>
              </a:ext>
            </a:extLst>
          </xdr:cNvPr>
          <xdr:cNvSpPr/>
        </xdr:nvSpPr>
        <xdr:spPr>
          <a:xfrm>
            <a:off x="10655219" y="3371584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27" name="Connecteur droit avec flèche 126">
            <a:extLst>
              <a:ext uri="{FF2B5EF4-FFF2-40B4-BE49-F238E27FC236}">
                <a16:creationId xmlns:a16="http://schemas.microsoft.com/office/drawing/2014/main" id="{025C3CB9-09F4-EA75-7D80-87B7BE99C047}"/>
              </a:ext>
            </a:extLst>
          </xdr:cNvPr>
          <xdr:cNvCxnSpPr>
            <a:cxnSpLocks/>
          </xdr:cNvCxnSpPr>
        </xdr:nvCxnSpPr>
        <xdr:spPr>
          <a:xfrm>
            <a:off x="10988500" y="3538224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Connecteur droit avec flèche 127">
            <a:extLst>
              <a:ext uri="{FF2B5EF4-FFF2-40B4-BE49-F238E27FC236}">
                <a16:creationId xmlns:a16="http://schemas.microsoft.com/office/drawing/2014/main" id="{EBAF88AC-20B7-317F-4A97-042FCF55A9B0}"/>
              </a:ext>
            </a:extLst>
          </xdr:cNvPr>
          <xdr:cNvCxnSpPr>
            <a:cxnSpLocks/>
          </xdr:cNvCxnSpPr>
        </xdr:nvCxnSpPr>
        <xdr:spPr>
          <a:xfrm>
            <a:off x="8531233" y="3535107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Organigramme : Ou 128">
            <a:extLst>
              <a:ext uri="{FF2B5EF4-FFF2-40B4-BE49-F238E27FC236}">
                <a16:creationId xmlns:a16="http://schemas.microsoft.com/office/drawing/2014/main" id="{8188088D-5907-655F-5B52-48818D2C3736}"/>
              </a:ext>
            </a:extLst>
          </xdr:cNvPr>
          <xdr:cNvSpPr/>
        </xdr:nvSpPr>
        <xdr:spPr>
          <a:xfrm>
            <a:off x="10655219" y="1937397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30" name="Connecteur droit avec flèche 129">
            <a:extLst>
              <a:ext uri="{FF2B5EF4-FFF2-40B4-BE49-F238E27FC236}">
                <a16:creationId xmlns:a16="http://schemas.microsoft.com/office/drawing/2014/main" id="{1094C1AF-9237-136F-1A3A-E6A5D4818E63}"/>
              </a:ext>
            </a:extLst>
          </xdr:cNvPr>
          <xdr:cNvCxnSpPr>
            <a:cxnSpLocks/>
          </xdr:cNvCxnSpPr>
        </xdr:nvCxnSpPr>
        <xdr:spPr>
          <a:xfrm>
            <a:off x="10988500" y="2104037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Connecteur droit avec flèche 130">
            <a:extLst>
              <a:ext uri="{FF2B5EF4-FFF2-40B4-BE49-F238E27FC236}">
                <a16:creationId xmlns:a16="http://schemas.microsoft.com/office/drawing/2014/main" id="{A9986618-F44D-08BA-B5B5-8A2DFBE5E673}"/>
              </a:ext>
            </a:extLst>
          </xdr:cNvPr>
          <xdr:cNvCxnSpPr>
            <a:cxnSpLocks/>
          </xdr:cNvCxnSpPr>
        </xdr:nvCxnSpPr>
        <xdr:spPr>
          <a:xfrm>
            <a:off x="8531233" y="2100920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Organigramme : Ou 131">
            <a:extLst>
              <a:ext uri="{FF2B5EF4-FFF2-40B4-BE49-F238E27FC236}">
                <a16:creationId xmlns:a16="http://schemas.microsoft.com/office/drawing/2014/main" id="{E711C44B-C168-33B8-6DAB-5E0D7B7785EE}"/>
              </a:ext>
            </a:extLst>
          </xdr:cNvPr>
          <xdr:cNvSpPr/>
        </xdr:nvSpPr>
        <xdr:spPr>
          <a:xfrm>
            <a:off x="10646354" y="6290982"/>
            <a:ext cx="333281" cy="333281"/>
          </a:xfrm>
          <a:prstGeom prst="flowChartOr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33" name="Connecteur droit avec flèche 132">
            <a:extLst>
              <a:ext uri="{FF2B5EF4-FFF2-40B4-BE49-F238E27FC236}">
                <a16:creationId xmlns:a16="http://schemas.microsoft.com/office/drawing/2014/main" id="{2DF79C24-A5A8-2EE7-F780-BA2174C7DDDB}"/>
              </a:ext>
            </a:extLst>
          </xdr:cNvPr>
          <xdr:cNvCxnSpPr>
            <a:cxnSpLocks/>
          </xdr:cNvCxnSpPr>
        </xdr:nvCxnSpPr>
        <xdr:spPr>
          <a:xfrm>
            <a:off x="10979635" y="6457622"/>
            <a:ext cx="541643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Connecteur droit avec flèche 133">
            <a:extLst>
              <a:ext uri="{FF2B5EF4-FFF2-40B4-BE49-F238E27FC236}">
                <a16:creationId xmlns:a16="http://schemas.microsoft.com/office/drawing/2014/main" id="{4A91878B-4936-009C-5C95-8C97338CF5CE}"/>
              </a:ext>
            </a:extLst>
          </xdr:cNvPr>
          <xdr:cNvCxnSpPr>
            <a:cxnSpLocks/>
          </xdr:cNvCxnSpPr>
        </xdr:nvCxnSpPr>
        <xdr:spPr>
          <a:xfrm>
            <a:off x="8522368" y="6454505"/>
            <a:ext cx="2115121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Connecteur droit avec flèche 134">
            <a:extLst>
              <a:ext uri="{FF2B5EF4-FFF2-40B4-BE49-F238E27FC236}">
                <a16:creationId xmlns:a16="http://schemas.microsoft.com/office/drawing/2014/main" id="{D9F4D68B-D10B-13F8-0B77-801301A4C5D0}"/>
              </a:ext>
            </a:extLst>
          </xdr:cNvPr>
          <xdr:cNvCxnSpPr>
            <a:cxnSpLocks/>
          </xdr:cNvCxnSpPr>
        </xdr:nvCxnSpPr>
        <xdr:spPr>
          <a:xfrm flipV="1">
            <a:off x="8937591" y="2198275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Connecteur droit avec flèche 135">
            <a:extLst>
              <a:ext uri="{FF2B5EF4-FFF2-40B4-BE49-F238E27FC236}">
                <a16:creationId xmlns:a16="http://schemas.microsoft.com/office/drawing/2014/main" id="{451ACDD5-F705-AB3B-3B65-53B7D272EEF1}"/>
              </a:ext>
            </a:extLst>
          </xdr:cNvPr>
          <xdr:cNvCxnSpPr>
            <a:cxnSpLocks/>
          </xdr:cNvCxnSpPr>
        </xdr:nvCxnSpPr>
        <xdr:spPr>
          <a:xfrm>
            <a:off x="8945360" y="2078097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Connecteur droit avec flèche 136">
            <a:extLst>
              <a:ext uri="{FF2B5EF4-FFF2-40B4-BE49-F238E27FC236}">
                <a16:creationId xmlns:a16="http://schemas.microsoft.com/office/drawing/2014/main" id="{FBB1542C-0FCF-3656-47EF-1D649E6AB691}"/>
              </a:ext>
            </a:extLst>
          </xdr:cNvPr>
          <xdr:cNvCxnSpPr>
            <a:cxnSpLocks/>
          </xdr:cNvCxnSpPr>
        </xdr:nvCxnSpPr>
        <xdr:spPr>
          <a:xfrm flipV="1">
            <a:off x="8940825" y="3642889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Connecteur droit avec flèche 137">
            <a:extLst>
              <a:ext uri="{FF2B5EF4-FFF2-40B4-BE49-F238E27FC236}">
                <a16:creationId xmlns:a16="http://schemas.microsoft.com/office/drawing/2014/main" id="{B41739B6-E55F-E780-B1F5-5B4B11549FBC}"/>
              </a:ext>
            </a:extLst>
          </xdr:cNvPr>
          <xdr:cNvCxnSpPr>
            <a:cxnSpLocks/>
          </xdr:cNvCxnSpPr>
        </xdr:nvCxnSpPr>
        <xdr:spPr>
          <a:xfrm>
            <a:off x="8935059" y="3529377"/>
            <a:ext cx="1750897" cy="282411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710172</xdr:colOff>
      <xdr:row>29</xdr:row>
      <xdr:rowOff>25294</xdr:rowOff>
    </xdr:from>
    <xdr:to>
      <xdr:col>14</xdr:col>
      <xdr:colOff>620525</xdr:colOff>
      <xdr:row>43</xdr:row>
      <xdr:rowOff>101494</xdr:rowOff>
    </xdr:to>
    <xdr:graphicFrame macro="">
      <xdr:nvGraphicFramePr>
        <xdr:cNvPr id="139" name="Graphique 138">
          <a:extLst>
            <a:ext uri="{FF2B5EF4-FFF2-40B4-BE49-F238E27FC236}">
              <a16:creationId xmlns:a16="http://schemas.microsoft.com/office/drawing/2014/main" id="{802EDA8C-FB18-B4FB-4D80-65D4C5D1B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659265</xdr:colOff>
      <xdr:row>28</xdr:row>
      <xdr:rowOff>183696</xdr:rowOff>
    </xdr:from>
    <xdr:to>
      <xdr:col>7</xdr:col>
      <xdr:colOff>227919</xdr:colOff>
      <xdr:row>43</xdr:row>
      <xdr:rowOff>69396</xdr:rowOff>
    </xdr:to>
    <xdr:graphicFrame macro="">
      <xdr:nvGraphicFramePr>
        <xdr:cNvPr id="140" name="Graphique 139">
          <a:extLst>
            <a:ext uri="{FF2B5EF4-FFF2-40B4-BE49-F238E27FC236}">
              <a16:creationId xmlns:a16="http://schemas.microsoft.com/office/drawing/2014/main" id="{8037C289-0A7B-3DA1-C562-9C4987B67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693364</xdr:colOff>
      <xdr:row>29</xdr:row>
      <xdr:rowOff>14088</xdr:rowOff>
    </xdr:from>
    <xdr:to>
      <xdr:col>18</xdr:col>
      <xdr:colOff>402011</xdr:colOff>
      <xdr:row>43</xdr:row>
      <xdr:rowOff>90288</xdr:rowOff>
    </xdr:to>
    <xdr:graphicFrame macro="">
      <xdr:nvGraphicFramePr>
        <xdr:cNvPr id="141" name="Graphique 140">
          <a:extLst>
            <a:ext uri="{FF2B5EF4-FFF2-40B4-BE49-F238E27FC236}">
              <a16:creationId xmlns:a16="http://schemas.microsoft.com/office/drawing/2014/main" id="{874D5EF4-C85B-670E-C94B-F82186501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187417</xdr:colOff>
      <xdr:row>3</xdr:row>
      <xdr:rowOff>70321</xdr:rowOff>
    </xdr:from>
    <xdr:to>
      <xdr:col>13</xdr:col>
      <xdr:colOff>1704233</xdr:colOff>
      <xdr:row>27</xdr:row>
      <xdr:rowOff>42482</xdr:rowOff>
    </xdr:to>
    <xdr:grpSp>
      <xdr:nvGrpSpPr>
        <xdr:cNvPr id="158" name="Groupe 157">
          <a:extLst>
            <a:ext uri="{FF2B5EF4-FFF2-40B4-BE49-F238E27FC236}">
              <a16:creationId xmlns:a16="http://schemas.microsoft.com/office/drawing/2014/main" id="{67DDD521-AF54-9674-BDD6-CB11DA72DE2B}"/>
            </a:ext>
          </a:extLst>
        </xdr:cNvPr>
        <xdr:cNvGrpSpPr/>
      </xdr:nvGrpSpPr>
      <xdr:grpSpPr>
        <a:xfrm>
          <a:off x="3504358" y="641821"/>
          <a:ext cx="8195522" cy="4577779"/>
          <a:chOff x="3481946" y="664234"/>
          <a:chExt cx="8195522" cy="4544161"/>
        </a:xfrm>
      </xdr:grpSpPr>
      <xdr:grpSp>
        <xdr:nvGrpSpPr>
          <xdr:cNvPr id="155" name="Groupe 154">
            <a:extLst>
              <a:ext uri="{FF2B5EF4-FFF2-40B4-BE49-F238E27FC236}">
                <a16:creationId xmlns:a16="http://schemas.microsoft.com/office/drawing/2014/main" id="{F306D752-A48D-2780-565B-D1643DC457D2}"/>
              </a:ext>
            </a:extLst>
          </xdr:cNvPr>
          <xdr:cNvGrpSpPr/>
        </xdr:nvGrpSpPr>
        <xdr:grpSpPr>
          <a:xfrm>
            <a:off x="10147210" y="664234"/>
            <a:ext cx="1530258" cy="4499999"/>
            <a:chOff x="10147210" y="664234"/>
            <a:chExt cx="1530258" cy="4499999"/>
          </a:xfrm>
        </xdr:grpSpPr>
        <xdr:pic>
          <xdr:nvPicPr>
            <xdr:cNvPr id="146" name="Image 145">
              <a:extLst>
                <a:ext uri="{FF2B5EF4-FFF2-40B4-BE49-F238E27FC236}">
                  <a16:creationId xmlns:a16="http://schemas.microsoft.com/office/drawing/2014/main" id="{D4833C54-D9B3-52A2-B2A8-D55532D27BB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 rot="5400000">
              <a:off x="9782088" y="1029356"/>
              <a:ext cx="2260502" cy="1530258"/>
            </a:xfrm>
            <a:prstGeom prst="rect">
              <a:avLst/>
            </a:prstGeom>
          </xdr:spPr>
        </xdr:pic>
        <xdr:pic>
          <xdr:nvPicPr>
            <xdr:cNvPr id="148" name="Image 147">
              <a:extLst>
                <a:ext uri="{FF2B5EF4-FFF2-40B4-BE49-F238E27FC236}">
                  <a16:creationId xmlns:a16="http://schemas.microsoft.com/office/drawing/2014/main" id="{0B1265D8-E7A0-444A-4CA9-F2DFD0E4FC7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 rot="5400000">
              <a:off x="9782088" y="1735326"/>
              <a:ext cx="2260502" cy="1530258"/>
            </a:xfrm>
            <a:prstGeom prst="rect">
              <a:avLst/>
            </a:prstGeom>
          </xdr:spPr>
        </xdr:pic>
        <xdr:pic>
          <xdr:nvPicPr>
            <xdr:cNvPr id="149" name="Image 148">
              <a:extLst>
                <a:ext uri="{FF2B5EF4-FFF2-40B4-BE49-F238E27FC236}">
                  <a16:creationId xmlns:a16="http://schemas.microsoft.com/office/drawing/2014/main" id="{1832438C-F795-502E-E0E7-32FC3A208FF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 rot="5400000">
              <a:off x="9782088" y="2385268"/>
              <a:ext cx="2260502" cy="1530258"/>
            </a:xfrm>
            <a:prstGeom prst="rect">
              <a:avLst/>
            </a:prstGeom>
          </xdr:spPr>
        </xdr:pic>
        <xdr:pic>
          <xdr:nvPicPr>
            <xdr:cNvPr id="150" name="Image 149">
              <a:extLst>
                <a:ext uri="{FF2B5EF4-FFF2-40B4-BE49-F238E27FC236}">
                  <a16:creationId xmlns:a16="http://schemas.microsoft.com/office/drawing/2014/main" id="{F0BCAE12-3E6C-DAA0-B8B2-EBCC345A2DB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 rot="5400000">
              <a:off x="9782088" y="3268853"/>
              <a:ext cx="2260502" cy="1530258"/>
            </a:xfrm>
            <a:prstGeom prst="rect">
              <a:avLst/>
            </a:prstGeom>
          </xdr:spPr>
        </xdr:pic>
      </xdr:grpSp>
      <xdr:grpSp>
        <xdr:nvGrpSpPr>
          <xdr:cNvPr id="156" name="Groupe 155">
            <a:extLst>
              <a:ext uri="{FF2B5EF4-FFF2-40B4-BE49-F238E27FC236}">
                <a16:creationId xmlns:a16="http://schemas.microsoft.com/office/drawing/2014/main" id="{5668D933-533E-C51D-D87A-4038AAFB529C}"/>
              </a:ext>
            </a:extLst>
          </xdr:cNvPr>
          <xdr:cNvGrpSpPr/>
        </xdr:nvGrpSpPr>
        <xdr:grpSpPr>
          <a:xfrm>
            <a:off x="6518743" y="832320"/>
            <a:ext cx="893046" cy="4266362"/>
            <a:chOff x="6518743" y="832320"/>
            <a:chExt cx="893046" cy="4266362"/>
          </a:xfrm>
        </xdr:grpSpPr>
        <xdr:pic>
          <xdr:nvPicPr>
            <xdr:cNvPr id="144" name="Image 143">
              <a:extLst>
                <a:ext uri="{FF2B5EF4-FFF2-40B4-BE49-F238E27FC236}">
                  <a16:creationId xmlns:a16="http://schemas.microsoft.com/office/drawing/2014/main" id="{587791A8-7D5C-EAF5-72BA-1C7CF860BC6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 rot="5400000">
              <a:off x="6305660" y="1045403"/>
              <a:ext cx="1319211" cy="893046"/>
            </a:xfrm>
            <a:prstGeom prst="rect">
              <a:avLst/>
            </a:prstGeom>
          </xdr:spPr>
        </xdr:pic>
        <xdr:pic>
          <xdr:nvPicPr>
            <xdr:cNvPr id="145" name="Image 144">
              <a:extLst>
                <a:ext uri="{FF2B5EF4-FFF2-40B4-BE49-F238E27FC236}">
                  <a16:creationId xmlns:a16="http://schemas.microsoft.com/office/drawing/2014/main" id="{0D95CD07-015C-B391-13CC-9734538E97C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 rot="5400000">
              <a:off x="6305660" y="1818609"/>
              <a:ext cx="1319211" cy="893046"/>
            </a:xfrm>
            <a:prstGeom prst="rect">
              <a:avLst/>
            </a:prstGeom>
          </xdr:spPr>
        </xdr:pic>
        <xdr:pic>
          <xdr:nvPicPr>
            <xdr:cNvPr id="151" name="Image 150">
              <a:extLst>
                <a:ext uri="{FF2B5EF4-FFF2-40B4-BE49-F238E27FC236}">
                  <a16:creationId xmlns:a16="http://schemas.microsoft.com/office/drawing/2014/main" id="{1A3F476A-9E66-43F2-7619-5F004D33C9C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 rot="5400000">
              <a:off x="6305660" y="3252964"/>
              <a:ext cx="1319211" cy="893046"/>
            </a:xfrm>
            <a:prstGeom prst="rect">
              <a:avLst/>
            </a:prstGeom>
          </xdr:spPr>
        </xdr:pic>
        <xdr:pic>
          <xdr:nvPicPr>
            <xdr:cNvPr id="152" name="Image 151">
              <a:extLst>
                <a:ext uri="{FF2B5EF4-FFF2-40B4-BE49-F238E27FC236}">
                  <a16:creationId xmlns:a16="http://schemas.microsoft.com/office/drawing/2014/main" id="{23AE205E-D8B8-EF0B-DF3F-07D7184311D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 rot="5400000">
              <a:off x="6305660" y="3992554"/>
              <a:ext cx="1319211" cy="893046"/>
            </a:xfrm>
            <a:prstGeom prst="rect">
              <a:avLst/>
            </a:prstGeom>
          </xdr:spPr>
        </xdr:pic>
      </xdr:grpSp>
      <xdr:grpSp>
        <xdr:nvGrpSpPr>
          <xdr:cNvPr id="157" name="Groupe 156">
            <a:extLst>
              <a:ext uri="{FF2B5EF4-FFF2-40B4-BE49-F238E27FC236}">
                <a16:creationId xmlns:a16="http://schemas.microsoft.com/office/drawing/2014/main" id="{AE86BC36-9AF5-852F-6443-B6EDC881114C}"/>
              </a:ext>
            </a:extLst>
          </xdr:cNvPr>
          <xdr:cNvGrpSpPr/>
        </xdr:nvGrpSpPr>
        <xdr:grpSpPr>
          <a:xfrm>
            <a:off x="3481946" y="765086"/>
            <a:ext cx="686641" cy="4443309"/>
            <a:chOff x="3481946" y="765086"/>
            <a:chExt cx="686641" cy="4443309"/>
          </a:xfrm>
        </xdr:grpSpPr>
        <xdr:pic>
          <xdr:nvPicPr>
            <xdr:cNvPr id="143" name="Image 142">
              <a:extLst>
                <a:ext uri="{FF2B5EF4-FFF2-40B4-BE49-F238E27FC236}">
                  <a16:creationId xmlns:a16="http://schemas.microsoft.com/office/drawing/2014/main" id="{2039DD20-2DF3-84F6-58E5-EF9828CBEF4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 rot="5400000">
              <a:off x="3318112" y="928920"/>
              <a:ext cx="1014309" cy="686641"/>
            </a:xfrm>
            <a:prstGeom prst="rect">
              <a:avLst/>
            </a:prstGeom>
          </xdr:spPr>
        </xdr:pic>
        <xdr:pic>
          <xdr:nvPicPr>
            <xdr:cNvPr id="147" name="Image 146">
              <a:extLst>
                <a:ext uri="{FF2B5EF4-FFF2-40B4-BE49-F238E27FC236}">
                  <a16:creationId xmlns:a16="http://schemas.microsoft.com/office/drawing/2014/main" id="{9ECE30CE-3F63-BA1A-A17C-33AE5616AAD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 rot="5400000">
              <a:off x="3318112" y="2105538"/>
              <a:ext cx="1014309" cy="686641"/>
            </a:xfrm>
            <a:prstGeom prst="rect">
              <a:avLst/>
            </a:prstGeom>
          </xdr:spPr>
        </xdr:pic>
        <xdr:pic>
          <xdr:nvPicPr>
            <xdr:cNvPr id="153" name="Image 152">
              <a:extLst>
                <a:ext uri="{FF2B5EF4-FFF2-40B4-BE49-F238E27FC236}">
                  <a16:creationId xmlns:a16="http://schemas.microsoft.com/office/drawing/2014/main" id="{FF661717-750C-10B8-C2E3-6481185D446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 rot="5400000">
              <a:off x="3318112" y="3237332"/>
              <a:ext cx="1014309" cy="686641"/>
            </a:xfrm>
            <a:prstGeom prst="rect">
              <a:avLst/>
            </a:prstGeom>
          </xdr:spPr>
        </xdr:pic>
        <xdr:pic>
          <xdr:nvPicPr>
            <xdr:cNvPr id="154" name="Image 153">
              <a:extLst>
                <a:ext uri="{FF2B5EF4-FFF2-40B4-BE49-F238E27FC236}">
                  <a16:creationId xmlns:a16="http://schemas.microsoft.com/office/drawing/2014/main" id="{0667F578-50AB-0E5B-A9B8-C9CB169E61D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 rot="5400000">
              <a:off x="3318112" y="4357920"/>
              <a:ext cx="1014309" cy="686641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8</xdr:col>
      <xdr:colOff>44824</xdr:colOff>
      <xdr:row>36</xdr:row>
      <xdr:rowOff>179294</xdr:rowOff>
    </xdr:from>
    <xdr:to>
      <xdr:col>10</xdr:col>
      <xdr:colOff>112059</xdr:colOff>
      <xdr:row>38</xdr:row>
      <xdr:rowOff>179294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B8819C4A-BF0D-55AE-C829-949E3CD166A0}"/>
            </a:ext>
          </a:extLst>
        </xdr:cNvPr>
        <xdr:cNvSpPr/>
      </xdr:nvSpPr>
      <xdr:spPr>
        <a:xfrm>
          <a:off x="5815853" y="7037294"/>
          <a:ext cx="2005853" cy="3810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705969</xdr:colOff>
      <xdr:row>5</xdr:row>
      <xdr:rowOff>22412</xdr:rowOff>
    </xdr:from>
    <xdr:to>
      <xdr:col>16</xdr:col>
      <xdr:colOff>414616</xdr:colOff>
      <xdr:row>27</xdr:row>
      <xdr:rowOff>0</xdr:rowOff>
    </xdr:to>
    <xdr:sp macro="" textlink="">
      <xdr:nvSpPr>
        <xdr:cNvPr id="3" name="Accolade fermante 2">
          <a:extLst>
            <a:ext uri="{FF2B5EF4-FFF2-40B4-BE49-F238E27FC236}">
              <a16:creationId xmlns:a16="http://schemas.microsoft.com/office/drawing/2014/main" id="{9A9409ED-A959-345F-4F77-6C50E60AFBDF}"/>
            </a:ext>
          </a:extLst>
        </xdr:cNvPr>
        <xdr:cNvSpPr/>
      </xdr:nvSpPr>
      <xdr:spPr>
        <a:xfrm>
          <a:off x="15654616" y="974912"/>
          <a:ext cx="470647" cy="4168588"/>
        </a:xfrm>
        <a:prstGeom prst="rightBrace">
          <a:avLst>
            <a:gd name="adj1" fmla="val 33333"/>
            <a:gd name="adj2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9850-2A65-4CD5-975A-3A18BF8B82E0}">
  <dimension ref="B2:N5"/>
  <sheetViews>
    <sheetView workbookViewId="0">
      <selection activeCell="E5" sqref="E5"/>
    </sheetView>
  </sheetViews>
  <sheetFormatPr baseColWidth="10" defaultRowHeight="15" x14ac:dyDescent="0.25"/>
  <sheetData>
    <row r="2" spans="2:14" x14ac:dyDescent="0.25">
      <c r="B2" t="s">
        <v>1</v>
      </c>
    </row>
    <row r="4" spans="2:14" x14ac:dyDescent="0.25">
      <c r="B4" s="2" t="s">
        <v>2</v>
      </c>
      <c r="C4" s="2" t="s">
        <v>3</v>
      </c>
      <c r="D4" s="2" t="s">
        <v>4</v>
      </c>
      <c r="E4" s="2" t="s">
        <v>0</v>
      </c>
      <c r="F4" s="2" t="s">
        <v>5</v>
      </c>
    </row>
    <row r="5" spans="2:14" x14ac:dyDescent="0.25">
      <c r="B5" s="2">
        <v>1</v>
      </c>
      <c r="C5" s="2">
        <v>1</v>
      </c>
      <c r="D5" s="2" t="str">
        <f>COMPLEX(B5,C5,"j")</f>
        <v>1+j</v>
      </c>
      <c r="E5" s="26">
        <f>IMABS(D5)</f>
        <v>1.4142135623730951</v>
      </c>
      <c r="F5" s="2">
        <f>DEGREES(IMARGUMENT(D5))</f>
        <v>45</v>
      </c>
      <c r="G5" s="1"/>
      <c r="H5" s="1"/>
      <c r="I5" s="1"/>
      <c r="J5" s="1"/>
      <c r="K5" s="1"/>
      <c r="L5" s="1"/>
      <c r="M5" s="1"/>
      <c r="N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1262-D68F-4546-B91C-375C5C7F2775}">
  <dimension ref="B4:AA81"/>
  <sheetViews>
    <sheetView showGridLines="0" tabSelected="1" zoomScale="85" zoomScaleNormal="85" workbookViewId="0">
      <selection activeCell="A3" sqref="A3"/>
    </sheetView>
  </sheetViews>
  <sheetFormatPr baseColWidth="10" defaultRowHeight="15" x14ac:dyDescent="0.25"/>
  <cols>
    <col min="3" max="3" width="7.7109375" customWidth="1"/>
    <col min="5" max="5" width="7.7109375" style="2" customWidth="1"/>
    <col min="6" max="6" width="17.5703125" style="2" customWidth="1"/>
    <col min="7" max="7" width="7.7109375" style="2" customWidth="1"/>
    <col min="8" max="9" width="11.42578125" style="2"/>
    <col min="10" max="10" width="17.5703125" style="2" customWidth="1"/>
    <col min="11" max="12" width="11.42578125" style="2"/>
    <col min="13" max="13" width="11.42578125" style="2" customWidth="1"/>
    <col min="14" max="14" width="35.5703125" style="2" customWidth="1"/>
    <col min="15" max="15" width="38.7109375" style="2" customWidth="1"/>
    <col min="16" max="21" width="11.42578125" style="2"/>
    <col min="22" max="22" width="11.42578125" style="3"/>
    <col min="25" max="25" width="11.42578125" style="2"/>
    <col min="27" max="27" width="11.42578125" style="3"/>
  </cols>
  <sheetData>
    <row r="4" spans="2:27" ht="18" x14ac:dyDescent="0.25">
      <c r="C4" s="7" t="s">
        <v>18</v>
      </c>
      <c r="D4" s="19" t="s">
        <v>15</v>
      </c>
      <c r="E4" s="19"/>
      <c r="F4" s="20" t="s">
        <v>16</v>
      </c>
      <c r="G4" s="20"/>
      <c r="H4" s="17" t="s">
        <v>34</v>
      </c>
      <c r="I4" s="23" t="s">
        <v>17</v>
      </c>
      <c r="J4" s="23"/>
      <c r="K4" s="23"/>
      <c r="L4" s="18" t="s">
        <v>34</v>
      </c>
      <c r="M4" s="24" t="s">
        <v>28</v>
      </c>
      <c r="N4" s="25"/>
      <c r="O4" s="7" t="s">
        <v>19</v>
      </c>
    </row>
    <row r="6" spans="2:27" x14ac:dyDescent="0.25">
      <c r="B6" s="4" t="s">
        <v>7</v>
      </c>
      <c r="C6" s="8">
        <v>1</v>
      </c>
      <c r="D6" s="4"/>
      <c r="E6" s="5">
        <f>C6</f>
        <v>1</v>
      </c>
      <c r="G6" s="5">
        <f>E6+E9</f>
        <v>1.1400000000000001</v>
      </c>
      <c r="I6" s="5">
        <f>G6</f>
        <v>1.1400000000000001</v>
      </c>
      <c r="K6" s="5" t="str">
        <f>IMSUM(I6,I12)</f>
        <v>1,56</v>
      </c>
      <c r="M6" s="5" t="str">
        <f>K6</f>
        <v>1,56</v>
      </c>
      <c r="O6" s="8" t="str">
        <f>IMSUM(M6,M18)</f>
        <v>2,5</v>
      </c>
      <c r="P6" s="4" t="s">
        <v>20</v>
      </c>
    </row>
    <row r="7" spans="2:27" x14ac:dyDescent="0.25">
      <c r="B7" s="4"/>
      <c r="C7" s="9"/>
      <c r="D7" s="4"/>
      <c r="E7" s="4" t="s">
        <v>7</v>
      </c>
      <c r="H7" s="2">
        <v>1</v>
      </c>
      <c r="L7" s="2">
        <v>1</v>
      </c>
      <c r="P7" s="4"/>
    </row>
    <row r="8" spans="2:27" x14ac:dyDescent="0.25">
      <c r="B8" s="4"/>
      <c r="C8" s="9"/>
      <c r="D8" s="4"/>
      <c r="P8" s="4"/>
    </row>
    <row r="9" spans="2:27" x14ac:dyDescent="0.25">
      <c r="B9" s="4" t="s">
        <v>8</v>
      </c>
      <c r="C9" s="8">
        <v>0.61</v>
      </c>
      <c r="D9" s="4"/>
      <c r="E9" s="5">
        <f>C18</f>
        <v>0.14000000000000001</v>
      </c>
      <c r="G9" s="5">
        <f>E6-E9</f>
        <v>0.86</v>
      </c>
      <c r="I9" s="5">
        <f>G9</f>
        <v>0.86</v>
      </c>
      <c r="K9" s="5" t="str">
        <f>IMSUM(I9,I15)</f>
        <v>0,86-0,32j</v>
      </c>
      <c r="M9" s="5" t="str">
        <f>K9</f>
        <v>0,86-0,32j</v>
      </c>
      <c r="O9" s="8" t="str">
        <f>IMSUM(M9,M21)</f>
        <v>1,10041630560343-0,829116882454315j</v>
      </c>
      <c r="P9" s="4" t="s">
        <v>21</v>
      </c>
    </row>
    <row r="10" spans="2:27" x14ac:dyDescent="0.25">
      <c r="B10" s="4"/>
      <c r="C10" s="9"/>
      <c r="D10" s="4"/>
      <c r="E10" s="4" t="s">
        <v>11</v>
      </c>
      <c r="F10" s="2">
        <v>-1</v>
      </c>
      <c r="H10" s="2">
        <v>1</v>
      </c>
      <c r="L10" s="2">
        <v>1</v>
      </c>
      <c r="P10" s="4"/>
      <c r="U10" s="2" t="s">
        <v>6</v>
      </c>
      <c r="V10" s="10" t="s">
        <v>29</v>
      </c>
      <c r="Z10" s="2" t="s">
        <v>6</v>
      </c>
      <c r="AA10" s="10" t="s">
        <v>30</v>
      </c>
    </row>
    <row r="11" spans="2:27" x14ac:dyDescent="0.25">
      <c r="B11" s="4"/>
      <c r="C11" s="9"/>
      <c r="D11" s="4"/>
      <c r="P11" s="4"/>
      <c r="U11" s="2">
        <v>-4</v>
      </c>
      <c r="V11" s="13">
        <f>S19</f>
        <v>0.62</v>
      </c>
      <c r="Z11" s="2">
        <v>-4</v>
      </c>
      <c r="AA11" s="3">
        <f>DEGREES(Y19)</f>
        <v>0</v>
      </c>
    </row>
    <row r="12" spans="2:27" x14ac:dyDescent="0.25">
      <c r="B12" s="4" t="s">
        <v>9</v>
      </c>
      <c r="C12" s="8">
        <v>0.37</v>
      </c>
      <c r="D12" s="4"/>
      <c r="E12" s="5">
        <f>C12</f>
        <v>0.37</v>
      </c>
      <c r="G12" s="5">
        <f>E12+E15</f>
        <v>0.42</v>
      </c>
      <c r="I12" s="5">
        <f>G12</f>
        <v>0.42</v>
      </c>
      <c r="K12" s="5" t="str">
        <f>IMSUB(I6,I12)</f>
        <v>0,72</v>
      </c>
      <c r="M12" s="5" t="str">
        <f>K12</f>
        <v>0,72</v>
      </c>
      <c r="O12" s="8" t="str">
        <f>IMSUM(M12,M24)</f>
        <v>0,72-0,44j</v>
      </c>
      <c r="P12" s="4" t="s">
        <v>22</v>
      </c>
      <c r="U12" s="2">
        <v>-3</v>
      </c>
      <c r="V12" s="13">
        <f>S20</f>
        <v>0.64780332632006943</v>
      </c>
      <c r="Z12" s="2">
        <v>-3</v>
      </c>
      <c r="AA12" s="3">
        <f>DEGREES(Y20)</f>
        <v>16.973875908953517</v>
      </c>
    </row>
    <row r="13" spans="2:27" x14ac:dyDescent="0.25">
      <c r="B13" s="4"/>
      <c r="C13" s="9"/>
      <c r="D13" s="4"/>
      <c r="E13" s="4" t="s">
        <v>9</v>
      </c>
      <c r="H13" s="2">
        <v>1</v>
      </c>
      <c r="J13" s="2">
        <v>-1</v>
      </c>
      <c r="L13" s="2">
        <v>1</v>
      </c>
      <c r="P13" s="4"/>
      <c r="U13" s="2">
        <v>-2</v>
      </c>
      <c r="V13" s="13">
        <f>S21</f>
        <v>0.84380092438915943</v>
      </c>
      <c r="Z13" s="2">
        <v>-2</v>
      </c>
      <c r="AA13" s="3">
        <f>DEGREES(Y21)</f>
        <v>31.429565614838516</v>
      </c>
    </row>
    <row r="14" spans="2:27" x14ac:dyDescent="0.25">
      <c r="B14" s="4"/>
      <c r="C14" s="9"/>
      <c r="D14" s="4"/>
      <c r="P14" s="4"/>
      <c r="R14" s="2" t="s">
        <v>6</v>
      </c>
      <c r="S14" s="10" t="s">
        <v>29</v>
      </c>
      <c r="U14" s="2">
        <v>-1</v>
      </c>
      <c r="V14" s="13">
        <f>S22</f>
        <v>1.3778065359144815</v>
      </c>
      <c r="X14" s="2" t="s">
        <v>6</v>
      </c>
      <c r="Y14" s="10" t="s">
        <v>30</v>
      </c>
      <c r="Z14" s="2">
        <v>-1</v>
      </c>
      <c r="AA14" s="3">
        <f>DEGREES(Y22)</f>
        <v>36.996470278769394</v>
      </c>
    </row>
    <row r="15" spans="2:27" x14ac:dyDescent="0.25">
      <c r="B15" s="4" t="s">
        <v>10</v>
      </c>
      <c r="C15" s="8">
        <v>0.22</v>
      </c>
      <c r="D15" s="4"/>
      <c r="E15" s="5">
        <f>C24</f>
        <v>0.05</v>
      </c>
      <c r="G15" s="5">
        <f>E12-E15</f>
        <v>0.32</v>
      </c>
      <c r="I15" s="5" t="str">
        <f>IMPRODUCT(G15,H16)</f>
        <v>-0,32j</v>
      </c>
      <c r="K15" s="5" t="str">
        <f>IMSUB(I9,I15)</f>
        <v>0,86+0,32j</v>
      </c>
      <c r="M15" s="5" t="str">
        <f>IMPRODUCT(K15,L16)</f>
        <v>0,86+0,32j</v>
      </c>
      <c r="O15" s="8" t="str">
        <f>IMSUM(M15,M27)</f>
        <v>0,619583694396574-0,189116882454315j</v>
      </c>
      <c r="P15" s="4" t="s">
        <v>23</v>
      </c>
      <c r="R15" s="14">
        <v>0</v>
      </c>
      <c r="S15" s="15">
        <f>IMABS(O6)</f>
        <v>2.5</v>
      </c>
      <c r="T15" s="14"/>
      <c r="U15" s="14">
        <v>0</v>
      </c>
      <c r="V15" s="16">
        <f>S15</f>
        <v>2.5</v>
      </c>
      <c r="X15" s="2">
        <v>0</v>
      </c>
      <c r="Y15" s="12">
        <f>IMARGUMENT(O6)</f>
        <v>0</v>
      </c>
      <c r="Z15" s="2">
        <v>0</v>
      </c>
      <c r="AA15" s="11">
        <f>DEGREES(Y15)</f>
        <v>0</v>
      </c>
    </row>
    <row r="16" spans="2:27" x14ac:dyDescent="0.25">
      <c r="B16" s="4"/>
      <c r="C16" s="9"/>
      <c r="D16" s="4"/>
      <c r="E16" s="4" t="s">
        <v>13</v>
      </c>
      <c r="F16" s="2">
        <v>-1</v>
      </c>
      <c r="H16" s="2" t="str">
        <f>COMPLEX(0,-1,"j")</f>
        <v>-j</v>
      </c>
      <c r="J16" s="2">
        <v>-1</v>
      </c>
      <c r="L16" s="2">
        <v>1</v>
      </c>
      <c r="P16" s="4"/>
      <c r="R16" s="14">
        <v>1</v>
      </c>
      <c r="S16" s="15">
        <f>IMABS(O9)</f>
        <v>1.3778065359144815</v>
      </c>
      <c r="T16" s="14"/>
      <c r="U16" s="14">
        <v>1</v>
      </c>
      <c r="V16" s="16">
        <f>S16</f>
        <v>1.3778065359144815</v>
      </c>
      <c r="X16" s="2">
        <v>1</v>
      </c>
      <c r="Y16" s="12">
        <f>IMARGUMENT(O9)</f>
        <v>-0.64571021798075035</v>
      </c>
      <c r="Z16" s="2">
        <v>1</v>
      </c>
      <c r="AA16" s="11">
        <f>DEGREES(Y16)</f>
        <v>-36.996470278769394</v>
      </c>
    </row>
    <row r="17" spans="2:27" x14ac:dyDescent="0.25">
      <c r="B17" s="4"/>
      <c r="C17" s="9"/>
      <c r="D17" s="4"/>
      <c r="P17" s="4"/>
      <c r="R17" s="14">
        <v>2</v>
      </c>
      <c r="S17" s="15">
        <f>IMABS(O12)</f>
        <v>0.84380092438915943</v>
      </c>
      <c r="T17" s="14"/>
      <c r="U17" s="14">
        <v>2</v>
      </c>
      <c r="V17" s="16">
        <f>S17</f>
        <v>0.84380092438915943</v>
      </c>
      <c r="X17" s="2">
        <v>2</v>
      </c>
      <c r="Y17" s="12">
        <f>IMARGUMENT(O12)</f>
        <v>-0.54854940245052808</v>
      </c>
      <c r="Z17" s="2">
        <v>2</v>
      </c>
      <c r="AA17" s="11">
        <f>DEGREES(Y17)</f>
        <v>-31.429565614838516</v>
      </c>
    </row>
    <row r="18" spans="2:27" x14ac:dyDescent="0.25">
      <c r="B18" s="4" t="s">
        <v>11</v>
      </c>
      <c r="C18" s="8">
        <v>0.14000000000000001</v>
      </c>
      <c r="D18" s="4"/>
      <c r="E18" s="5">
        <f>C9</f>
        <v>0.61</v>
      </c>
      <c r="G18" s="5">
        <f>E18+E21</f>
        <v>0.69</v>
      </c>
      <c r="I18" s="5">
        <f>G18</f>
        <v>0.69</v>
      </c>
      <c r="K18" s="5" t="str">
        <f>IMSUM(I18,I24)</f>
        <v>0,94</v>
      </c>
      <c r="M18" s="5" t="str">
        <f>IMPRODUCT(K18,L19)</f>
        <v>0,94</v>
      </c>
      <c r="O18" s="8" t="str">
        <f>IMSUB(M6,M18)</f>
        <v>0,62</v>
      </c>
      <c r="P18" s="4" t="s">
        <v>24</v>
      </c>
      <c r="R18" s="14">
        <v>3</v>
      </c>
      <c r="S18" s="15">
        <f>IMABS(O15)</f>
        <v>0.64780332632006943</v>
      </c>
      <c r="T18" s="14"/>
      <c r="U18" s="14">
        <v>3</v>
      </c>
      <c r="V18" s="16">
        <f>S18</f>
        <v>0.64780332632006943</v>
      </c>
      <c r="X18" s="2">
        <v>3</v>
      </c>
      <c r="Y18" s="12">
        <f>IMARGUMENT(O15)</f>
        <v>-0.29625002143618412</v>
      </c>
      <c r="Z18" s="2">
        <v>3</v>
      </c>
      <c r="AA18" s="11">
        <f>DEGREES(Y18)</f>
        <v>-16.973875908953517</v>
      </c>
    </row>
    <row r="19" spans="2:27" x14ac:dyDescent="0.25">
      <c r="B19" s="4"/>
      <c r="C19" s="9"/>
      <c r="D19" s="4"/>
      <c r="E19" s="4" t="s">
        <v>8</v>
      </c>
      <c r="H19" s="2">
        <v>1</v>
      </c>
      <c r="L19" s="2">
        <v>1</v>
      </c>
      <c r="N19" s="2">
        <v>-1</v>
      </c>
      <c r="P19" s="4"/>
      <c r="R19" s="14">
        <v>4</v>
      </c>
      <c r="S19" s="15">
        <f>IMABS(O18)</f>
        <v>0.62</v>
      </c>
      <c r="T19" s="14"/>
      <c r="U19" s="14">
        <v>4</v>
      </c>
      <c r="V19" s="16">
        <f>S19</f>
        <v>0.62</v>
      </c>
      <c r="X19" s="2">
        <v>4</v>
      </c>
      <c r="Y19" s="12">
        <f>IMARGUMENT(O18)</f>
        <v>0</v>
      </c>
      <c r="Z19" s="2">
        <v>4</v>
      </c>
      <c r="AA19" s="11">
        <f>DEGREES(Y19)</f>
        <v>0</v>
      </c>
    </row>
    <row r="20" spans="2:27" x14ac:dyDescent="0.25">
      <c r="B20" s="4"/>
      <c r="C20" s="9"/>
      <c r="D20" s="4"/>
      <c r="P20" s="4"/>
      <c r="R20" s="2">
        <v>5</v>
      </c>
      <c r="S20" s="12">
        <f>IMABS(O21)</f>
        <v>0.64780332632006943</v>
      </c>
      <c r="U20" s="22" t="s">
        <v>32</v>
      </c>
      <c r="V20" s="22"/>
      <c r="X20" s="2">
        <v>5</v>
      </c>
      <c r="Y20" s="12">
        <f>IMARGUMENT(O21)</f>
        <v>0.29625002143618412</v>
      </c>
      <c r="Z20" s="22" t="s">
        <v>32</v>
      </c>
      <c r="AA20" s="22"/>
    </row>
    <row r="21" spans="2:27" x14ac:dyDescent="0.25">
      <c r="B21" s="4" t="s">
        <v>12</v>
      </c>
      <c r="C21" s="8">
        <v>0.08</v>
      </c>
      <c r="D21" s="4"/>
      <c r="E21" s="5">
        <f>C21</f>
        <v>0.08</v>
      </c>
      <c r="G21" s="5">
        <f>E18-E21</f>
        <v>0.53</v>
      </c>
      <c r="I21" s="5">
        <f>G21</f>
        <v>0.53</v>
      </c>
      <c r="K21" s="5" t="str">
        <f>IMSUM(I21,I27)</f>
        <v>0,53-0,19j</v>
      </c>
      <c r="M21" s="5" t="str">
        <f>IMPRODUCT(K21,L22)</f>
        <v>0,240416305603426-0,509116882454315j</v>
      </c>
      <c r="O21" s="8" t="str">
        <f>IMSUB(M9,M21)</f>
        <v>0,619583694396574+0,189116882454315j</v>
      </c>
      <c r="P21" s="4" t="s">
        <v>25</v>
      </c>
      <c r="R21" s="2">
        <v>6</v>
      </c>
      <c r="S21" s="12">
        <f>IMABS(O24)</f>
        <v>0.84380092438915943</v>
      </c>
      <c r="X21" s="2">
        <v>6</v>
      </c>
      <c r="Y21" s="12">
        <f>IMARGUMENT(O24)</f>
        <v>0.54854940245052808</v>
      </c>
    </row>
    <row r="22" spans="2:27" x14ac:dyDescent="0.25">
      <c r="B22" s="4"/>
      <c r="C22" s="9"/>
      <c r="D22" s="4"/>
      <c r="E22" s="4" t="s">
        <v>12</v>
      </c>
      <c r="F22" s="2">
        <v>-1</v>
      </c>
      <c r="H22" s="2">
        <v>1</v>
      </c>
      <c r="L22" s="6" t="str">
        <f>COMPLEX(SQRT(2)/2,-SQRT(2)/2,"j")</f>
        <v>0,707106781186548-0,707106781186548j</v>
      </c>
      <c r="N22" s="2">
        <v>-1</v>
      </c>
      <c r="P22" s="4"/>
      <c r="R22" s="2">
        <v>7</v>
      </c>
      <c r="S22" s="12">
        <f>IMABS(O27)</f>
        <v>1.3778065359144815</v>
      </c>
      <c r="X22" s="2">
        <v>7</v>
      </c>
      <c r="Y22" s="12">
        <f>IMARGUMENT(O27)</f>
        <v>0.64571021798075035</v>
      </c>
    </row>
    <row r="23" spans="2:27" x14ac:dyDescent="0.25">
      <c r="B23" s="4"/>
      <c r="C23" s="9"/>
      <c r="D23" s="4"/>
      <c r="P23" s="4"/>
    </row>
    <row r="24" spans="2:27" x14ac:dyDescent="0.25">
      <c r="B24" s="4" t="s">
        <v>13</v>
      </c>
      <c r="C24" s="8">
        <v>0.05</v>
      </c>
      <c r="D24" s="4"/>
      <c r="E24" s="5">
        <f>C15</f>
        <v>0.22</v>
      </c>
      <c r="G24" s="5">
        <f>E24+E27</f>
        <v>0.25</v>
      </c>
      <c r="I24" s="5">
        <f>G24</f>
        <v>0.25</v>
      </c>
      <c r="K24" s="5" t="str">
        <f>IMSUB(I18,I24)</f>
        <v>0,44</v>
      </c>
      <c r="M24" s="5" t="str">
        <f>IMPRODUCT(K24,L25)</f>
        <v>-0,44j</v>
      </c>
      <c r="O24" s="8" t="str">
        <f>IMSUB(M12,M24)</f>
        <v>0,72+0,44j</v>
      </c>
      <c r="P24" s="4" t="s">
        <v>26</v>
      </c>
    </row>
    <row r="25" spans="2:27" x14ac:dyDescent="0.25">
      <c r="B25" s="4"/>
      <c r="C25" s="9"/>
      <c r="D25" s="4"/>
      <c r="E25" s="4" t="s">
        <v>10</v>
      </c>
      <c r="H25" s="2">
        <v>1</v>
      </c>
      <c r="J25" s="2">
        <v>-1</v>
      </c>
      <c r="L25" s="2" t="str">
        <f>COMPLEX(0,-1,"j")</f>
        <v>-j</v>
      </c>
      <c r="N25" s="2">
        <v>-1</v>
      </c>
      <c r="P25" s="4"/>
    </row>
    <row r="26" spans="2:27" x14ac:dyDescent="0.25">
      <c r="B26" s="4"/>
      <c r="C26" s="9"/>
      <c r="D26" s="4"/>
      <c r="P26" s="4"/>
    </row>
    <row r="27" spans="2:27" x14ac:dyDescent="0.25">
      <c r="B27" s="4" t="s">
        <v>14</v>
      </c>
      <c r="C27" s="8">
        <v>0.03</v>
      </c>
      <c r="D27" s="4"/>
      <c r="E27" s="5">
        <f>C27</f>
        <v>0.03</v>
      </c>
      <c r="G27" s="5">
        <f>E24-E27</f>
        <v>0.19</v>
      </c>
      <c r="I27" s="5" t="str">
        <f>IMPRODUCT(G27,H28)</f>
        <v>-0,19j</v>
      </c>
      <c r="K27" s="5" t="str">
        <f>IMSUB(I21,I27)</f>
        <v>0,53+0,19j</v>
      </c>
      <c r="M27" s="5" t="str">
        <f>IMPRODUCT(K27,L28)</f>
        <v>-0,240416305603426-0,509116882454315j</v>
      </c>
      <c r="O27" s="8" t="str">
        <f>IMSUB(M15,M27)</f>
        <v>1,10041630560343+0,829116882454315j</v>
      </c>
      <c r="P27" s="4" t="s">
        <v>27</v>
      </c>
    </row>
    <row r="28" spans="2:27" x14ac:dyDescent="0.25">
      <c r="E28" s="4" t="s">
        <v>14</v>
      </c>
      <c r="F28" s="2">
        <v>-1</v>
      </c>
      <c r="H28" s="2" t="str">
        <f>COMPLEX(0,-1,"j")</f>
        <v>-j</v>
      </c>
      <c r="J28" s="2">
        <v>-1</v>
      </c>
      <c r="L28" s="6" t="str">
        <f>COMPLEX(-SQRT(2)/2,-SQRT(2)/2,"j")</f>
        <v>-0,707106781186548-0,707106781186548j</v>
      </c>
      <c r="N28" s="2">
        <v>-1</v>
      </c>
    </row>
    <row r="33" spans="2:10" x14ac:dyDescent="0.25">
      <c r="B33">
        <v>0</v>
      </c>
      <c r="C33">
        <f>C6</f>
        <v>1</v>
      </c>
    </row>
    <row r="34" spans="2:10" x14ac:dyDescent="0.25">
      <c r="B34">
        <v>1</v>
      </c>
      <c r="C34">
        <f>C9</f>
        <v>0.61</v>
      </c>
    </row>
    <row r="35" spans="2:10" x14ac:dyDescent="0.25">
      <c r="B35">
        <v>2</v>
      </c>
      <c r="C35">
        <f>C12</f>
        <v>0.37</v>
      </c>
    </row>
    <row r="36" spans="2:10" x14ac:dyDescent="0.25">
      <c r="B36">
        <v>3</v>
      </c>
      <c r="C36">
        <f>C15</f>
        <v>0.22</v>
      </c>
      <c r="I36" s="21" t="s">
        <v>33</v>
      </c>
      <c r="J36" s="21"/>
    </row>
    <row r="37" spans="2:10" x14ac:dyDescent="0.25">
      <c r="B37">
        <v>4</v>
      </c>
      <c r="C37">
        <f>C18</f>
        <v>0.14000000000000001</v>
      </c>
    </row>
    <row r="38" spans="2:10" x14ac:dyDescent="0.25">
      <c r="B38">
        <v>5</v>
      </c>
      <c r="C38">
        <f>C21</f>
        <v>0.08</v>
      </c>
    </row>
    <row r="39" spans="2:10" x14ac:dyDescent="0.25">
      <c r="B39">
        <v>6</v>
      </c>
      <c r="C39">
        <f>C24</f>
        <v>0.05</v>
      </c>
    </row>
    <row r="40" spans="2:10" x14ac:dyDescent="0.25">
      <c r="B40">
        <v>7</v>
      </c>
      <c r="C40">
        <f>C27</f>
        <v>0.03</v>
      </c>
    </row>
    <row r="60" spans="2:3" x14ac:dyDescent="0.25">
      <c r="B60" t="s">
        <v>31</v>
      </c>
      <c r="C60" s="8">
        <v>1</v>
      </c>
    </row>
    <row r="61" spans="2:3" x14ac:dyDescent="0.25">
      <c r="C61" s="9"/>
    </row>
    <row r="62" spans="2:3" x14ac:dyDescent="0.25">
      <c r="C62" s="9"/>
    </row>
    <row r="63" spans="2:3" x14ac:dyDescent="0.25">
      <c r="C63" s="8">
        <v>0.61</v>
      </c>
    </row>
    <row r="64" spans="2:3" x14ac:dyDescent="0.25">
      <c r="C64" s="9"/>
    </row>
    <row r="65" spans="3:3" x14ac:dyDescent="0.25">
      <c r="C65" s="9"/>
    </row>
    <row r="66" spans="3:3" x14ac:dyDescent="0.25">
      <c r="C66" s="8">
        <v>0.37</v>
      </c>
    </row>
    <row r="67" spans="3:3" x14ac:dyDescent="0.25">
      <c r="C67" s="9"/>
    </row>
    <row r="68" spans="3:3" x14ac:dyDescent="0.25">
      <c r="C68" s="9"/>
    </row>
    <row r="69" spans="3:3" x14ac:dyDescent="0.25">
      <c r="C69" s="8">
        <v>0.22</v>
      </c>
    </row>
    <row r="70" spans="3:3" x14ac:dyDescent="0.25">
      <c r="C70" s="9"/>
    </row>
    <row r="71" spans="3:3" x14ac:dyDescent="0.25">
      <c r="C71" s="9"/>
    </row>
    <row r="72" spans="3:3" x14ac:dyDescent="0.25">
      <c r="C72" s="8">
        <v>0.14000000000000001</v>
      </c>
    </row>
    <row r="73" spans="3:3" x14ac:dyDescent="0.25">
      <c r="C73" s="9"/>
    </row>
    <row r="74" spans="3:3" x14ac:dyDescent="0.25">
      <c r="C74" s="9"/>
    </row>
    <row r="75" spans="3:3" x14ac:dyDescent="0.25">
      <c r="C75" s="8">
        <v>0.08</v>
      </c>
    </row>
    <row r="76" spans="3:3" x14ac:dyDescent="0.25">
      <c r="C76" s="9"/>
    </row>
    <row r="77" spans="3:3" x14ac:dyDescent="0.25">
      <c r="C77" s="9"/>
    </row>
    <row r="78" spans="3:3" x14ac:dyDescent="0.25">
      <c r="C78" s="8">
        <v>0.05</v>
      </c>
    </row>
    <row r="79" spans="3:3" x14ac:dyDescent="0.25">
      <c r="C79" s="9"/>
    </row>
    <row r="80" spans="3:3" x14ac:dyDescent="0.25">
      <c r="C80" s="9"/>
    </row>
    <row r="81" spans="3:3" x14ac:dyDescent="0.25">
      <c r="C81" s="8">
        <v>0.03</v>
      </c>
    </row>
  </sheetData>
  <mergeCells count="7">
    <mergeCell ref="D4:E4"/>
    <mergeCell ref="F4:G4"/>
    <mergeCell ref="I36:J36"/>
    <mergeCell ref="U20:V20"/>
    <mergeCell ref="Z20:AA20"/>
    <mergeCell ref="I4:K4"/>
    <mergeCell ref="M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Notation Complexe</vt:lpstr>
      <vt:lpstr>Butterfly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</dc:creator>
  <cp:lastModifiedBy>Hervé</cp:lastModifiedBy>
  <dcterms:created xsi:type="dcterms:W3CDTF">2023-11-25T16:05:41Z</dcterms:created>
  <dcterms:modified xsi:type="dcterms:W3CDTF">2023-12-29T10:14:07Z</dcterms:modified>
</cp:coreProperties>
</file>