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Herve\Downloads\"/>
    </mc:Choice>
  </mc:AlternateContent>
  <xr:revisionPtr revIDLastSave="0" documentId="13_ncr:1_{B41D7B67-17FF-4930-ADB9-6D5E8A70B4EA}" xr6:coauthVersionLast="47" xr6:coauthVersionMax="47" xr10:uidLastSave="{00000000-0000-0000-0000-000000000000}"/>
  <bookViews>
    <workbookView xWindow="-108" yWindow="-108" windowWidth="23256" windowHeight="12456" firstSheet="2" activeTab="2" xr2:uid="{00000000-000D-0000-FFFF-FFFF00000000}"/>
  </bookViews>
  <sheets>
    <sheet name="Actividades" sheetId="4" r:id="rId1"/>
    <sheet name="Datos de coste y gráfico" sheetId="2" r:id="rId2"/>
    <sheet name="Diagrama de Gantt" sheetId="3" r:id="rId3"/>
  </sheets>
  <definedNames>
    <definedName name="ColumnTitle1">Datos[[#Headers],[Centro de costes]]</definedName>
    <definedName name="Hoy" localSheetId="2">TODAY()</definedName>
    <definedName name="Incremento_de_desplazamiento" localSheetId="2">'Diagrama de Gantt'!$C$7</definedName>
    <definedName name="Inicio_del_proyecto" localSheetId="2">'Diagrama de Gantt'!$C$6</definedName>
    <definedName name="_xlnm.Print_Titles" localSheetId="1">'Datos de coste y gráfico'!$5:$5</definedName>
    <definedName name="_xlnm.Print_Titles" localSheetId="2">'Diagrama de Gantt'!$6:$9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3" l="1"/>
  <c r="F13" i="3" s="1"/>
  <c r="F24" i="3" s="1"/>
  <c r="F20" i="3" l="1"/>
  <c r="F16" i="3"/>
  <c r="F17" i="3" s="1"/>
  <c r="F18" i="3" s="1"/>
  <c r="F14" i="3"/>
  <c r="F15" i="3" s="1"/>
  <c r="C20" i="4"/>
  <c r="C15" i="4"/>
  <c r="C11" i="4"/>
  <c r="C3" i="4"/>
  <c r="F16" i="2"/>
  <c r="F15" i="2"/>
  <c r="F14" i="2"/>
  <c r="F13" i="2"/>
  <c r="F12" i="2"/>
  <c r="F11" i="2"/>
  <c r="F10" i="2"/>
  <c r="F9" i="2"/>
  <c r="F8" i="2"/>
  <c r="F7" i="2"/>
  <c r="E17" i="2"/>
  <c r="D17" i="2"/>
  <c r="D25" i="2"/>
  <c r="D14" i="2" s="1"/>
  <c r="E24" i="2"/>
  <c r="E23" i="2"/>
  <c r="E7" i="2"/>
  <c r="E8" i="2"/>
  <c r="E9" i="2"/>
  <c r="E10" i="2"/>
  <c r="E11" i="2"/>
  <c r="E12" i="2"/>
  <c r="E13" i="2"/>
  <c r="E15" i="2"/>
  <c r="E16" i="2"/>
  <c r="F21" i="3" l="1"/>
  <c r="F22" i="3"/>
  <c r="E14" i="2"/>
  <c r="E25" i="2"/>
  <c r="F25" i="3" l="1"/>
  <c r="F26" i="3"/>
  <c r="F27" i="3" s="1"/>
  <c r="F29" i="3" l="1"/>
  <c r="F30" i="3" l="1"/>
  <c r="F31" i="3"/>
  <c r="F32" i="3" l="1"/>
  <c r="C6" i="3" s="1" a="1"/>
  <c r="C6" i="3" s="1"/>
  <c r="I7" i="3" s="1"/>
  <c r="I19" i="3" s="1"/>
  <c r="F33" i="3"/>
  <c r="I9" i="3" l="1"/>
  <c r="I22" i="3"/>
  <c r="I23" i="3"/>
  <c r="I20" i="3"/>
  <c r="I26" i="3"/>
  <c r="I16" i="3"/>
  <c r="I6" i="3"/>
  <c r="I21" i="3"/>
  <c r="I30" i="3"/>
  <c r="I11" i="3"/>
  <c r="I18" i="3"/>
  <c r="I17" i="3"/>
  <c r="I33" i="3"/>
  <c r="I25" i="3"/>
  <c r="I29" i="3"/>
  <c r="I15" i="3"/>
  <c r="I34" i="3"/>
  <c r="J7" i="3"/>
  <c r="J12" i="3" s="1"/>
  <c r="I12" i="3"/>
  <c r="I31" i="3"/>
  <c r="I27" i="3"/>
  <c r="I14" i="3"/>
  <c r="I28" i="3"/>
  <c r="I24" i="3"/>
  <c r="I13" i="3"/>
  <c r="I32" i="3"/>
  <c r="J18" i="3"/>
  <c r="K7" i="3"/>
  <c r="J33" i="3"/>
  <c r="J24" i="3" l="1"/>
  <c r="J28" i="3"/>
  <c r="J26" i="3"/>
  <c r="J25" i="3"/>
  <c r="J23" i="3"/>
  <c r="J21" i="3"/>
  <c r="J14" i="3"/>
  <c r="J20" i="3"/>
  <c r="J31" i="3"/>
  <c r="J32" i="3"/>
  <c r="J9" i="3"/>
  <c r="J19" i="3"/>
  <c r="J16" i="3"/>
  <c r="J11" i="3"/>
  <c r="J22" i="3"/>
  <c r="J13" i="3"/>
  <c r="J15" i="3"/>
  <c r="J27" i="3"/>
  <c r="J34" i="3"/>
  <c r="J17" i="3"/>
  <c r="J30" i="3"/>
  <c r="J29" i="3"/>
  <c r="K17" i="3"/>
  <c r="K34" i="3"/>
  <c r="K18" i="3"/>
  <c r="K24" i="3"/>
  <c r="K23" i="3"/>
  <c r="K15" i="3"/>
  <c r="K14" i="3"/>
  <c r="K32" i="3"/>
  <c r="K11" i="3"/>
  <c r="K33" i="3"/>
  <c r="K28" i="3"/>
  <c r="K25" i="3"/>
  <c r="K22" i="3"/>
  <c r="K29" i="3"/>
  <c r="K13" i="3"/>
  <c r="K27" i="3"/>
  <c r="K31" i="3"/>
  <c r="K21" i="3"/>
  <c r="K9" i="3"/>
  <c r="K26" i="3"/>
  <c r="K19" i="3"/>
  <c r="K30" i="3"/>
  <c r="L7" i="3"/>
  <c r="L12" i="3" s="1"/>
  <c r="K16" i="3"/>
  <c r="K12" i="3"/>
  <c r="K20" i="3"/>
  <c r="L18" i="3" l="1"/>
  <c r="L34" i="3"/>
  <c r="L30" i="3"/>
  <c r="L9" i="3"/>
  <c r="L25" i="3"/>
  <c r="L13" i="3"/>
  <c r="L11" i="3"/>
  <c r="L28" i="3"/>
  <c r="L26" i="3"/>
  <c r="L20" i="3"/>
  <c r="L33" i="3"/>
  <c r="L31" i="3"/>
  <c r="L21" i="3"/>
  <c r="L16" i="3"/>
  <c r="L27" i="3"/>
  <c r="L17" i="3"/>
  <c r="L29" i="3"/>
  <c r="L32" i="3"/>
  <c r="L14" i="3"/>
  <c r="M7" i="3"/>
  <c r="L23" i="3"/>
  <c r="L15" i="3"/>
  <c r="L19" i="3"/>
  <c r="L24" i="3"/>
  <c r="L22" i="3"/>
  <c r="M15" i="3" l="1"/>
  <c r="M28" i="3"/>
  <c r="M22" i="3"/>
  <c r="M24" i="3"/>
  <c r="M31" i="3"/>
  <c r="M9" i="3"/>
  <c r="M30" i="3"/>
  <c r="M32" i="3"/>
  <c r="M34" i="3"/>
  <c r="M33" i="3"/>
  <c r="N7" i="3"/>
  <c r="M27" i="3"/>
  <c r="M21" i="3"/>
  <c r="M12" i="3"/>
  <c r="M17" i="3"/>
  <c r="M19" i="3"/>
  <c r="M11" i="3"/>
  <c r="M23" i="3"/>
  <c r="M14" i="3"/>
  <c r="M26" i="3"/>
  <c r="M16" i="3"/>
  <c r="M13" i="3"/>
  <c r="M20" i="3"/>
  <c r="M25" i="3"/>
  <c r="M29" i="3"/>
  <c r="M18" i="3"/>
  <c r="N32" i="3" l="1"/>
  <c r="N34" i="3"/>
  <c r="N9" i="3"/>
  <c r="N11" i="3"/>
  <c r="N19" i="3"/>
  <c r="N17" i="3"/>
  <c r="N23" i="3"/>
  <c r="N33" i="3"/>
  <c r="N26" i="3"/>
  <c r="N21" i="3"/>
  <c r="N30" i="3"/>
  <c r="N14" i="3"/>
  <c r="N18" i="3"/>
  <c r="N27" i="3"/>
  <c r="N31" i="3"/>
  <c r="N22" i="3"/>
  <c r="N12" i="3"/>
  <c r="N24" i="3"/>
  <c r="N25" i="3"/>
  <c r="N28" i="3"/>
  <c r="N13" i="3"/>
  <c r="O7" i="3"/>
  <c r="N20" i="3"/>
  <c r="N16" i="3"/>
  <c r="N29" i="3"/>
  <c r="N15" i="3"/>
  <c r="O34" i="3" l="1"/>
  <c r="O13" i="3"/>
  <c r="O28" i="3"/>
  <c r="O33" i="3"/>
  <c r="O21" i="3"/>
  <c r="O26" i="3"/>
  <c r="O19" i="3"/>
  <c r="P7" i="3"/>
  <c r="O32" i="3"/>
  <c r="O27" i="3"/>
  <c r="O24" i="3"/>
  <c r="O17" i="3"/>
  <c r="O20" i="3"/>
  <c r="O22" i="3"/>
  <c r="O16" i="3"/>
  <c r="O18" i="3"/>
  <c r="O31" i="3"/>
  <c r="O23" i="3"/>
  <c r="O25" i="3"/>
  <c r="O15" i="3"/>
  <c r="O14" i="3"/>
  <c r="O12" i="3"/>
  <c r="O29" i="3"/>
  <c r="O9" i="3"/>
  <c r="O30" i="3"/>
  <c r="O11" i="3"/>
  <c r="P17" i="3" l="1"/>
  <c r="P13" i="3"/>
  <c r="P28" i="3"/>
  <c r="P6" i="3"/>
  <c r="P16" i="3"/>
  <c r="P34" i="3"/>
  <c r="P32" i="3"/>
  <c r="P14" i="3"/>
  <c r="P22" i="3"/>
  <c r="P30" i="3"/>
  <c r="P25" i="3"/>
  <c r="P23" i="3"/>
  <c r="P27" i="3"/>
  <c r="P24" i="3"/>
  <c r="P19" i="3"/>
  <c r="P21" i="3"/>
  <c r="P11" i="3"/>
  <c r="P12" i="3"/>
  <c r="P15" i="3"/>
  <c r="P26" i="3"/>
  <c r="P18" i="3"/>
  <c r="P31" i="3"/>
  <c r="P29" i="3"/>
  <c r="Q7" i="3"/>
  <c r="P20" i="3"/>
  <c r="P9" i="3"/>
  <c r="P33" i="3"/>
  <c r="Q30" i="3" l="1"/>
  <c r="Q17" i="3"/>
  <c r="Q33" i="3"/>
  <c r="Q20" i="3"/>
  <c r="Q14" i="3"/>
  <c r="Q25" i="3"/>
  <c r="Q28" i="3"/>
  <c r="Q26" i="3"/>
  <c r="R7" i="3"/>
  <c r="Q12" i="3"/>
  <c r="Q27" i="3"/>
  <c r="Q31" i="3"/>
  <c r="Q32" i="3"/>
  <c r="Q18" i="3"/>
  <c r="Q22" i="3"/>
  <c r="Q19" i="3"/>
  <c r="Q23" i="3"/>
  <c r="Q34" i="3"/>
  <c r="Q21" i="3"/>
  <c r="Q9" i="3"/>
  <c r="Q24" i="3"/>
  <c r="Q16" i="3"/>
  <c r="Q11" i="3"/>
  <c r="Q29" i="3"/>
  <c r="Q13" i="3"/>
  <c r="Q15" i="3"/>
  <c r="R34" i="3" l="1"/>
  <c r="R26" i="3"/>
  <c r="R30" i="3"/>
  <c r="R24" i="3"/>
  <c r="R19" i="3"/>
  <c r="R17" i="3"/>
  <c r="R16" i="3"/>
  <c r="R11" i="3"/>
  <c r="R13" i="3"/>
  <c r="R32" i="3"/>
  <c r="R29" i="3"/>
  <c r="R21" i="3"/>
  <c r="R20" i="3"/>
  <c r="S7" i="3"/>
  <c r="R33" i="3"/>
  <c r="R22" i="3"/>
  <c r="R28" i="3"/>
  <c r="R12" i="3"/>
  <c r="R15" i="3"/>
  <c r="R31" i="3"/>
  <c r="R25" i="3"/>
  <c r="R23" i="3"/>
  <c r="R27" i="3"/>
  <c r="R18" i="3"/>
  <c r="R14" i="3"/>
  <c r="R9" i="3"/>
  <c r="S34" i="3" l="1"/>
  <c r="S28" i="3"/>
  <c r="S29" i="3"/>
  <c r="S31" i="3"/>
  <c r="S15" i="3"/>
  <c r="S18" i="3"/>
  <c r="S21" i="3"/>
  <c r="S26" i="3"/>
  <c r="S13" i="3"/>
  <c r="S33" i="3"/>
  <c r="S23" i="3"/>
  <c r="S24" i="3"/>
  <c r="S22" i="3"/>
  <c r="S11" i="3"/>
  <c r="S9" i="3"/>
  <c r="S30" i="3"/>
  <c r="T7" i="3"/>
  <c r="S32" i="3"/>
  <c r="S27" i="3"/>
  <c r="S17" i="3"/>
  <c r="S12" i="3"/>
  <c r="S16" i="3"/>
  <c r="S19" i="3"/>
  <c r="S25" i="3"/>
  <c r="S14" i="3"/>
  <c r="S20" i="3"/>
  <c r="T11" i="3" l="1"/>
  <c r="T26" i="3"/>
  <c r="T16" i="3"/>
  <c r="T32" i="3"/>
  <c r="U7" i="3"/>
  <c r="T34" i="3"/>
  <c r="T30" i="3"/>
  <c r="T12" i="3"/>
  <c r="T18" i="3"/>
  <c r="T17" i="3"/>
  <c r="T23" i="3"/>
  <c r="T13" i="3"/>
  <c r="T14" i="3"/>
  <c r="T33" i="3"/>
  <c r="T25" i="3"/>
  <c r="T21" i="3"/>
  <c r="T22" i="3"/>
  <c r="T31" i="3"/>
  <c r="T27" i="3"/>
  <c r="T20" i="3"/>
  <c r="T19" i="3"/>
  <c r="T28" i="3"/>
  <c r="T24" i="3"/>
  <c r="T29" i="3"/>
  <c r="T15" i="3"/>
  <c r="T9" i="3"/>
  <c r="U33" i="3" l="1"/>
  <c r="U20" i="3"/>
  <c r="U29" i="3"/>
  <c r="U16" i="3"/>
  <c r="U21" i="3"/>
  <c r="U24" i="3"/>
  <c r="U31" i="3"/>
  <c r="U30" i="3"/>
  <c r="U22" i="3"/>
  <c r="U17" i="3"/>
  <c r="U18" i="3"/>
  <c r="U25" i="3"/>
  <c r="U26" i="3"/>
  <c r="U9" i="3"/>
  <c r="U27" i="3"/>
  <c r="U12" i="3"/>
  <c r="U14" i="3"/>
  <c r="U15" i="3"/>
  <c r="U23" i="3"/>
  <c r="U28" i="3"/>
  <c r="V7" i="3"/>
  <c r="U11" i="3"/>
  <c r="U32" i="3"/>
  <c r="U19" i="3"/>
  <c r="U13" i="3"/>
  <c r="U34" i="3"/>
  <c r="V31" i="3" l="1"/>
  <c r="V16" i="3"/>
  <c r="V25" i="3"/>
  <c r="V17" i="3"/>
  <c r="V23" i="3"/>
  <c r="V28" i="3"/>
  <c r="V24" i="3"/>
  <c r="V26" i="3"/>
  <c r="V19" i="3"/>
  <c r="V11" i="3"/>
  <c r="V18" i="3"/>
  <c r="V12" i="3"/>
  <c r="V33" i="3"/>
  <c r="V9" i="3"/>
  <c r="V13" i="3"/>
  <c r="V32" i="3"/>
  <c r="V29" i="3"/>
  <c r="V30" i="3"/>
  <c r="V22" i="3"/>
  <c r="V21" i="3"/>
  <c r="V15" i="3"/>
  <c r="V27" i="3"/>
  <c r="W7" i="3"/>
  <c r="V14" i="3"/>
  <c r="V20" i="3"/>
  <c r="V34" i="3"/>
  <c r="W34" i="3" l="1"/>
  <c r="W26" i="3"/>
  <c r="W14" i="3"/>
  <c r="W9" i="3"/>
  <c r="W19" i="3"/>
  <c r="W11" i="3"/>
  <c r="W6" i="3"/>
  <c r="W18" i="3"/>
  <c r="W15" i="3"/>
  <c r="W22" i="3"/>
  <c r="W28" i="3"/>
  <c r="W29" i="3"/>
  <c r="W33" i="3"/>
  <c r="W13" i="3"/>
  <c r="W20" i="3"/>
  <c r="W17" i="3"/>
  <c r="W23" i="3"/>
  <c r="W32" i="3"/>
  <c r="W30" i="3"/>
  <c r="W12" i="3"/>
  <c r="X7" i="3"/>
  <c r="W27" i="3"/>
  <c r="W16" i="3"/>
  <c r="W24" i="3"/>
  <c r="W25" i="3"/>
  <c r="W21" i="3"/>
  <c r="W31" i="3"/>
  <c r="X23" i="3" l="1"/>
  <c r="X25" i="3"/>
  <c r="X21" i="3"/>
  <c r="X16" i="3"/>
  <c r="X18" i="3"/>
  <c r="X28" i="3"/>
  <c r="X19" i="3"/>
  <c r="X9" i="3"/>
  <c r="Y7" i="3"/>
  <c r="X24" i="3"/>
  <c r="X13" i="3"/>
  <c r="X14" i="3"/>
  <c r="X31" i="3"/>
  <c r="X20" i="3"/>
  <c r="X22" i="3"/>
  <c r="X17" i="3"/>
  <c r="X12" i="3"/>
  <c r="X15" i="3"/>
  <c r="X33" i="3"/>
  <c r="X34" i="3"/>
  <c r="X32" i="3"/>
  <c r="X26" i="3"/>
  <c r="X11" i="3"/>
  <c r="X30" i="3"/>
  <c r="X27" i="3"/>
  <c r="X29" i="3"/>
  <c r="Y29" i="3" l="1"/>
  <c r="Y17" i="3"/>
  <c r="Y21" i="3"/>
  <c r="Y33" i="3"/>
  <c r="Y26" i="3"/>
  <c r="Y25" i="3"/>
  <c r="Y18" i="3"/>
  <c r="Y23" i="3"/>
  <c r="Y30" i="3"/>
  <c r="Y32" i="3"/>
  <c r="Y11" i="3"/>
  <c r="Y12" i="3"/>
  <c r="Z7" i="3"/>
  <c r="Y9" i="3"/>
  <c r="Y22" i="3"/>
  <c r="Y27" i="3"/>
  <c r="Y15" i="3"/>
  <c r="Y24" i="3"/>
  <c r="Y19" i="3"/>
  <c r="Y13" i="3"/>
  <c r="Y14" i="3"/>
  <c r="Y34" i="3"/>
  <c r="Y16" i="3"/>
  <c r="Y28" i="3"/>
  <c r="Y20" i="3"/>
  <c r="Y31" i="3"/>
  <c r="Z32" i="3" l="1"/>
  <c r="Z17" i="3"/>
  <c r="Z22" i="3"/>
  <c r="Z30" i="3"/>
  <c r="Z12" i="3"/>
  <c r="Z18" i="3"/>
  <c r="Z27" i="3"/>
  <c r="Z26" i="3"/>
  <c r="Z13" i="3"/>
  <c r="AA7" i="3"/>
  <c r="Z25" i="3"/>
  <c r="Z20" i="3"/>
  <c r="Z28" i="3"/>
  <c r="Z21" i="3"/>
  <c r="Z9" i="3"/>
  <c r="Z24" i="3"/>
  <c r="Z16" i="3"/>
  <c r="Z34" i="3"/>
  <c r="Z33" i="3"/>
  <c r="Z15" i="3"/>
  <c r="Z11" i="3"/>
  <c r="Z29" i="3"/>
  <c r="Z19" i="3"/>
  <c r="Z14" i="3"/>
  <c r="Z31" i="3"/>
  <c r="Z23" i="3"/>
  <c r="AA17" i="3" l="1"/>
  <c r="AA23" i="3"/>
  <c r="AA26" i="3"/>
  <c r="AA11" i="3"/>
  <c r="AA9" i="3"/>
  <c r="AA33" i="3"/>
  <c r="AA22" i="3"/>
  <c r="AA34" i="3"/>
  <c r="AA18" i="3"/>
  <c r="AA30" i="3"/>
  <c r="AA28" i="3"/>
  <c r="AA15" i="3"/>
  <c r="AB7" i="3"/>
  <c r="AA29" i="3"/>
  <c r="AA14" i="3"/>
  <c r="AA24" i="3"/>
  <c r="AA27" i="3"/>
  <c r="AA12" i="3"/>
  <c r="AA20" i="3"/>
  <c r="AA13" i="3"/>
  <c r="AA19" i="3"/>
  <c r="AA21" i="3"/>
  <c r="AA32" i="3"/>
  <c r="AA25" i="3"/>
  <c r="AA16" i="3"/>
  <c r="AA31" i="3"/>
  <c r="AB17" i="3" l="1"/>
  <c r="AB28" i="3"/>
  <c r="AB31" i="3"/>
  <c r="AB19" i="3"/>
  <c r="AB24" i="3"/>
  <c r="AB22" i="3"/>
  <c r="AB34" i="3"/>
  <c r="AB11" i="3"/>
  <c r="AB23" i="3"/>
  <c r="AB30" i="3"/>
  <c r="AB26" i="3"/>
  <c r="AB14" i="3"/>
  <c r="AB27" i="3"/>
  <c r="AB20" i="3"/>
  <c r="AC7" i="3"/>
  <c r="AB15" i="3"/>
  <c r="AB9" i="3"/>
  <c r="AB16" i="3"/>
  <c r="AB29" i="3"/>
  <c r="AB18" i="3"/>
  <c r="AB33" i="3"/>
  <c r="AB25" i="3"/>
  <c r="AB32" i="3"/>
  <c r="AB13" i="3"/>
  <c r="AB21" i="3"/>
  <c r="AB12" i="3"/>
  <c r="AC30" i="3" l="1"/>
  <c r="AC31" i="3"/>
  <c r="AC9" i="3"/>
  <c r="AC17" i="3"/>
  <c r="AC20" i="3"/>
  <c r="AC11" i="3"/>
  <c r="AC12" i="3"/>
  <c r="AC21" i="3"/>
  <c r="AC28" i="3"/>
  <c r="AC27" i="3"/>
  <c r="AC26" i="3"/>
  <c r="AC13" i="3"/>
  <c r="AC16" i="3"/>
  <c r="AC24" i="3"/>
  <c r="AC15" i="3"/>
  <c r="AC32" i="3"/>
  <c r="AD7" i="3"/>
  <c r="AC23" i="3"/>
  <c r="AC18" i="3"/>
  <c r="AC33" i="3"/>
  <c r="AC22" i="3"/>
  <c r="AC14" i="3"/>
  <c r="AC29" i="3"/>
  <c r="AC34" i="3"/>
  <c r="AC19" i="3"/>
  <c r="AC25" i="3"/>
  <c r="AD17" i="3" l="1"/>
  <c r="AD32" i="3"/>
  <c r="AD29" i="3"/>
  <c r="AD23" i="3"/>
  <c r="AD22" i="3"/>
  <c r="AD20" i="3"/>
  <c r="AD11" i="3"/>
  <c r="AD33" i="3"/>
  <c r="AD25" i="3"/>
  <c r="AD18" i="3"/>
  <c r="AD31" i="3"/>
  <c r="AD27" i="3"/>
  <c r="AD19" i="3"/>
  <c r="AD15" i="3"/>
  <c r="AD13" i="3"/>
  <c r="AD9" i="3"/>
  <c r="AE7" i="3"/>
  <c r="AD6" i="3"/>
  <c r="AD24" i="3"/>
  <c r="AD14" i="3"/>
  <c r="AD34" i="3"/>
  <c r="AD30" i="3"/>
  <c r="AD26" i="3"/>
  <c r="AD16" i="3"/>
  <c r="AD21" i="3"/>
  <c r="AD28" i="3"/>
  <c r="AD12" i="3"/>
  <c r="AE34" i="3" l="1"/>
  <c r="AE30" i="3"/>
  <c r="AE28" i="3"/>
  <c r="AE22" i="3"/>
  <c r="AE20" i="3"/>
  <c r="AE9" i="3"/>
  <c r="AE31" i="3"/>
  <c r="AE23" i="3"/>
  <c r="AE11" i="3"/>
  <c r="AE33" i="3"/>
  <c r="AE29" i="3"/>
  <c r="AE24" i="3"/>
  <c r="AE15" i="3"/>
  <c r="AE16" i="3"/>
  <c r="AF7" i="3"/>
  <c r="AE18" i="3"/>
  <c r="AE32" i="3"/>
  <c r="AE27" i="3"/>
  <c r="AE26" i="3"/>
  <c r="AE21" i="3"/>
  <c r="AE12" i="3"/>
  <c r="AE19" i="3"/>
  <c r="AE17" i="3"/>
  <c r="AE25" i="3"/>
  <c r="AE14" i="3"/>
  <c r="AE13" i="3"/>
  <c r="AF34" i="3" l="1"/>
  <c r="AF29" i="3"/>
  <c r="AF23" i="3"/>
  <c r="AF21" i="3"/>
  <c r="AF19" i="3"/>
  <c r="AF22" i="3"/>
  <c r="AF18" i="3"/>
  <c r="AF31" i="3"/>
  <c r="AF24" i="3"/>
  <c r="AG7" i="3"/>
  <c r="AF9" i="3"/>
  <c r="AF33" i="3"/>
  <c r="AF26" i="3"/>
  <c r="AF30" i="3"/>
  <c r="AF14" i="3"/>
  <c r="AF16" i="3"/>
  <c r="AF12" i="3"/>
  <c r="AF17" i="3"/>
  <c r="AF32" i="3"/>
  <c r="AF28" i="3"/>
  <c r="AF25" i="3"/>
  <c r="AF20" i="3"/>
  <c r="AF15" i="3"/>
  <c r="AF11" i="3"/>
  <c r="AF27" i="3"/>
  <c r="AF13" i="3"/>
  <c r="AG30" i="3" l="1"/>
  <c r="AG27" i="3"/>
  <c r="AG25" i="3"/>
  <c r="AG19" i="3"/>
  <c r="AG23" i="3"/>
  <c r="AG21" i="3"/>
  <c r="AG16" i="3"/>
  <c r="AH7" i="3"/>
  <c r="AG18" i="3"/>
  <c r="AG28" i="3"/>
  <c r="AG34" i="3"/>
  <c r="AG29" i="3"/>
  <c r="AG9" i="3"/>
  <c r="AG33" i="3"/>
  <c r="AG32" i="3"/>
  <c r="AG24" i="3"/>
  <c r="AG22" i="3"/>
  <c r="AG14" i="3"/>
  <c r="AG17" i="3"/>
  <c r="AG31" i="3"/>
  <c r="AG26" i="3"/>
  <c r="AG20" i="3"/>
  <c r="AG12" i="3"/>
  <c r="AG15" i="3"/>
  <c r="AG11" i="3"/>
  <c r="AG13" i="3"/>
  <c r="AH18" i="3" l="1"/>
  <c r="AH31" i="3"/>
  <c r="AH29" i="3"/>
  <c r="AH23" i="3"/>
  <c r="AH15" i="3"/>
  <c r="AH11" i="3"/>
  <c r="AH12" i="3"/>
  <c r="AH34" i="3"/>
  <c r="AH28" i="3"/>
  <c r="AH26" i="3"/>
  <c r="AH19" i="3"/>
  <c r="AH21" i="3"/>
  <c r="AH9" i="3"/>
  <c r="AH17" i="3"/>
  <c r="AH32" i="3"/>
  <c r="AH30" i="3"/>
  <c r="AH24" i="3"/>
  <c r="AI7" i="3"/>
  <c r="AH13" i="3"/>
  <c r="AH33" i="3"/>
  <c r="AH27" i="3"/>
  <c r="AH25" i="3"/>
  <c r="AH16" i="3"/>
  <c r="AH14" i="3"/>
  <c r="AH20" i="3"/>
  <c r="AH22" i="3"/>
  <c r="AI34" i="3" l="1"/>
  <c r="AI30" i="3"/>
  <c r="AI24" i="3"/>
  <c r="AI28" i="3"/>
  <c r="AI20" i="3"/>
  <c r="AI13" i="3"/>
  <c r="AI18" i="3"/>
  <c r="AI29" i="3"/>
  <c r="AI22" i="3"/>
  <c r="AI9" i="3"/>
  <c r="AI17" i="3"/>
  <c r="AI25" i="3"/>
  <c r="AI26" i="3"/>
  <c r="AJ7" i="3"/>
  <c r="AI33" i="3"/>
  <c r="AI27" i="3"/>
  <c r="AI23" i="3"/>
  <c r="AI21" i="3"/>
  <c r="AI11" i="3"/>
  <c r="AI12" i="3"/>
  <c r="AI14" i="3"/>
  <c r="AI31" i="3"/>
  <c r="AI19" i="3"/>
  <c r="AI32" i="3"/>
  <c r="AI16" i="3"/>
  <c r="AI15" i="3"/>
  <c r="AJ34" i="3" l="1"/>
  <c r="AJ29" i="3"/>
  <c r="AJ23" i="3"/>
  <c r="AJ14" i="3"/>
  <c r="AJ16" i="3"/>
  <c r="AJ9" i="3"/>
  <c r="AJ33" i="3"/>
  <c r="AJ26" i="3"/>
  <c r="AJ27" i="3"/>
  <c r="AJ20" i="3"/>
  <c r="AJ12" i="3"/>
  <c r="AJ24" i="3"/>
  <c r="AJ22" i="3"/>
  <c r="AJ18" i="3"/>
  <c r="AJ28" i="3"/>
  <c r="AJ21" i="3"/>
  <c r="AJ11" i="3"/>
  <c r="AJ17" i="3"/>
  <c r="AJ32" i="3"/>
  <c r="AJ30" i="3"/>
  <c r="AJ25" i="3"/>
  <c r="AJ13" i="3"/>
  <c r="AJ15" i="3"/>
  <c r="AJ31" i="3"/>
  <c r="AJ19" i="3"/>
  <c r="AK7" i="3"/>
  <c r="AK28" i="3" l="1"/>
  <c r="AK33" i="3"/>
  <c r="AK34" i="3"/>
  <c r="AK25" i="3"/>
  <c r="AK23" i="3"/>
  <c r="AK22" i="3"/>
  <c r="AK14" i="3"/>
  <c r="AK18" i="3"/>
  <c r="AK20" i="3"/>
  <c r="AK21" i="3"/>
  <c r="AK9" i="3"/>
  <c r="AK30" i="3"/>
  <c r="AK26" i="3"/>
  <c r="AK13" i="3"/>
  <c r="AK12" i="3"/>
  <c r="AK6" i="3"/>
  <c r="AK17" i="3"/>
  <c r="AK31" i="3"/>
  <c r="AK32" i="3"/>
  <c r="AK24" i="3"/>
  <c r="AK19" i="3"/>
  <c r="AK15" i="3"/>
  <c r="AK11" i="3"/>
  <c r="AK29" i="3"/>
  <c r="AK27" i="3"/>
  <c r="AK16" i="3"/>
  <c r="AL7" i="3"/>
  <c r="AL34" i="3" l="1"/>
  <c r="AL30" i="3"/>
  <c r="AL25" i="3"/>
  <c r="AL19" i="3"/>
  <c r="AL21" i="3"/>
  <c r="AL11" i="3"/>
  <c r="AL16" i="3"/>
  <c r="AL9" i="3"/>
  <c r="AL18" i="3"/>
  <c r="AL23" i="3"/>
  <c r="AL20" i="3"/>
  <c r="AL33" i="3"/>
  <c r="AL28" i="3"/>
  <c r="AL24" i="3"/>
  <c r="AL14" i="3"/>
  <c r="AL31" i="3"/>
  <c r="AL15" i="3"/>
  <c r="AL17" i="3"/>
  <c r="AL32" i="3"/>
  <c r="AL27" i="3"/>
  <c r="AL29" i="3"/>
  <c r="AL22" i="3"/>
  <c r="AL13" i="3"/>
  <c r="AL12" i="3"/>
  <c r="AL26" i="3"/>
  <c r="AM7" i="3"/>
  <c r="AM34" i="3" l="1"/>
  <c r="AM30" i="3"/>
  <c r="AM24" i="3"/>
  <c r="AM22" i="3"/>
  <c r="AM20" i="3"/>
  <c r="AN7" i="3"/>
  <c r="AM27" i="3"/>
  <c r="AM15" i="3"/>
  <c r="AM18" i="3"/>
  <c r="AM32" i="3"/>
  <c r="AM29" i="3"/>
  <c r="AM23" i="3"/>
  <c r="AM21" i="3"/>
  <c r="AM11" i="3"/>
  <c r="AM16" i="3"/>
  <c r="AM17" i="3"/>
  <c r="AM31" i="3"/>
  <c r="AM25" i="3"/>
  <c r="AM28" i="3"/>
  <c r="AM14" i="3"/>
  <c r="AM9" i="3"/>
  <c r="AM12" i="3"/>
  <c r="AM33" i="3"/>
  <c r="AM26" i="3"/>
  <c r="AM19" i="3"/>
  <c r="AM13" i="3"/>
  <c r="AN34" i="3" l="1"/>
  <c r="AN29" i="3"/>
  <c r="AN25" i="3"/>
  <c r="AN14" i="3"/>
  <c r="AN19" i="3"/>
  <c r="AN12" i="3"/>
  <c r="AN26" i="3"/>
  <c r="AN23" i="3"/>
  <c r="AN16" i="3"/>
  <c r="AN9" i="3"/>
  <c r="AN33" i="3"/>
  <c r="AN20" i="3"/>
  <c r="AO7" i="3"/>
  <c r="AN17" i="3"/>
  <c r="AN32" i="3"/>
  <c r="AN28" i="3"/>
  <c r="AN27" i="3"/>
  <c r="AN13" i="3"/>
  <c r="AN15" i="3"/>
  <c r="AN11" i="3"/>
  <c r="AN18" i="3"/>
  <c r="AN31" i="3"/>
  <c r="AN30" i="3"/>
  <c r="AN21" i="3"/>
  <c r="AN24" i="3"/>
  <c r="AN22" i="3"/>
  <c r="AO18" i="3" l="1"/>
  <c r="AO29" i="3"/>
  <c r="AO26" i="3"/>
  <c r="AO13" i="3"/>
  <c r="AO31" i="3"/>
  <c r="AO25" i="3"/>
  <c r="AO9" i="3"/>
  <c r="AO12" i="3"/>
  <c r="AO30" i="3"/>
  <c r="AO28" i="3"/>
  <c r="AO24" i="3"/>
  <c r="AO19" i="3"/>
  <c r="AO22" i="3"/>
  <c r="AO21" i="3"/>
  <c r="AO34" i="3"/>
  <c r="AO27" i="3"/>
  <c r="AO23" i="3"/>
  <c r="AO16" i="3"/>
  <c r="AO15" i="3"/>
  <c r="AO14" i="3"/>
  <c r="AO17" i="3"/>
  <c r="AO32" i="3"/>
  <c r="AO33" i="3"/>
  <c r="AO20" i="3"/>
  <c r="AP7" i="3"/>
  <c r="AO11" i="3"/>
  <c r="AP34" i="3" l="1"/>
  <c r="AP29" i="3"/>
  <c r="AP26" i="3"/>
  <c r="AP19" i="3"/>
  <c r="AP21" i="3"/>
  <c r="AP20" i="3"/>
  <c r="AP28" i="3"/>
  <c r="AP24" i="3"/>
  <c r="AP14" i="3"/>
  <c r="AP30" i="3"/>
  <c r="AP33" i="3"/>
  <c r="AP16" i="3"/>
  <c r="AP11" i="3"/>
  <c r="AP31" i="3"/>
  <c r="AP15" i="3"/>
  <c r="AQ7" i="3"/>
  <c r="AP17" i="3"/>
  <c r="AP32" i="3"/>
  <c r="AP27" i="3"/>
  <c r="AP25" i="3"/>
  <c r="AP22" i="3"/>
  <c r="AP12" i="3"/>
  <c r="AP9" i="3"/>
  <c r="AP18" i="3"/>
  <c r="AP23" i="3"/>
  <c r="AP13" i="3"/>
  <c r="AQ34" i="3" l="1"/>
  <c r="AQ13" i="3"/>
  <c r="AQ33" i="3"/>
  <c r="AQ27" i="3"/>
  <c r="AQ28" i="3"/>
  <c r="AQ26" i="3"/>
  <c r="AQ11" i="3"/>
  <c r="AQ19" i="3"/>
  <c r="AQ22" i="3"/>
  <c r="AQ16" i="3"/>
  <c r="AQ15" i="3"/>
  <c r="AQ18" i="3"/>
  <c r="AQ32" i="3"/>
  <c r="AQ25" i="3"/>
  <c r="AQ23" i="3"/>
  <c r="AQ21" i="3"/>
  <c r="AQ9" i="3"/>
  <c r="AR7" i="3"/>
  <c r="AQ17" i="3"/>
  <c r="AQ31" i="3"/>
  <c r="AQ24" i="3"/>
  <c r="AQ14" i="3"/>
  <c r="AQ12" i="3"/>
  <c r="AQ30" i="3"/>
  <c r="AQ29" i="3"/>
  <c r="AQ20" i="3"/>
  <c r="AR34" i="3" l="1"/>
  <c r="AR29" i="3"/>
  <c r="AR24" i="3"/>
  <c r="AR21" i="3"/>
  <c r="AR19" i="3"/>
  <c r="AR15" i="3"/>
  <c r="AS7" i="3"/>
  <c r="AR33" i="3"/>
  <c r="AR23" i="3"/>
  <c r="AR14" i="3"/>
  <c r="AR11" i="3"/>
  <c r="AR6" i="3"/>
  <c r="AR26" i="3"/>
  <c r="AR16" i="3"/>
  <c r="AR18" i="3"/>
  <c r="AR31" i="3"/>
  <c r="AR28" i="3"/>
  <c r="AR13" i="3"/>
  <c r="AR12" i="3"/>
  <c r="AR17" i="3"/>
  <c r="AR32" i="3"/>
  <c r="AR30" i="3"/>
  <c r="AR27" i="3"/>
  <c r="AR20" i="3"/>
  <c r="AR22" i="3"/>
  <c r="AR9" i="3"/>
  <c r="AR25" i="3"/>
  <c r="AS30" i="3" l="1"/>
  <c r="AS33" i="3"/>
  <c r="AS25" i="3"/>
  <c r="AS24" i="3"/>
  <c r="AS22" i="3"/>
  <c r="AT7" i="3"/>
  <c r="AS19" i="3"/>
  <c r="AS14" i="3"/>
  <c r="AS34" i="3"/>
  <c r="AS31" i="3"/>
  <c r="AS26" i="3"/>
  <c r="AS15" i="3"/>
  <c r="AS21" i="3"/>
  <c r="AS28" i="3"/>
  <c r="AS13" i="3"/>
  <c r="AS17" i="3"/>
  <c r="AS32" i="3"/>
  <c r="AS29" i="3"/>
  <c r="AS20" i="3"/>
  <c r="AS16" i="3"/>
  <c r="AS23" i="3"/>
  <c r="AS11" i="3"/>
  <c r="AS18" i="3"/>
  <c r="AS27" i="3"/>
  <c r="AS12" i="3"/>
  <c r="AS9" i="3"/>
  <c r="AT34" i="3" l="1"/>
  <c r="AT30" i="3"/>
  <c r="AT26" i="3"/>
  <c r="AT16" i="3"/>
  <c r="AT25" i="3"/>
  <c r="AT13" i="3"/>
  <c r="AU7" i="3"/>
  <c r="AT18" i="3"/>
  <c r="AT19" i="3"/>
  <c r="AT9" i="3"/>
  <c r="AT33" i="3"/>
  <c r="AT28" i="3"/>
  <c r="AT24" i="3"/>
  <c r="AT12" i="3"/>
  <c r="AT21" i="3"/>
  <c r="AT31" i="3"/>
  <c r="AT15" i="3"/>
  <c r="AT17" i="3"/>
  <c r="AT32" i="3"/>
  <c r="AT29" i="3"/>
  <c r="AT23" i="3"/>
  <c r="AT22" i="3"/>
  <c r="AT14" i="3"/>
  <c r="AT11" i="3"/>
  <c r="AT27" i="3"/>
  <c r="AT20" i="3"/>
  <c r="AU34" i="3" l="1"/>
  <c r="AU30" i="3"/>
  <c r="AU28" i="3"/>
  <c r="AU22" i="3"/>
  <c r="AU20" i="3"/>
  <c r="AU12" i="3"/>
  <c r="AU17" i="3"/>
  <c r="AU25" i="3"/>
  <c r="AU23" i="3"/>
  <c r="AU9" i="3"/>
  <c r="AU33" i="3"/>
  <c r="AU29" i="3"/>
  <c r="AU26" i="3"/>
  <c r="AU15" i="3"/>
  <c r="AU16" i="3"/>
  <c r="AU19" i="3"/>
  <c r="AV7" i="3"/>
  <c r="AU18" i="3"/>
  <c r="AU32" i="3"/>
  <c r="AU27" i="3"/>
  <c r="AU24" i="3"/>
  <c r="AU21" i="3"/>
  <c r="AU11" i="3"/>
  <c r="AU13" i="3"/>
  <c r="AU31" i="3"/>
  <c r="AU14" i="3"/>
  <c r="AV18" i="3" l="1"/>
  <c r="AV31" i="3"/>
  <c r="AV24" i="3"/>
  <c r="AV21" i="3"/>
  <c r="AV19" i="3"/>
  <c r="AV22" i="3"/>
  <c r="AV11" i="3"/>
  <c r="AV34" i="3"/>
  <c r="AV29" i="3"/>
  <c r="AV27" i="3"/>
  <c r="AV14" i="3"/>
  <c r="AV16" i="3"/>
  <c r="AV9" i="3"/>
  <c r="AV17" i="3"/>
  <c r="AV28" i="3"/>
  <c r="AV25" i="3"/>
  <c r="AV12" i="3"/>
  <c r="AV32" i="3"/>
  <c r="AV13" i="3"/>
  <c r="AW7" i="3"/>
  <c r="AV33" i="3"/>
  <c r="AV26" i="3"/>
  <c r="AV23" i="3"/>
  <c r="AV20" i="3"/>
  <c r="AV30" i="3"/>
  <c r="AV15" i="3"/>
  <c r="AW30" i="3" l="1"/>
  <c r="AW27" i="3"/>
  <c r="AW24" i="3"/>
  <c r="AW32" i="3"/>
  <c r="AW23" i="3"/>
  <c r="AW21" i="3"/>
  <c r="AX7" i="3"/>
  <c r="AW9" i="3"/>
  <c r="AW33" i="3"/>
  <c r="AW34" i="3"/>
  <c r="AW25" i="3"/>
  <c r="AW19" i="3"/>
  <c r="AW22" i="3"/>
  <c r="AW26" i="3"/>
  <c r="AW12" i="3"/>
  <c r="AW17" i="3"/>
  <c r="AW31" i="3"/>
  <c r="AW29" i="3"/>
  <c r="AW20" i="3"/>
  <c r="AW16" i="3"/>
  <c r="AW15" i="3"/>
  <c r="AW11" i="3"/>
  <c r="AW18" i="3"/>
  <c r="AW28" i="3"/>
  <c r="AW13" i="3"/>
  <c r="AW14" i="3"/>
  <c r="AX34" i="3" l="1"/>
  <c r="AX28" i="3"/>
  <c r="AX26" i="3"/>
  <c r="AX19" i="3"/>
  <c r="AX15" i="3"/>
  <c r="AX11" i="3"/>
  <c r="AX27" i="3"/>
  <c r="AX16" i="3"/>
  <c r="AX9" i="3"/>
  <c r="AX33" i="3"/>
  <c r="AX25" i="3"/>
  <c r="AX21" i="3"/>
  <c r="AX17" i="3"/>
  <c r="AX29" i="3"/>
  <c r="AX22" i="3"/>
  <c r="AY7" i="3"/>
  <c r="AX18" i="3"/>
  <c r="AX32" i="3"/>
  <c r="AX30" i="3"/>
  <c r="AX23" i="3"/>
  <c r="AX12" i="3"/>
  <c r="AX14" i="3"/>
  <c r="AX20" i="3"/>
  <c r="AX31" i="3"/>
  <c r="AX24" i="3"/>
  <c r="AX13" i="3"/>
  <c r="AY34" i="3" l="1"/>
  <c r="AY30" i="3"/>
  <c r="AY23" i="3"/>
  <c r="AY22" i="3"/>
  <c r="AY20" i="3"/>
  <c r="AY6" i="3"/>
  <c r="AZ7" i="3"/>
  <c r="AY33" i="3"/>
  <c r="AY27" i="3"/>
  <c r="AY24" i="3"/>
  <c r="AY15" i="3"/>
  <c r="AY13" i="3"/>
  <c r="AY26" i="3"/>
  <c r="AY19" i="3"/>
  <c r="AY17" i="3"/>
  <c r="AY31" i="3"/>
  <c r="AY25" i="3"/>
  <c r="AY9" i="3"/>
  <c r="AY12" i="3"/>
  <c r="AY18" i="3"/>
  <c r="AY32" i="3"/>
  <c r="AY29" i="3"/>
  <c r="AY28" i="3"/>
  <c r="AY21" i="3"/>
  <c r="AY11" i="3"/>
  <c r="AY16" i="3"/>
  <c r="AY14" i="3"/>
  <c r="AZ34" i="3" l="1"/>
  <c r="AZ29" i="3"/>
  <c r="AZ24" i="3"/>
  <c r="AZ25" i="3"/>
  <c r="AZ16" i="3"/>
  <c r="AZ22" i="3"/>
  <c r="AZ14" i="3"/>
  <c r="AZ9" i="3"/>
  <c r="AZ33" i="3"/>
  <c r="AZ26" i="3"/>
  <c r="AZ23" i="3"/>
  <c r="AZ20" i="3"/>
  <c r="AZ15" i="3"/>
  <c r="AZ12" i="3"/>
  <c r="AZ18" i="3"/>
  <c r="AZ31" i="3"/>
  <c r="AZ19" i="3"/>
  <c r="AZ11" i="3"/>
  <c r="AZ17" i="3"/>
  <c r="AZ32" i="3"/>
  <c r="AZ30" i="3"/>
  <c r="AZ21" i="3"/>
  <c r="AZ13" i="3"/>
  <c r="AZ27" i="3"/>
  <c r="BA7" i="3"/>
  <c r="AZ28" i="3"/>
  <c r="BA30" i="3" l="1"/>
  <c r="BA28" i="3"/>
  <c r="BA24" i="3"/>
  <c r="BA13" i="3"/>
  <c r="BA12" i="3"/>
  <c r="BB7" i="3"/>
  <c r="BA18" i="3"/>
  <c r="BA27" i="3"/>
  <c r="BA16" i="3"/>
  <c r="BA33" i="3"/>
  <c r="BA34" i="3"/>
  <c r="BA26" i="3"/>
  <c r="BA23" i="3"/>
  <c r="BA22" i="3"/>
  <c r="BA14" i="3"/>
  <c r="BA25" i="3"/>
  <c r="BA15" i="3"/>
  <c r="BA29" i="3"/>
  <c r="BA20" i="3"/>
  <c r="BA21" i="3"/>
  <c r="BA17" i="3"/>
  <c r="BA31" i="3"/>
  <c r="BA32" i="3"/>
  <c r="BA19" i="3"/>
  <c r="BA11" i="3"/>
  <c r="BA9" i="3"/>
  <c r="BB34" i="3" l="1"/>
  <c r="BB30" i="3"/>
  <c r="BB24" i="3"/>
  <c r="BB16" i="3"/>
  <c r="BB15" i="3"/>
  <c r="BC7" i="3"/>
  <c r="BB31" i="3"/>
  <c r="BB22" i="3"/>
  <c r="BB20" i="3"/>
  <c r="BB33" i="3"/>
  <c r="BB28" i="3"/>
  <c r="BB25" i="3"/>
  <c r="BB12" i="3"/>
  <c r="BB11" i="3"/>
  <c r="BB13" i="3"/>
  <c r="BB29" i="3"/>
  <c r="BB9" i="3"/>
  <c r="BB18" i="3"/>
  <c r="BB26" i="3"/>
  <c r="BB19" i="3"/>
  <c r="BB14" i="3"/>
  <c r="BB17" i="3"/>
  <c r="BB32" i="3"/>
  <c r="BB27" i="3"/>
  <c r="BB23" i="3"/>
  <c r="BB21" i="3"/>
  <c r="BC17" i="3" l="1"/>
  <c r="BC31" i="3"/>
  <c r="BC25" i="3"/>
  <c r="BC22" i="3"/>
  <c r="BC20" i="3"/>
  <c r="BC24" i="3"/>
  <c r="BD7" i="3"/>
  <c r="BC26" i="3"/>
  <c r="BC13" i="3"/>
  <c r="BC12" i="3"/>
  <c r="BC16" i="3"/>
  <c r="BC34" i="3"/>
  <c r="BC30" i="3"/>
  <c r="BC15" i="3"/>
  <c r="BC9" i="3"/>
  <c r="BC33" i="3"/>
  <c r="BC27" i="3"/>
  <c r="BC23" i="3"/>
  <c r="BC21" i="3"/>
  <c r="BC19" i="3"/>
  <c r="BC11" i="3"/>
  <c r="BC18" i="3"/>
  <c r="BC32" i="3"/>
  <c r="BC29" i="3"/>
  <c r="BC28" i="3"/>
  <c r="BC14" i="3"/>
  <c r="BD34" i="3" l="1"/>
  <c r="BD29" i="3"/>
  <c r="BD25" i="3"/>
  <c r="BD21" i="3"/>
  <c r="BD19" i="3"/>
  <c r="BD11" i="3"/>
  <c r="BD26" i="3"/>
  <c r="BD23" i="3"/>
  <c r="BD14" i="3"/>
  <c r="BD22" i="3"/>
  <c r="BD18" i="3"/>
  <c r="BD31" i="3"/>
  <c r="BD27" i="3"/>
  <c r="BD12" i="3"/>
  <c r="BD33" i="3"/>
  <c r="BD16" i="3"/>
  <c r="BD13" i="3"/>
  <c r="BD17" i="3"/>
  <c r="BD32" i="3"/>
  <c r="BD28" i="3"/>
  <c r="BD30" i="3"/>
  <c r="BD20" i="3"/>
  <c r="BD15" i="3"/>
  <c r="BD9" i="3"/>
  <c r="BD24" i="3"/>
  <c r="BE7" i="3"/>
  <c r="BE30" i="3" l="1"/>
  <c r="BE28" i="3"/>
  <c r="BE24" i="3"/>
  <c r="BE20" i="3"/>
  <c r="BE12" i="3"/>
  <c r="BE21" i="3"/>
  <c r="BE34" i="3"/>
  <c r="BE33" i="3"/>
  <c r="BE13" i="3"/>
  <c r="BE11" i="3"/>
  <c r="BE18" i="3"/>
  <c r="BE29" i="3"/>
  <c r="BE16" i="3"/>
  <c r="BE27" i="3"/>
  <c r="BE22" i="3"/>
  <c r="BE31" i="3"/>
  <c r="BE9" i="3"/>
  <c r="BE17" i="3"/>
  <c r="BE32" i="3"/>
  <c r="BE26" i="3"/>
  <c r="BE25" i="3"/>
  <c r="BE19" i="3"/>
  <c r="BE15" i="3"/>
  <c r="BE14" i="3"/>
  <c r="BE23" i="3"/>
  <c r="BF7" i="3"/>
  <c r="BF34" i="3" l="1"/>
  <c r="BF29" i="3"/>
  <c r="BF26" i="3"/>
  <c r="BF19" i="3"/>
  <c r="BF15" i="3"/>
  <c r="BF13" i="3"/>
  <c r="BF9" i="3"/>
  <c r="BF31" i="3"/>
  <c r="BF23" i="3"/>
  <c r="BF14" i="3"/>
  <c r="BF33" i="3"/>
  <c r="BF28" i="3"/>
  <c r="BF24" i="3"/>
  <c r="BF16" i="3"/>
  <c r="BF11" i="3"/>
  <c r="BG7" i="3"/>
  <c r="BF20" i="3"/>
  <c r="BF18" i="3"/>
  <c r="BF32" i="3"/>
  <c r="BF27" i="3"/>
  <c r="BF25" i="3"/>
  <c r="BF12" i="3"/>
  <c r="BF21" i="3"/>
  <c r="BF6" i="3"/>
  <c r="BF17" i="3"/>
  <c r="BF30" i="3"/>
  <c r="BF22" i="3"/>
  <c r="BG34" i="3" l="1"/>
  <c r="BG30" i="3"/>
  <c r="BG28" i="3"/>
  <c r="BG15" i="3"/>
  <c r="BG13" i="3"/>
  <c r="BG19" i="3"/>
  <c r="BG33" i="3"/>
  <c r="BG23" i="3"/>
  <c r="BG21" i="3"/>
  <c r="BH7" i="3"/>
  <c r="BG17" i="3"/>
  <c r="BG31" i="3"/>
  <c r="BG22" i="3"/>
  <c r="BG16" i="3"/>
  <c r="BG27" i="3"/>
  <c r="BG26" i="3"/>
  <c r="BG24" i="3"/>
  <c r="BG12" i="3"/>
  <c r="BG18" i="3"/>
  <c r="BG32" i="3"/>
  <c r="BG25" i="3"/>
  <c r="BG29" i="3"/>
  <c r="BG14" i="3"/>
  <c r="BG9" i="3"/>
  <c r="BG11" i="3"/>
  <c r="BG20" i="3"/>
  <c r="BH34" i="3" l="1"/>
  <c r="BH29" i="3"/>
  <c r="BH24" i="3"/>
  <c r="BH21" i="3"/>
  <c r="BH19" i="3"/>
  <c r="BH15" i="3"/>
  <c r="BH33" i="3"/>
  <c r="BH26" i="3"/>
  <c r="BH23" i="3"/>
  <c r="BH14" i="3"/>
  <c r="BH16" i="3"/>
  <c r="BH12" i="3"/>
  <c r="BH27" i="3"/>
  <c r="BH22" i="3"/>
  <c r="BH18" i="3"/>
  <c r="BH31" i="3"/>
  <c r="BH25" i="3"/>
  <c r="BH11" i="3"/>
  <c r="BH17" i="3"/>
  <c r="BH32" i="3"/>
  <c r="BH30" i="3"/>
  <c r="BH20" i="3"/>
  <c r="BI7" i="3"/>
  <c r="BH28" i="3"/>
  <c r="BH13" i="3"/>
  <c r="BH9" i="3"/>
  <c r="G10" i="2"/>
  <c r="G8" i="2"/>
  <c r="G9" i="2"/>
  <c r="F17" i="2"/>
  <c r="G7" i="2"/>
  <c r="BI30" i="3" l="1"/>
  <c r="BI33" i="3"/>
  <c r="BI25" i="3"/>
  <c r="BI19" i="3"/>
  <c r="BI22" i="3"/>
  <c r="BI14" i="3"/>
  <c r="BI18" i="3"/>
  <c r="BI13" i="3"/>
  <c r="BI11" i="3"/>
  <c r="BI34" i="3"/>
  <c r="BI31" i="3"/>
  <c r="BI26" i="3"/>
  <c r="BI16" i="3"/>
  <c r="BI15" i="3"/>
  <c r="BJ7" i="3"/>
  <c r="BI20" i="3"/>
  <c r="BI21" i="3"/>
  <c r="BI27" i="3"/>
  <c r="BI9" i="3"/>
  <c r="BI17" i="3"/>
  <c r="BI32" i="3"/>
  <c r="BI29" i="3"/>
  <c r="BI12" i="3"/>
  <c r="BI23" i="3"/>
  <c r="BI28" i="3"/>
  <c r="BI24" i="3"/>
  <c r="G11" i="2"/>
  <c r="G13" i="2"/>
  <c r="H7" i="2"/>
  <c r="G12" i="2"/>
  <c r="G14" i="2"/>
  <c r="H8" i="2"/>
  <c r="H10" i="2"/>
  <c r="H9" i="2"/>
  <c r="BJ18" i="3" l="1"/>
  <c r="BJ31" i="3"/>
  <c r="BJ27" i="3"/>
  <c r="BJ19" i="3"/>
  <c r="BJ15" i="3"/>
  <c r="BJ20" i="3"/>
  <c r="BJ25" i="3"/>
  <c r="BJ34" i="3"/>
  <c r="BJ26" i="3"/>
  <c r="BJ16" i="3"/>
  <c r="BK7" i="3"/>
  <c r="BJ33" i="3"/>
  <c r="BJ21" i="3"/>
  <c r="BJ30" i="3"/>
  <c r="BJ11" i="3"/>
  <c r="BJ28" i="3"/>
  <c r="BJ24" i="3"/>
  <c r="BJ12" i="3"/>
  <c r="BJ9" i="3"/>
  <c r="BJ17" i="3"/>
  <c r="BJ32" i="3"/>
  <c r="BJ29" i="3"/>
  <c r="BJ22" i="3"/>
  <c r="BJ14" i="3"/>
  <c r="BJ23" i="3"/>
  <c r="BJ13" i="3"/>
  <c r="G15" i="2"/>
  <c r="H11" i="2"/>
  <c r="H12" i="2"/>
  <c r="G16" i="2"/>
  <c r="H16" i="2" s="1"/>
  <c r="H13" i="2"/>
  <c r="H14" i="2"/>
  <c r="H15" i="2"/>
  <c r="G17" i="2"/>
  <c r="BK34" i="3" l="1"/>
  <c r="BK30" i="3"/>
  <c r="BK28" i="3"/>
  <c r="BK22" i="3"/>
  <c r="BK20" i="3"/>
  <c r="BK12" i="3"/>
  <c r="BK23" i="3"/>
  <c r="BK9" i="3"/>
  <c r="BL7" i="3"/>
  <c r="BK33" i="3"/>
  <c r="BK29" i="3"/>
  <c r="BK26" i="3"/>
  <c r="BK15" i="3"/>
  <c r="BK13" i="3"/>
  <c r="BK19" i="3"/>
  <c r="BK18" i="3"/>
  <c r="BK32" i="3"/>
  <c r="BK27" i="3"/>
  <c r="BK24" i="3"/>
  <c r="BK21" i="3"/>
  <c r="BK16" i="3"/>
  <c r="BK11" i="3"/>
  <c r="BK17" i="3"/>
  <c r="BK31" i="3"/>
  <c r="BK25" i="3"/>
  <c r="BK14" i="3"/>
  <c r="BL34" i="3" l="1"/>
  <c r="BL30" i="3"/>
  <c r="BL24" i="3"/>
  <c r="BL21" i="3"/>
  <c r="BL19" i="3"/>
  <c r="BL9" i="3"/>
  <c r="BL33" i="3"/>
  <c r="BL29" i="3"/>
  <c r="BL27" i="3"/>
  <c r="BL14" i="3"/>
  <c r="BL16" i="3"/>
  <c r="BL15" i="3"/>
  <c r="BL22" i="3"/>
  <c r="BL25" i="3"/>
  <c r="BL17" i="3"/>
  <c r="BL32" i="3"/>
  <c r="BL26" i="3"/>
  <c r="BL23" i="3"/>
  <c r="BL20" i="3"/>
  <c r="BL12" i="3"/>
  <c r="BL11" i="3"/>
  <c r="BL18" i="3"/>
  <c r="BL31" i="3"/>
  <c r="BL28" i="3"/>
  <c r="BL1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<sst xmlns="http://schemas.openxmlformats.org/spreadsheetml/2006/main" count="142" uniqueCount="87">
  <si>
    <t>Actividades</t>
  </si>
  <si>
    <t>Duracion</t>
  </si>
  <si>
    <t>Horas por día</t>
  </si>
  <si>
    <t>Duracion total</t>
  </si>
  <si>
    <t>Conocer al usuario</t>
  </si>
  <si>
    <t>Transporte</t>
  </si>
  <si>
    <t>3 hrs</t>
  </si>
  <si>
    <t>Comida</t>
  </si>
  <si>
    <t>1 hrs</t>
  </si>
  <si>
    <t>Internet</t>
  </si>
  <si>
    <t xml:space="preserve">Analizar resultados </t>
  </si>
  <si>
    <t>2 hrs</t>
  </si>
  <si>
    <t>Luz</t>
  </si>
  <si>
    <t>4 hrs</t>
  </si>
  <si>
    <t>Renta</t>
  </si>
  <si>
    <t>Crear persona</t>
  </si>
  <si>
    <t>Agua</t>
  </si>
  <si>
    <t>Conocer el contexto de uso</t>
  </si>
  <si>
    <t>Definir los requerimientos funcionales</t>
  </si>
  <si>
    <t>Total</t>
  </si>
  <si>
    <t>Definir los requerimientos no funcionales</t>
  </si>
  <si>
    <t>Producir soluciones de diseño</t>
  </si>
  <si>
    <t>Definir una paleta de colores para el sistema</t>
  </si>
  <si>
    <t>Definir la conexión de las pantallas</t>
  </si>
  <si>
    <t>Evaluar diseño frente a los requerimientos</t>
  </si>
  <si>
    <t>Realizar pruebas de unidad e integración</t>
  </si>
  <si>
    <t>Realizar la verificación de los requerimientos</t>
  </si>
  <si>
    <t>Validar el diseño y el funcionamiento</t>
  </si>
  <si>
    <t>Diseñar encuesta a estudiantes</t>
  </si>
  <si>
    <t>Aplicar encuesta a estudiantes</t>
  </si>
  <si>
    <t>Crear el perfil de estudiantes</t>
  </si>
  <si>
    <t>Diseñar entrevista a personas del area de administracion academica</t>
  </si>
  <si>
    <t>Aplicar entrevista a personas del area de administracion academica</t>
  </si>
  <si>
    <t>3hr</t>
  </si>
  <si>
    <t>4.5hrs</t>
  </si>
  <si>
    <t>Realizar investigacion de como rediseñar plataformas universitarias</t>
  </si>
  <si>
    <t>Realizar mockups de las interfaces para computadoras</t>
  </si>
  <si>
    <t>Realizar mockups de las interfaces para otros dispositivos</t>
  </si>
  <si>
    <t>Comparar resultados con el diseño original</t>
  </si>
  <si>
    <t>Probar como funciona en diferentes dispositivos</t>
  </si>
  <si>
    <t>2.5 hrs</t>
  </si>
  <si>
    <t>Rol</t>
  </si>
  <si>
    <t>Análisis de costes</t>
  </si>
  <si>
    <t>GRÁFICO DE PARETO</t>
  </si>
  <si>
    <t>ANÁLISIS DE COSTES</t>
  </si>
  <si>
    <t>CENTRO DE COSTES</t>
  </si>
  <si>
    <t>Centro de costes</t>
  </si>
  <si>
    <t>Porcentaje del total</t>
  </si>
  <si>
    <t>Porcentaje acumulado</t>
  </si>
  <si>
    <t>Seguro</t>
  </si>
  <si>
    <t>TÍTULO DEL PROYECTO</t>
  </si>
  <si>
    <t>Leyenda:</t>
  </si>
  <si>
    <t>Según lo previsto</t>
  </si>
  <si>
    <t>Riesgo bajo</t>
  </si>
  <si>
    <t>Riesgo medio</t>
  </si>
  <si>
    <t>Riesgo alto</t>
  </si>
  <si>
    <t>Sin asignar</t>
  </si>
  <si>
    <t>Fecha de inicio del proyecto:</t>
  </si>
  <si>
    <t>Incremento de desplazamiento:</t>
  </si>
  <si>
    <t>Descripción del hito</t>
  </si>
  <si>
    <t>Categoría</t>
  </si>
  <si>
    <t>Asignado a</t>
  </si>
  <si>
    <t>Progreso</t>
  </si>
  <si>
    <t>Inicio</t>
  </si>
  <si>
    <t>Días</t>
  </si>
  <si>
    <t>Objetivo</t>
  </si>
  <si>
    <t>Nombre</t>
  </si>
  <si>
    <t>Hito</t>
  </si>
  <si>
    <t>Para agregar más datos, inserte filas nuevas ENCIMA de esta.</t>
  </si>
  <si>
    <t>Servicio de Limpieza</t>
  </si>
  <si>
    <t>Sueldos</t>
  </si>
  <si>
    <t>Costo durante el proyecto</t>
  </si>
  <si>
    <t>Costo al día</t>
  </si>
  <si>
    <t>Costo por mes (25 días)</t>
  </si>
  <si>
    <t>Sueldos del equipo</t>
  </si>
  <si>
    <t>Administrador de Proyecto (1)</t>
  </si>
  <si>
    <t>Equipo de Desarrollo (3)</t>
  </si>
  <si>
    <t>Papelaría</t>
  </si>
  <si>
    <t xml:space="preserve">Duración del proyecto (Días) = </t>
  </si>
  <si>
    <t>35 días</t>
  </si>
  <si>
    <t>Horas por Día</t>
  </si>
  <si>
    <t>9 Días</t>
  </si>
  <si>
    <t>7 Días</t>
  </si>
  <si>
    <t>8 Días</t>
  </si>
  <si>
    <t>11 Días</t>
  </si>
  <si>
    <t>Nombre de la empresa: Software Development Journey</t>
  </si>
  <si>
    <t xml:space="preserve">Responsable del proyecto: Endrick Alfredo Pool Flores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</si>
</sst>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quot;€&quot;;[Red]\-#,##0.00\ &quot;€&quot;"/>
    <numFmt numFmtId="165" formatCode="d"/>
    <numFmt numFmtId="166" formatCode="#,##0_ ;\-#,##0\ "/>
  </numFmts>
  <fonts count="39">
    <font>
      <sz val="10"/>
      <color rgb="FF000000"/>
      <name val="Arial"/>
      <scheme val="minor"/>
    </font>
    <font>
      <sz val="11"/>
      <color theme="1"/>
      <name val="Arial"/>
      <family val="2"/>
      <scheme val="minor"/>
    </font>
    <font>
      <sz val="10"/>
      <color theme="1"/>
      <name val="Arial"/>
      <family val="2"/>
      <scheme val="minor"/>
    </font>
    <font>
      <b/>
      <sz val="10"/>
      <color theme="1"/>
      <name val="Arial"/>
      <family val="2"/>
      <scheme val="minor"/>
    </font>
    <font>
      <b/>
      <sz val="11"/>
      <color theme="0"/>
      <name val="Arial"/>
      <family val="2"/>
      <scheme val="minor"/>
    </font>
    <font>
      <sz val="11"/>
      <color theme="0"/>
      <name val="Arial"/>
      <family val="2"/>
      <scheme val="minor"/>
    </font>
    <font>
      <b/>
      <sz val="15"/>
      <color theme="3"/>
      <name val="Arial"/>
      <family val="2"/>
      <scheme val="major"/>
    </font>
    <font>
      <b/>
      <sz val="72"/>
      <color theme="3" tint="-0.499984740745262"/>
      <name val="Arial"/>
      <charset val="177"/>
      <scheme val="major"/>
    </font>
    <font>
      <sz val="11"/>
      <color theme="1" tint="0.14999847407452621"/>
      <name val="Arial"/>
      <family val="2"/>
      <scheme val="minor"/>
    </font>
    <font>
      <b/>
      <sz val="22"/>
      <color theme="1" tint="0.34998626667073579"/>
      <name val="Arial"/>
      <family val="2"/>
      <scheme val="major"/>
    </font>
    <font>
      <b/>
      <sz val="26"/>
      <color theme="0"/>
      <name val="Arial"/>
      <family val="2"/>
      <scheme val="major"/>
    </font>
    <font>
      <sz val="14"/>
      <color theme="0"/>
      <name val="Arial"/>
      <family val="2"/>
      <scheme val="minor"/>
    </font>
    <font>
      <b/>
      <sz val="22"/>
      <name val="Arial"/>
      <family val="2"/>
      <scheme val="major"/>
    </font>
    <font>
      <b/>
      <sz val="20"/>
      <name val="Arial"/>
      <family val="2"/>
      <scheme val="major"/>
    </font>
    <font>
      <sz val="11"/>
      <name val="Arial"/>
      <family val="2"/>
      <scheme val="minor"/>
    </font>
    <font>
      <sz val="14"/>
      <name val="Arial"/>
      <family val="2"/>
      <scheme val="minor"/>
    </font>
    <font>
      <sz val="14"/>
      <color theme="1"/>
      <name val="Arial"/>
      <family val="2"/>
      <scheme val="minor"/>
    </font>
    <font>
      <b/>
      <sz val="16"/>
      <name val="Arial"/>
      <family val="2"/>
      <scheme val="minor"/>
    </font>
    <font>
      <b/>
      <sz val="14"/>
      <color theme="0"/>
      <name val="Arial"/>
      <family val="2"/>
      <scheme val="minor"/>
    </font>
    <font>
      <b/>
      <sz val="14"/>
      <name val="Arial"/>
      <family val="2"/>
      <scheme val="minor"/>
    </font>
    <font>
      <b/>
      <sz val="16"/>
      <color rgb="FF000000"/>
      <name val="Arial"/>
      <family val="2"/>
      <scheme val="minor"/>
    </font>
    <font>
      <sz val="16"/>
      <color rgb="FF000000"/>
      <name val="Arial"/>
      <family val="2"/>
      <scheme val="minor"/>
    </font>
    <font>
      <sz val="16"/>
      <color theme="1"/>
      <name val="Arial"/>
      <family val="2"/>
      <scheme val="minor"/>
    </font>
    <font>
      <sz val="10"/>
      <name val="Arial"/>
      <family val="2"/>
      <scheme val="minor"/>
    </font>
    <font>
      <b/>
      <sz val="11"/>
      <name val="Arial"/>
      <family val="2"/>
      <scheme val="minor"/>
    </font>
    <font>
      <b/>
      <sz val="18"/>
      <color theme="1" tint="0.14999847407452621"/>
      <name val="Arial"/>
      <family val="2"/>
      <scheme val="major"/>
    </font>
    <font>
      <b/>
      <sz val="28"/>
      <color theme="3" tint="-0.499984740745262"/>
      <name val="Arial"/>
      <family val="2"/>
      <scheme val="major"/>
    </font>
    <font>
      <sz val="20"/>
      <color theme="3" tint="-0.499984740745262"/>
      <name val="Arial"/>
      <family val="2"/>
      <scheme val="major"/>
    </font>
    <font>
      <b/>
      <sz val="10"/>
      <color rgb="FFFFFFFF"/>
      <name val="Arial"/>
      <family val="2"/>
      <scheme val="minor"/>
    </font>
    <font>
      <sz val="16"/>
      <color theme="4" tint="-0.499984740745262"/>
      <name val="Arial"/>
      <family val="1"/>
      <scheme val="minor"/>
    </font>
    <font>
      <b/>
      <sz val="20"/>
      <color theme="1" tint="0.14999847407452621"/>
      <name val="Arial"/>
      <family val="2"/>
      <scheme val="major"/>
    </font>
    <font>
      <b/>
      <sz val="18"/>
      <color theme="1" tint="0.14999847407452621"/>
      <name val="Tahoma Bold"/>
    </font>
    <font>
      <b/>
      <sz val="18"/>
      <color theme="1" tint="0.14999847407452621"/>
      <name val="Arial"/>
      <family val="1"/>
      <scheme val="minor"/>
    </font>
    <font>
      <b/>
      <sz val="18"/>
      <color theme="1" tint="0.14999847407452621"/>
      <name val="Arial"/>
      <family val="2"/>
      <scheme val="minor"/>
    </font>
    <font>
      <sz val="18"/>
      <color theme="4" tint="-0.499984740745262"/>
      <name val="Arial"/>
      <family val="2"/>
      <scheme val="minor"/>
    </font>
    <font>
      <sz val="16"/>
      <color theme="4" tint="-0.499984740745262"/>
      <name val="Arial"/>
      <family val="2"/>
      <scheme val="minor"/>
    </font>
    <font>
      <b/>
      <sz val="18"/>
      <color theme="4" tint="-0.499984740745262"/>
      <name val="Arial"/>
      <family val="2"/>
      <scheme val="minor"/>
    </font>
    <font>
      <b/>
      <sz val="18"/>
      <color theme="4" tint="-0.499984740745262"/>
      <name val="Arial"/>
      <family val="1"/>
      <scheme val="minor"/>
    </font>
    <font>
      <b/>
      <sz val="12"/>
      <color theme="0"/>
      <name val="Arial"/>
      <family val="2"/>
      <scheme val="minor"/>
    </font>
  </fonts>
  <fills count="24">
    <fill>
      <patternFill patternType="none"/>
    </fill>
    <fill>
      <patternFill patternType="gray125"/>
    </fill>
    <fill>
      <patternFill patternType="solid">
        <fgColor rgb="FF002060"/>
        <bgColor theme="1"/>
      </patternFill>
    </fill>
    <fill>
      <patternFill patternType="solid">
        <fgColor theme="6"/>
      </patternFill>
    </fill>
    <fill>
      <patternFill patternType="solid">
        <fgColor theme="2" tint="-0.149998474074526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bgColor indexed="64"/>
      </patternFill>
    </fill>
    <fill>
      <patternFill patternType="solid">
        <fgColor theme="5"/>
        <bgColor indexed="64"/>
      </patternFill>
    </fill>
    <fill>
      <patternFill patternType="solid">
        <fgColor theme="9" tint="-0.499984740745262"/>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00B0F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2A76F2"/>
        <bgColor indexed="64"/>
      </patternFill>
    </fill>
    <fill>
      <patternFill patternType="solid">
        <fgColor rgb="FF699FF7"/>
        <bgColor indexed="64"/>
      </patternFill>
    </fill>
    <fill>
      <patternFill patternType="solid">
        <fgColor theme="9" tint="0.59999389629810485"/>
        <bgColor indexed="64"/>
      </patternFill>
    </fill>
    <fill>
      <patternFill patternType="solid">
        <fgColor rgb="FF00B0F0"/>
        <bgColor rgb="FFFFFF00"/>
      </patternFill>
    </fill>
    <fill>
      <patternFill patternType="solid">
        <fgColor theme="2"/>
        <bgColor indexed="64"/>
      </patternFill>
    </fill>
    <fill>
      <patternFill patternType="solid">
        <fgColor theme="3"/>
        <bgColor rgb="FF000000"/>
      </patternFill>
    </fill>
    <fill>
      <patternFill patternType="solid">
        <fgColor theme="6"/>
        <bgColor indexed="64"/>
      </patternFill>
    </fill>
    <fill>
      <patternFill patternType="solid">
        <fgColor theme="5" tint="-0.249977111117893"/>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bottom style="thick">
        <color theme="4"/>
      </bottom>
      <diagonal/>
    </border>
    <border>
      <left/>
      <right/>
      <top/>
      <bottom style="thin">
        <color theme="0" tint="-0.499984740745262"/>
      </bottom>
      <diagonal/>
    </border>
    <border>
      <left/>
      <right style="thin">
        <color theme="0" tint="-0.34998626667073579"/>
      </right>
      <top/>
      <bottom/>
      <diagonal/>
    </border>
    <border>
      <left style="thin">
        <color theme="0" tint="-0.34998626667073579"/>
      </left>
      <right/>
      <top style="thin">
        <color theme="0" tint="-0.499984740745262"/>
      </top>
      <bottom/>
      <diagonal/>
    </border>
    <border>
      <left/>
      <right/>
      <top style="thin">
        <color theme="0" tint="-0.499984740745262"/>
      </top>
      <bottom/>
      <diagonal/>
    </border>
    <border>
      <left/>
      <right style="thin">
        <color theme="0" tint="-0.34998626667073579"/>
      </right>
      <top style="thin">
        <color theme="0" tint="-0.499984740745262"/>
      </top>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9847407452621"/>
      </left>
      <right/>
      <top/>
      <bottom style="thin">
        <color theme="0"/>
      </bottom>
      <diagonal/>
    </border>
    <border>
      <left style="thin">
        <color indexed="64"/>
      </left>
      <right style="thin">
        <color indexed="64"/>
      </right>
      <top style="thin">
        <color indexed="64"/>
      </top>
      <bottom style="thin">
        <color indexed="64"/>
      </bottom>
      <diagonal/>
    </border>
  </borders>
  <cellStyleXfs count="15">
    <xf numFmtId="0" fontId="0" fillId="0" borderId="0"/>
    <xf numFmtId="0" fontId="5" fillId="3" borderId="0" applyNumberFormat="0" applyBorder="0" applyAlignment="0" applyProtection="0"/>
    <xf numFmtId="0" fontId="1" fillId="0" borderId="0">
      <alignment wrapText="1"/>
    </xf>
    <xf numFmtId="0" fontId="6" fillId="0" borderId="10">
      <alignment horizontal="left" vertical="center"/>
    </xf>
    <xf numFmtId="0" fontId="6" fillId="0" borderId="10">
      <alignment horizontal="left"/>
    </xf>
    <xf numFmtId="164" fontId="1" fillId="0" borderId="0" applyFont="0" applyFill="0" applyBorder="0" applyProtection="0">
      <alignment horizontal="right"/>
    </xf>
    <xf numFmtId="10" fontId="1" fillId="0" borderId="0" applyFont="0" applyFill="0" applyBorder="0" applyProtection="0">
      <alignment horizontal="right"/>
    </xf>
    <xf numFmtId="0" fontId="5" fillId="0" borderId="0"/>
    <xf numFmtId="0" fontId="1" fillId="0" borderId="0"/>
    <xf numFmtId="0" fontId="9" fillId="0" borderId="0" applyNumberFormat="0" applyFill="0" applyBorder="0" applyAlignment="0" applyProtection="0"/>
    <xf numFmtId="0" fontId="16" fillId="0" borderId="0" applyNumberFormat="0" applyFill="0" applyAlignment="0" applyProtection="0"/>
    <xf numFmtId="0" fontId="1" fillId="0" borderId="0" applyNumberFormat="0" applyFill="0" applyProtection="0">
      <alignment horizontal="right" vertical="center" indent="1"/>
    </xf>
    <xf numFmtId="14" fontId="1" fillId="0" borderId="0" applyFont="0" applyFill="0" applyBorder="0">
      <alignment horizontal="center" vertical="center"/>
    </xf>
    <xf numFmtId="9" fontId="1" fillId="0" borderId="0" applyFont="0" applyFill="0" applyBorder="0" applyProtection="0">
      <alignment horizontal="center" vertical="center"/>
    </xf>
    <xf numFmtId="166" fontId="1" fillId="0" borderId="0" applyFont="0" applyFill="0" applyBorder="0" applyProtection="0">
      <alignment horizontal="center" vertical="center"/>
    </xf>
  </cellStyleXfs>
  <cellXfs count="111">
    <xf numFmtId="0" fontId="0" fillId="0" borderId="0" xfId="0"/>
    <xf numFmtId="0" fontId="1" fillId="0" borderId="0" xfId="2">
      <alignment wrapText="1"/>
    </xf>
    <xf numFmtId="0" fontId="1" fillId="4" borderId="0" xfId="2" applyFill="1">
      <alignment wrapText="1"/>
    </xf>
    <xf numFmtId="0" fontId="8" fillId="4" borderId="0" xfId="2" applyFont="1" applyFill="1">
      <alignment wrapText="1"/>
    </xf>
    <xf numFmtId="0" fontId="5" fillId="0" borderId="0" xfId="7"/>
    <xf numFmtId="0" fontId="1" fillId="0" borderId="0" xfId="8"/>
    <xf numFmtId="0" fontId="1" fillId="0" borderId="0" xfId="8" applyAlignment="1">
      <alignment horizontal="center"/>
    </xf>
    <xf numFmtId="0" fontId="5" fillId="0" borderId="0" xfId="7" applyAlignment="1">
      <alignment wrapText="1"/>
    </xf>
    <xf numFmtId="0" fontId="5" fillId="9" borderId="0" xfId="8" applyFont="1" applyFill="1"/>
    <xf numFmtId="0" fontId="12" fillId="0" borderId="0" xfId="9" applyFont="1" applyFill="1" applyBorder="1" applyAlignment="1">
      <alignment horizontal="left" vertical="center"/>
    </xf>
    <xf numFmtId="0" fontId="13" fillId="0" borderId="0" xfId="8" applyFont="1" applyAlignment="1">
      <alignment horizontal="left" vertical="center"/>
    </xf>
    <xf numFmtId="0" fontId="14" fillId="0" borderId="0" xfId="8" applyFont="1" applyAlignment="1">
      <alignment vertical="center"/>
    </xf>
    <xf numFmtId="0" fontId="15" fillId="0" borderId="0" xfId="8" applyFont="1" applyAlignment="1">
      <alignment horizontal="center" vertical="center"/>
    </xf>
    <xf numFmtId="0" fontId="15" fillId="0" borderId="0" xfId="8" applyFont="1" applyAlignment="1">
      <alignment vertical="center"/>
    </xf>
    <xf numFmtId="0" fontId="1" fillId="0" borderId="0" xfId="8" applyAlignment="1">
      <alignment vertical="center"/>
    </xf>
    <xf numFmtId="0" fontId="17" fillId="0" borderId="0" xfId="10" applyFont="1" applyFill="1" applyAlignment="1">
      <alignment horizontal="left" vertical="center" indent="2"/>
    </xf>
    <xf numFmtId="0" fontId="15" fillId="0" borderId="0" xfId="10" applyFont="1" applyFill="1" applyAlignment="1">
      <alignment horizontal="left" vertical="center" indent="2"/>
    </xf>
    <xf numFmtId="0" fontId="14" fillId="0" borderId="0" xfId="8" applyFont="1" applyAlignment="1">
      <alignment horizontal="left" vertical="center" indent="2"/>
    </xf>
    <xf numFmtId="0" fontId="14" fillId="0" borderId="0" xfId="8" applyFont="1"/>
    <xf numFmtId="0" fontId="14" fillId="0" borderId="0" xfId="8" applyFont="1" applyAlignment="1">
      <alignment horizontal="center"/>
    </xf>
    <xf numFmtId="0" fontId="14" fillId="0" borderId="0" xfId="8" applyFont="1" applyAlignment="1">
      <alignment horizontal="right" vertical="center"/>
    </xf>
    <xf numFmtId="0" fontId="17" fillId="0" borderId="0" xfId="8" applyFont="1" applyAlignment="1">
      <alignment horizontal="left" vertical="center" indent="2"/>
    </xf>
    <xf numFmtId="0" fontId="14" fillId="0" borderId="0" xfId="11" applyFont="1" applyFill="1" applyAlignment="1">
      <alignment horizontal="left" vertical="center" indent="2"/>
    </xf>
    <xf numFmtId="14" fontId="14" fillId="0" borderId="0" xfId="12" applyFont="1" applyFill="1" applyBorder="1" applyAlignment="1">
      <alignment horizontal="left" vertical="center"/>
    </xf>
    <xf numFmtId="0" fontId="17" fillId="0" borderId="11" xfId="8" applyFont="1" applyBorder="1" applyAlignment="1">
      <alignment vertical="center"/>
    </xf>
    <xf numFmtId="0" fontId="20" fillId="0" borderId="11" xfId="8" applyFont="1" applyBorder="1" applyAlignment="1">
      <alignment vertical="center"/>
    </xf>
    <xf numFmtId="0" fontId="21" fillId="0" borderId="11" xfId="8" applyFont="1" applyBorder="1" applyAlignment="1">
      <alignment vertical="center"/>
    </xf>
    <xf numFmtId="0" fontId="22" fillId="0" borderId="11" xfId="8" applyFont="1" applyBorder="1"/>
    <xf numFmtId="0" fontId="14" fillId="0" borderId="0" xfId="8" applyFont="1" applyAlignment="1">
      <alignment horizontal="left" vertical="center"/>
    </xf>
    <xf numFmtId="165" fontId="23" fillId="12" borderId="13" xfId="8" applyNumberFormat="1" applyFont="1" applyFill="1" applyBorder="1" applyAlignment="1">
      <alignment horizontal="center" vertical="center"/>
    </xf>
    <xf numFmtId="165" fontId="23" fillId="12" borderId="14" xfId="8" applyNumberFormat="1" applyFont="1" applyFill="1" applyBorder="1" applyAlignment="1">
      <alignment horizontal="center" vertical="center"/>
    </xf>
    <xf numFmtId="165" fontId="23" fillId="12" borderId="15" xfId="8" applyNumberFormat="1" applyFont="1" applyFill="1" applyBorder="1" applyAlignment="1">
      <alignment horizontal="center" vertical="center"/>
    </xf>
    <xf numFmtId="165" fontId="23" fillId="12" borderId="16" xfId="8" applyNumberFormat="1" applyFont="1" applyFill="1" applyBorder="1" applyAlignment="1">
      <alignment horizontal="center" vertical="center"/>
    </xf>
    <xf numFmtId="165" fontId="23" fillId="12" borderId="0" xfId="8" applyNumberFormat="1" applyFont="1" applyFill="1" applyAlignment="1">
      <alignment horizontal="center" vertical="center"/>
    </xf>
    <xf numFmtId="165" fontId="23" fillId="12" borderId="17" xfId="8" applyNumberFormat="1" applyFont="1" applyFill="1" applyBorder="1" applyAlignment="1">
      <alignment horizontal="center" vertical="center"/>
    </xf>
    <xf numFmtId="165" fontId="23" fillId="12" borderId="18" xfId="8" applyNumberFormat="1" applyFont="1" applyFill="1" applyBorder="1" applyAlignment="1">
      <alignment horizontal="center" vertical="center"/>
    </xf>
    <xf numFmtId="165" fontId="23" fillId="12" borderId="12" xfId="8" applyNumberFormat="1" applyFont="1" applyFill="1" applyBorder="1" applyAlignment="1">
      <alignment horizontal="center" vertical="center"/>
    </xf>
    <xf numFmtId="0" fontId="4" fillId="9" borderId="0" xfId="8" applyFont="1" applyFill="1" applyAlignment="1">
      <alignment horizontal="left" vertical="center" indent="1"/>
    </xf>
    <xf numFmtId="0" fontId="4" fillId="9" borderId="0" xfId="8" applyFont="1" applyFill="1" applyAlignment="1">
      <alignment horizontal="center" vertical="center" wrapText="1"/>
    </xf>
    <xf numFmtId="0" fontId="23" fillId="12" borderId="19" xfId="8" applyFont="1" applyFill="1" applyBorder="1" applyAlignment="1">
      <alignment horizontal="center" vertical="center" shrinkToFit="1"/>
    </xf>
    <xf numFmtId="0" fontId="1" fillId="0" borderId="0" xfId="8" applyAlignment="1">
      <alignment horizontal="left" wrapText="1" indent="2"/>
    </xf>
    <xf numFmtId="9" fontId="0" fillId="0" borderId="0" xfId="13" applyFont="1" applyFill="1" applyBorder="1">
      <alignment horizontal="center" vertical="center"/>
    </xf>
    <xf numFmtId="0" fontId="1" fillId="0" borderId="0" xfId="8" applyAlignment="1">
      <alignment horizontal="center" vertical="center" wrapText="1"/>
    </xf>
    <xf numFmtId="14" fontId="0" fillId="0" borderId="0" xfId="12" applyFont="1" applyFill="1" applyBorder="1">
      <alignment horizontal="center" vertical="center"/>
    </xf>
    <xf numFmtId="166" fontId="0" fillId="0" borderId="0" xfId="14" applyFont="1" applyFill="1" applyBorder="1">
      <alignment horizontal="center" vertical="center"/>
    </xf>
    <xf numFmtId="0" fontId="1" fillId="0" borderId="20" xfId="8" applyBorder="1" applyAlignment="1">
      <alignment vertical="center"/>
    </xf>
    <xf numFmtId="0" fontId="24" fillId="0" borderId="0" xfId="8" applyFont="1" applyAlignment="1">
      <alignment horizontal="left" vertical="center" wrapText="1" indent="1"/>
    </xf>
    <xf numFmtId="0" fontId="14" fillId="0" borderId="0" xfId="8" applyFont="1" applyAlignment="1">
      <alignment horizontal="center" vertical="center"/>
    </xf>
    <xf numFmtId="9" fontId="24" fillId="0" borderId="0" xfId="13" applyFont="1" applyFill="1" applyBorder="1">
      <alignment horizontal="center" vertical="center"/>
    </xf>
    <xf numFmtId="14" fontId="14" fillId="0" borderId="0" xfId="12" applyFont="1" applyFill="1" applyBorder="1">
      <alignment horizontal="center" vertical="center"/>
    </xf>
    <xf numFmtId="166" fontId="14" fillId="0" borderId="0" xfId="14" applyFont="1" applyFill="1" applyBorder="1">
      <alignment horizontal="center" vertical="center"/>
    </xf>
    <xf numFmtId="0" fontId="1" fillId="0" borderId="21" xfId="8" applyBorder="1" applyAlignment="1">
      <alignment horizontal="center" vertical="center"/>
    </xf>
    <xf numFmtId="0" fontId="1" fillId="0" borderId="22" xfId="8" applyBorder="1" applyAlignment="1">
      <alignment vertical="center"/>
    </xf>
    <xf numFmtId="0" fontId="14" fillId="0" borderId="0" xfId="8" applyFont="1" applyAlignment="1">
      <alignment horizontal="left" vertical="center" wrapText="1" indent="2"/>
    </xf>
    <xf numFmtId="0" fontId="1" fillId="0" borderId="23" xfId="8" applyBorder="1" applyAlignment="1">
      <alignment vertical="center"/>
    </xf>
    <xf numFmtId="0" fontId="14" fillId="0" borderId="0" xfId="8" applyFont="1" applyAlignment="1">
      <alignment horizontal="left" vertical="center" wrapText="1" indent="1"/>
    </xf>
    <xf numFmtId="14" fontId="14" fillId="0" borderId="0" xfId="12" applyFont="1" applyFill="1">
      <alignment horizontal="center" vertical="center"/>
    </xf>
    <xf numFmtId="166" fontId="14" fillId="0" borderId="0" xfId="14" applyFont="1" applyFill="1">
      <alignment horizontal="center" vertical="center"/>
    </xf>
    <xf numFmtId="0" fontId="1" fillId="0" borderId="0" xfId="8" applyAlignment="1">
      <alignment horizontal="center" vertical="center"/>
    </xf>
    <xf numFmtId="0" fontId="7" fillId="4" borderId="0" xfId="3" applyFont="1" applyFill="1" applyBorder="1" applyAlignment="1">
      <alignment horizontal="left" wrapText="1" indent="1"/>
    </xf>
    <xf numFmtId="0" fontId="10" fillId="9" borderId="0" xfId="9" applyFont="1" applyFill="1" applyAlignment="1">
      <alignment horizontal="left" vertical="center" indent="1"/>
    </xf>
    <xf numFmtId="164" fontId="1" fillId="4" borderId="0" xfId="2" applyNumberFormat="1" applyFill="1">
      <alignment wrapText="1"/>
    </xf>
    <xf numFmtId="0" fontId="25" fillId="7" borderId="0" xfId="4" applyFont="1" applyFill="1" applyBorder="1" applyAlignment="1">
      <alignment horizontal="left" vertical="center" indent="2"/>
    </xf>
    <xf numFmtId="0" fontId="26" fillId="4" borderId="0" xfId="2" applyFont="1" applyFill="1" applyAlignment="1">
      <alignment horizontal="left" vertical="top" wrapText="1" indent="2"/>
    </xf>
    <xf numFmtId="0" fontId="27" fillId="15" borderId="24" xfId="3" applyFont="1" applyFill="1" applyBorder="1" applyAlignment="1">
      <alignment horizontal="center" vertical="center" wrapText="1"/>
    </xf>
    <xf numFmtId="0" fontId="28" fillId="2" borderId="4" xfId="0" applyFont="1" applyFill="1" applyBorder="1" applyAlignment="1">
      <alignment horizontal="center" vertical="center" wrapText="1"/>
    </xf>
    <xf numFmtId="0" fontId="28" fillId="2" borderId="5" xfId="0" applyFont="1" applyFill="1" applyBorder="1" applyAlignment="1">
      <alignment horizontal="center" vertical="center"/>
    </xf>
    <xf numFmtId="0" fontId="28" fillId="2" borderId="6" xfId="0" applyFont="1" applyFill="1" applyBorder="1" applyAlignment="1">
      <alignment horizontal="center" vertical="center"/>
    </xf>
    <xf numFmtId="0" fontId="0" fillId="18" borderId="0" xfId="0" applyFill="1"/>
    <xf numFmtId="0" fontId="3" fillId="19" borderId="2" xfId="0" applyFont="1" applyFill="1" applyBorder="1" applyAlignment="1">
      <alignment vertical="center" wrapText="1"/>
    </xf>
    <xf numFmtId="0" fontId="2" fillId="19" borderId="1" xfId="0" applyFont="1" applyFill="1" applyBorder="1" applyAlignment="1">
      <alignment horizontal="center" vertical="center"/>
    </xf>
    <xf numFmtId="0" fontId="2" fillId="19" borderId="3" xfId="0" applyFont="1" applyFill="1" applyBorder="1" applyAlignment="1">
      <alignment horizontal="center" vertical="center"/>
    </xf>
    <xf numFmtId="0" fontId="2" fillId="20" borderId="2" xfId="0" applyFont="1" applyFill="1" applyBorder="1" applyAlignment="1">
      <alignment vertical="center" wrapText="1"/>
    </xf>
    <xf numFmtId="0" fontId="2" fillId="20" borderId="1" xfId="0" applyFont="1" applyFill="1" applyBorder="1" applyAlignment="1">
      <alignment horizontal="center" vertical="center"/>
    </xf>
    <xf numFmtId="0" fontId="2" fillId="20" borderId="3" xfId="0" applyFont="1" applyFill="1" applyBorder="1" applyAlignment="1">
      <alignment horizontal="center" vertical="center"/>
    </xf>
    <xf numFmtId="0" fontId="2" fillId="20" borderId="7" xfId="0" applyFont="1" applyFill="1" applyBorder="1" applyAlignment="1">
      <alignment vertical="center" wrapText="1"/>
    </xf>
    <xf numFmtId="0" fontId="2" fillId="20" borderId="8" xfId="0" applyFont="1" applyFill="1" applyBorder="1" applyAlignment="1">
      <alignment horizontal="center" vertical="center"/>
    </xf>
    <xf numFmtId="0" fontId="2" fillId="20" borderId="9" xfId="0" applyFont="1" applyFill="1" applyBorder="1" applyAlignment="1">
      <alignment horizontal="center" vertical="center"/>
    </xf>
    <xf numFmtId="0" fontId="28" fillId="21" borderId="1" xfId="0" applyFont="1" applyFill="1" applyBorder="1" applyAlignment="1">
      <alignment horizontal="center"/>
    </xf>
    <xf numFmtId="0" fontId="29" fillId="5" borderId="0" xfId="2" applyFont="1" applyFill="1" applyAlignment="1">
      <alignment horizontal="left" vertical="center" wrapText="1" indent="2"/>
    </xf>
    <xf numFmtId="164" fontId="29" fillId="5" borderId="0" xfId="5" applyFont="1" applyFill="1" applyBorder="1" applyAlignment="1">
      <alignment horizontal="left" vertical="center"/>
    </xf>
    <xf numFmtId="0" fontId="30" fillId="7" borderId="0" xfId="4" applyFont="1" applyFill="1" applyBorder="1" applyAlignment="1">
      <alignment horizontal="left" vertical="center" indent="2"/>
    </xf>
    <xf numFmtId="0" fontId="31" fillId="7" borderId="0" xfId="4" applyFont="1" applyFill="1" applyBorder="1" applyAlignment="1">
      <alignment horizontal="left" vertical="center" indent="1"/>
    </xf>
    <xf numFmtId="0" fontId="32" fillId="6" borderId="0" xfId="2" applyFont="1" applyFill="1" applyAlignment="1">
      <alignment horizontal="left" vertical="center" wrapText="1" indent="2"/>
    </xf>
    <xf numFmtId="0" fontId="32" fillId="6" borderId="0" xfId="2" applyFont="1" applyFill="1" applyAlignment="1">
      <alignment horizontal="left" vertical="center" wrapText="1"/>
    </xf>
    <xf numFmtId="0" fontId="30" fillId="16" borderId="0" xfId="4" applyFont="1" applyFill="1" applyBorder="1" applyAlignment="1">
      <alignment horizontal="left" vertical="center" indent="2"/>
    </xf>
    <xf numFmtId="0" fontId="33" fillId="17" borderId="0" xfId="2" applyFont="1" applyFill="1" applyAlignment="1">
      <alignment horizontal="left" vertical="center" wrapText="1" indent="2"/>
    </xf>
    <xf numFmtId="164" fontId="34" fillId="14" borderId="0" xfId="5" applyFont="1" applyFill="1" applyBorder="1" applyAlignment="1">
      <alignment horizontal="left" vertical="center"/>
    </xf>
    <xf numFmtId="0" fontId="35" fillId="14" borderId="0" xfId="2" applyFont="1" applyFill="1" applyAlignment="1">
      <alignment horizontal="left" vertical="center" wrapText="1" indent="2"/>
    </xf>
    <xf numFmtId="164" fontId="35" fillId="14" borderId="0" xfId="5" applyFont="1" applyFill="1" applyBorder="1" applyAlignment="1">
      <alignment horizontal="left" vertical="center"/>
    </xf>
    <xf numFmtId="0" fontId="36" fillId="14" borderId="0" xfId="0" applyFont="1" applyFill="1" applyAlignment="1">
      <alignment horizontal="left" vertical="center" wrapText="1" indent="2"/>
    </xf>
    <xf numFmtId="164" fontId="36" fillId="14" borderId="0" xfId="0" applyNumberFormat="1" applyFont="1" applyFill="1" applyAlignment="1">
      <alignment horizontal="left" vertical="center" wrapText="1"/>
    </xf>
    <xf numFmtId="0" fontId="37" fillId="5" borderId="0" xfId="0" applyFont="1" applyFill="1" applyAlignment="1">
      <alignment horizontal="left" vertical="center" wrapText="1" indent="2"/>
    </xf>
    <xf numFmtId="164" fontId="37" fillId="5" borderId="0" xfId="0" applyNumberFormat="1" applyFont="1" applyFill="1" applyAlignment="1">
      <alignment horizontal="left" vertical="center" wrapText="1"/>
    </xf>
    <xf numFmtId="10" fontId="37" fillId="5" borderId="0" xfId="0" applyNumberFormat="1" applyFont="1" applyFill="1" applyAlignment="1">
      <alignment horizontal="left" vertical="center" wrapText="1" indent="1"/>
    </xf>
    <xf numFmtId="0" fontId="30" fillId="8" borderId="0" xfId="2" applyFont="1" applyFill="1" applyAlignment="1">
      <alignment horizontal="left" vertical="center" wrapText="1" indent="2"/>
    </xf>
    <xf numFmtId="0" fontId="32" fillId="6" borderId="0" xfId="2" applyFont="1" applyFill="1" applyAlignment="1">
      <alignment horizontal="right" vertical="center" wrapText="1" indent="1"/>
    </xf>
    <xf numFmtId="10" fontId="29" fillId="5" borderId="0" xfId="6" applyFont="1" applyFill="1" applyBorder="1" applyAlignment="1">
      <alignment horizontal="right" vertical="center" indent="1"/>
    </xf>
    <xf numFmtId="10" fontId="37" fillId="5" borderId="0" xfId="0" applyNumberFormat="1" applyFont="1" applyFill="1" applyAlignment="1">
      <alignment horizontal="right" vertical="center" wrapText="1" indent="1"/>
    </xf>
    <xf numFmtId="0" fontId="14" fillId="0" borderId="0" xfId="8" applyFont="1" applyAlignment="1">
      <alignment horizontal="left" wrapText="1" indent="3"/>
    </xf>
    <xf numFmtId="0" fontId="38" fillId="9" borderId="0" xfId="8" applyFont="1" applyFill="1" applyAlignment="1">
      <alignment horizontal="center" vertical="center" wrapText="1"/>
    </xf>
    <xf numFmtId="0" fontId="7" fillId="4" borderId="0" xfId="3" applyFont="1" applyFill="1" applyBorder="1" applyAlignment="1">
      <alignment horizontal="left" wrapText="1"/>
    </xf>
    <xf numFmtId="0" fontId="26" fillId="4" borderId="0" xfId="2" applyFont="1" applyFill="1" applyAlignment="1">
      <alignment horizontal="left" vertical="top" wrapText="1"/>
    </xf>
    <xf numFmtId="0" fontId="10" fillId="9" borderId="0" xfId="9" applyFont="1" applyFill="1" applyAlignment="1">
      <alignment horizontal="left" vertical="center" indent="1"/>
    </xf>
    <xf numFmtId="0" fontId="18" fillId="10" borderId="0" xfId="8" applyFont="1" applyFill="1" applyAlignment="1">
      <alignment horizontal="center" vertical="center"/>
    </xf>
    <xf numFmtId="0" fontId="19" fillId="11" borderId="0" xfId="8" applyFont="1" applyFill="1" applyAlignment="1">
      <alignment horizontal="center" vertical="center"/>
    </xf>
    <xf numFmtId="0" fontId="11" fillId="9" borderId="0" xfId="8" applyFont="1" applyFill="1" applyAlignment="1">
      <alignment horizontal="center" vertical="center"/>
    </xf>
    <xf numFmtId="0" fontId="5" fillId="9" borderId="0" xfId="8" applyFont="1" applyFill="1" applyAlignment="1">
      <alignment horizontal="center" vertical="center"/>
    </xf>
    <xf numFmtId="0" fontId="18" fillId="22" borderId="0" xfId="1" applyFont="1" applyFill="1" applyAlignment="1">
      <alignment horizontal="center" vertical="center"/>
    </xf>
    <xf numFmtId="0" fontId="18" fillId="13" borderId="0" xfId="8" applyFont="1" applyFill="1" applyAlignment="1">
      <alignment horizontal="center" vertical="center"/>
    </xf>
    <xf numFmtId="0" fontId="18" fillId="23" borderId="0" xfId="8" applyFont="1" applyFill="1" applyAlignment="1">
      <alignment horizontal="center" vertical="center"/>
    </xf>
  </cellXfs>
  <cellStyles count="15">
    <cellStyle name="Encabezado 1 2" xfId="4" xr:uid="{74AA79F7-73E1-4305-A0C9-CC629A6E5291}"/>
    <cellStyle name="Encabezado 1 3" xfId="10" xr:uid="{CCDFC71F-D66B-4A40-B9EA-2279978F3D1F}"/>
    <cellStyle name="Énfasis3" xfId="1" builtinId="37"/>
    <cellStyle name="Fecha" xfId="12" xr:uid="{A2DDFEF9-F4B6-4088-886C-096E92D86F23}"/>
    <cellStyle name="Millares [0] 2" xfId="14" xr:uid="{267A8837-0D7F-4BA4-8D70-633209FBF728}"/>
    <cellStyle name="Moneda 2" xfId="5" xr:uid="{E2B79265-4246-4CE6-AE0A-60B39AFE9722}"/>
    <cellStyle name="Normal" xfId="0" builtinId="0"/>
    <cellStyle name="Normal 2" xfId="2" xr:uid="{D0864D3F-EF76-415E-A8E9-BF2CBA71831E}"/>
    <cellStyle name="Normal 3" xfId="8" xr:uid="{E3F431C7-2616-4906-A7FA-14A829EF928C}"/>
    <cellStyle name="Porcentaje 2" xfId="6" xr:uid="{F476B56C-4C5B-499F-A5C3-04EFE60FA0C1}"/>
    <cellStyle name="Porcentaje 3" xfId="13" xr:uid="{06A04F63-E46F-4BE7-A33F-4D406154442E}"/>
    <cellStyle name="Título 3 2" xfId="11" xr:uid="{619BB6EF-3EFF-4A28-AABA-BE7A5823C20E}"/>
    <cellStyle name="Título 4" xfId="3" xr:uid="{98297B7C-B79E-4BC2-B933-53B2B245BA75}"/>
    <cellStyle name="Título 5" xfId="9" xr:uid="{CE12F4F7-946D-4FF7-8553-EF3990BBEA73}"/>
    <cellStyle name="zHiddenText" xfId="7" xr:uid="{4E7495AD-254C-46D7-B1C6-AB212E656017}"/>
  </cellStyles>
  <dxfs count="49">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b val="0"/>
        <i val="0"/>
        <strike val="0"/>
        <condense val="0"/>
        <extend val="0"/>
        <outline val="0"/>
        <shadow val="0"/>
        <u val="none"/>
        <vertAlign val="baseline"/>
        <sz val="11"/>
        <color auto="1"/>
        <name val="Arial"/>
        <family val="2"/>
        <scheme val="minor"/>
      </font>
      <fill>
        <patternFill patternType="none">
          <fgColor indexed="64"/>
          <bgColor indexed="65"/>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Arial"/>
        <family val="2"/>
        <scheme val="minor"/>
      </font>
      <fill>
        <patternFill patternType="solid">
          <fgColor indexed="64"/>
          <bgColor theme="9" tint="-0.499984740745262"/>
        </patternFill>
      </fill>
    </dxf>
    <dxf>
      <font>
        <b/>
        <i val="0"/>
        <strike val="0"/>
        <condense val="0"/>
        <extend val="0"/>
        <outline val="0"/>
        <shadow val="0"/>
        <u val="none"/>
        <vertAlign val="baseline"/>
        <sz val="18"/>
        <color theme="4" tint="-0.499984740745262"/>
        <name val="Arial"/>
        <family val="1"/>
        <scheme val="minor"/>
      </font>
      <numFmt numFmtId="14" formatCode="0.00%"/>
      <fill>
        <patternFill patternType="solid">
          <fgColor indexed="64"/>
          <bgColor theme="7" tint="0.79998168889431442"/>
        </patternFill>
      </fill>
      <alignment horizontal="left" vertical="center" textRotation="0" wrapText="1" indent="1" justifyLastLine="0" shrinkToFit="0" readingOrder="0"/>
      <protection locked="1" hidden="0"/>
    </dxf>
    <dxf>
      <font>
        <strike val="0"/>
        <outline val="0"/>
        <shadow val="0"/>
        <u val="none"/>
        <vertAlign val="baseline"/>
        <sz val="16"/>
        <color theme="4" tint="-0.499984740745262"/>
        <name val="Arial"/>
        <family val="1"/>
        <scheme val="minor"/>
      </font>
      <fill>
        <patternFill patternType="solid">
          <fgColor indexed="64"/>
          <bgColor theme="7" tint="0.79998168889431442"/>
        </patternFill>
      </fill>
      <alignment horizontal="right" vertical="center" textRotation="0" indent="1" justifyLastLine="0" shrinkToFit="0" readingOrder="0"/>
    </dxf>
    <dxf>
      <font>
        <b/>
        <i val="0"/>
        <strike val="0"/>
        <condense val="0"/>
        <extend val="0"/>
        <outline val="0"/>
        <shadow val="0"/>
        <u val="none"/>
        <vertAlign val="baseline"/>
        <sz val="18"/>
        <color theme="4" tint="-0.499984740745262"/>
        <name val="Arial"/>
        <family val="1"/>
        <scheme val="minor"/>
      </font>
      <numFmt numFmtId="14" formatCode="0.00%"/>
      <fill>
        <patternFill patternType="solid">
          <fgColor indexed="64"/>
          <bgColor theme="7" tint="0.79998168889431442"/>
        </patternFill>
      </fill>
      <alignment horizontal="right" vertical="center" textRotation="0" wrapText="1" indent="1" justifyLastLine="0" shrinkToFit="0" readingOrder="0"/>
      <protection locked="1" hidden="0"/>
    </dxf>
    <dxf>
      <font>
        <strike val="0"/>
        <outline val="0"/>
        <shadow val="0"/>
        <u val="none"/>
        <vertAlign val="baseline"/>
        <sz val="16"/>
        <color theme="4" tint="-0.499984740745262"/>
        <name val="Arial"/>
        <family val="1"/>
        <scheme val="minor"/>
      </font>
      <fill>
        <patternFill patternType="solid">
          <fgColor indexed="64"/>
          <bgColor theme="7" tint="0.79998168889431442"/>
        </patternFill>
      </fill>
      <alignment horizontal="right" vertical="center" textRotation="0" indent="1" justifyLastLine="0" shrinkToFit="0" readingOrder="0"/>
    </dxf>
    <dxf>
      <font>
        <b/>
        <i val="0"/>
        <strike val="0"/>
        <condense val="0"/>
        <extend val="0"/>
        <outline val="0"/>
        <shadow val="0"/>
        <u val="none"/>
        <vertAlign val="baseline"/>
        <sz val="18"/>
        <color theme="4" tint="-0.499984740745262"/>
        <name val="Arial"/>
        <family val="1"/>
        <scheme val="minor"/>
      </font>
      <numFmt numFmtId="164" formatCode="#,##0.00\ &quot;€&quot;;[Red]\-#,##0.00\ &quot;€&quot;"/>
      <fill>
        <patternFill patternType="solid">
          <fgColor indexed="64"/>
          <bgColor theme="7" tint="0.79998168889431442"/>
        </patternFill>
      </fill>
      <alignment horizontal="left" vertical="center" textRotation="0" wrapText="1" indent="0" justifyLastLine="0" shrinkToFit="0" readingOrder="0"/>
      <protection locked="1" hidden="0"/>
    </dxf>
    <dxf>
      <font>
        <strike val="0"/>
        <outline val="0"/>
        <shadow val="0"/>
        <u val="none"/>
        <vertAlign val="baseline"/>
        <sz val="16"/>
        <color theme="4" tint="-0.499984740745262"/>
        <name val="Arial"/>
        <family val="1"/>
        <scheme val="minor"/>
      </font>
      <numFmt numFmtId="164" formatCode="#,##0.00\ &quot;€&quot;;[Red]\-#,##0.00\ &quot;€&quot;"/>
      <fill>
        <patternFill patternType="solid">
          <fgColor indexed="64"/>
          <bgColor theme="7" tint="0.79998168889431442"/>
        </patternFill>
      </fill>
      <alignment horizontal="left" vertical="center" textRotation="0" wrapText="0" indent="0" justifyLastLine="0" shrinkToFit="0" readingOrder="0"/>
    </dxf>
    <dxf>
      <font>
        <b/>
        <i val="0"/>
        <strike val="0"/>
        <condense val="0"/>
        <extend val="0"/>
        <outline val="0"/>
        <shadow val="0"/>
        <u val="none"/>
        <vertAlign val="baseline"/>
        <sz val="18"/>
        <color theme="4" tint="-0.499984740745262"/>
        <name val="Arial"/>
        <family val="1"/>
        <scheme val="minor"/>
      </font>
      <numFmt numFmtId="164" formatCode="#,##0.00\ &quot;€&quot;;[Red]\-#,##0.00\ &quot;€&quot;"/>
      <fill>
        <patternFill patternType="solid">
          <fgColor indexed="64"/>
          <bgColor theme="7" tint="0.79998168889431442"/>
        </patternFill>
      </fill>
      <alignment horizontal="left" vertical="center" textRotation="0" wrapText="1" indent="0" justifyLastLine="0" shrinkToFit="0" readingOrder="0"/>
      <protection locked="1" hidden="0"/>
    </dxf>
    <dxf>
      <font>
        <b val="0"/>
        <i val="0"/>
        <strike val="0"/>
        <condense val="0"/>
        <extend val="0"/>
        <outline val="0"/>
        <shadow val="0"/>
        <u val="none"/>
        <vertAlign val="baseline"/>
        <sz val="16"/>
        <color theme="4" tint="-0.499984740745262"/>
        <name val="Arial"/>
        <family val="1"/>
        <scheme val="minor"/>
      </font>
      <numFmt numFmtId="164" formatCode="#,##0.00\ &quot;€&quot;;[Red]\-#,##0.00\ &quot;€&quot;"/>
      <fill>
        <patternFill patternType="solid">
          <fgColor indexed="64"/>
          <bgColor theme="7" tint="0.79998168889431442"/>
        </patternFill>
      </fill>
      <alignment horizontal="left" vertical="center" textRotation="0" wrapText="0" indent="0" justifyLastLine="0" shrinkToFit="0" readingOrder="0"/>
    </dxf>
    <dxf>
      <font>
        <b/>
        <i val="0"/>
        <strike val="0"/>
        <condense val="0"/>
        <extend val="0"/>
        <outline val="0"/>
        <shadow val="0"/>
        <u val="none"/>
        <vertAlign val="baseline"/>
        <sz val="18"/>
        <color theme="4" tint="-0.499984740745262"/>
        <name val="Arial"/>
        <family val="1"/>
        <scheme val="minor"/>
      </font>
      <numFmt numFmtId="164" formatCode="#,##0.00\ &quot;€&quot;;[Red]\-#,##0.00\ &quot;€&quot;"/>
      <fill>
        <patternFill patternType="solid">
          <fgColor indexed="64"/>
          <bgColor theme="7" tint="0.79998168889431442"/>
        </patternFill>
      </fill>
      <alignment horizontal="left" vertical="center" textRotation="0" wrapText="1" indent="0" justifyLastLine="0" shrinkToFit="0" readingOrder="0"/>
      <protection locked="1" hidden="0"/>
    </dxf>
    <dxf>
      <font>
        <b val="0"/>
        <i val="0"/>
        <strike val="0"/>
        <condense val="0"/>
        <extend val="0"/>
        <outline val="0"/>
        <shadow val="0"/>
        <u val="none"/>
        <vertAlign val="baseline"/>
        <sz val="16"/>
        <color theme="4" tint="-0.499984740745262"/>
        <name val="Arial"/>
        <family val="1"/>
        <scheme val="minor"/>
      </font>
      <fill>
        <patternFill patternType="solid">
          <fgColor indexed="64"/>
          <bgColor theme="7" tint="0.79998168889431442"/>
        </patternFill>
      </fill>
      <alignment horizontal="left" vertical="center" textRotation="0" wrapText="0" indent="0" justifyLastLine="0" shrinkToFit="0" readingOrder="0"/>
    </dxf>
    <dxf>
      <font>
        <b/>
        <i val="0"/>
        <strike val="0"/>
        <condense val="0"/>
        <extend val="0"/>
        <outline val="0"/>
        <shadow val="0"/>
        <u val="none"/>
        <vertAlign val="baseline"/>
        <sz val="18"/>
        <color theme="4" tint="-0.499984740745262"/>
        <name val="Arial"/>
        <family val="1"/>
        <scheme val="minor"/>
      </font>
      <numFmt numFmtId="0" formatCode="General"/>
      <fill>
        <patternFill patternType="solid">
          <fgColor indexed="64"/>
          <bgColor theme="7" tint="0.79998168889431442"/>
        </patternFill>
      </fill>
      <alignment horizontal="left" vertical="center" textRotation="0" wrapText="1" indent="2" justifyLastLine="0" shrinkToFit="0" readingOrder="0"/>
      <protection locked="1" hidden="0"/>
    </dxf>
    <dxf>
      <font>
        <strike val="0"/>
        <outline val="0"/>
        <shadow val="0"/>
        <u val="none"/>
        <vertAlign val="baseline"/>
        <sz val="16"/>
        <color theme="4" tint="-0.499984740745262"/>
        <name val="Arial"/>
        <family val="1"/>
        <scheme val="minor"/>
      </font>
      <fill>
        <patternFill patternType="solid">
          <fgColor indexed="64"/>
          <bgColor theme="7" tint="0.79998168889431442"/>
        </patternFill>
      </fill>
      <alignment horizontal="left" vertical="center" textRotation="0" wrapText="1" indent="2" justifyLastLine="0" shrinkToFit="0" readingOrder="0"/>
    </dxf>
    <dxf>
      <font>
        <b/>
        <strike val="0"/>
        <outline val="0"/>
        <shadow val="0"/>
        <u val="none"/>
        <vertAlign val="baseline"/>
        <sz val="18"/>
        <color theme="4" tint="-0.499984740745262"/>
        <name val="Arial"/>
        <family val="1"/>
        <scheme val="minor"/>
      </font>
      <fill>
        <patternFill patternType="solid">
          <fgColor indexed="64"/>
          <bgColor theme="7" tint="0.79998168889431442"/>
        </patternFill>
      </fill>
      <alignment vertical="center" textRotation="0" indent="0" justifyLastLine="0" shrinkToFit="0" readingOrder="0"/>
    </dxf>
    <dxf>
      <font>
        <strike val="0"/>
        <outline val="0"/>
        <shadow val="0"/>
        <u val="none"/>
        <vertAlign val="baseline"/>
        <sz val="14"/>
        <color theme="4" tint="-0.499984740745262"/>
        <name val="Arial"/>
        <family val="1"/>
        <scheme val="minor"/>
      </font>
      <fill>
        <patternFill patternType="solid">
          <fgColor indexed="64"/>
          <bgColor theme="7" tint="0.79998168889431442"/>
        </patternFill>
      </fill>
      <alignment vertical="center" textRotation="0" indent="0" justifyLastLine="0" shrinkToFit="0" readingOrder="0"/>
    </dxf>
    <dxf>
      <font>
        <b/>
        <strike val="0"/>
        <outline val="0"/>
        <shadow val="0"/>
        <u val="none"/>
        <vertAlign val="baseline"/>
        <sz val="18"/>
        <color theme="1" tint="0.14999847407452621"/>
        <name val="Arial"/>
        <family val="1"/>
        <scheme val="minor"/>
      </font>
      <fill>
        <patternFill patternType="solid">
          <fgColor indexed="64"/>
          <bgColor theme="7" tint="0.39997558519241921"/>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Arial"/>
        <scheme val="minor"/>
      </font>
      <fill>
        <patternFill>
          <bgColor theme="9" tint="0.59999389629810485"/>
        </patternFill>
      </fill>
      <alignment horizontal="center" vertical="center" textRotation="0" wrapText="0" indent="0" justifyLastLine="0" shrinkToFit="0" readingOrder="0"/>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bgColor theme="9" tint="0.59999389629810485"/>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theme="1"/>
        <name val="Arial"/>
        <scheme val="minor"/>
      </font>
      <fill>
        <patternFill>
          <bgColor theme="9" tint="0.59999389629810485"/>
        </patternFill>
      </fill>
      <alignment horizontal="general" vertical="center" textRotation="0" wrapText="1" indent="0" justifyLastLine="0" shrinkToFit="0"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bgColor theme="9" tint="0.59999389629810485"/>
        </patternFill>
      </fill>
    </dxf>
    <dxf>
      <border outline="0">
        <bottom style="thin">
          <color rgb="FF000000"/>
        </bottom>
      </border>
    </dxf>
    <dxf>
      <fill>
        <patternFill patternType="solid">
          <fgColor theme="1"/>
          <bgColor rgb="FF002060"/>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ont>
        <b/>
        <i val="0"/>
      </font>
      <fill>
        <patternFill>
          <bgColor theme="4" tint="0.79998168889431442"/>
        </patternFill>
      </fill>
    </dxf>
    <dxf>
      <fill>
        <patternFill>
          <bgColor theme="4" tint="0.59996337778862885"/>
        </patternFill>
      </fill>
    </dxf>
    <dxf>
      <fill>
        <patternFill>
          <bgColor theme="4" tint="0.79998168889431442"/>
        </patternFill>
      </fill>
    </dxf>
  </dxfs>
  <tableStyles count="2" defaultTableStyle="TableStyleMedium2" defaultPivotStyle="PivotStyleLight16">
    <tableStyle name="Estilo de tabla 1" pivot="0" count="3" xr9:uid="{69F38D3A-A47D-4D4A-A7CD-78DE68697A72}">
      <tableStyleElement type="wholeTable" dxfId="48"/>
      <tableStyleElement type="headerRow" dxfId="47"/>
      <tableStyleElement type="totalRow" dxfId="46"/>
    </tableStyle>
    <tableStyle name="ListaTareasPendientes" pivot="0" count="9" xr9:uid="{5CF11DD5-5C1E-4038-9ACA-5EA0EE6C62D8}">
      <tableStyleElement type="wholeTable" dxfId="45"/>
      <tableStyleElement type="headerRow" dxfId="44"/>
      <tableStyleElement type="totalRow" dxfId="43"/>
      <tableStyleElement type="firstColumn" dxfId="42"/>
      <tableStyleElement type="lastColumn" dxfId="41"/>
      <tableStyleElement type="firstRowStripe" dxfId="40"/>
      <tableStyleElement type="secondRowStripe" dxfId="39"/>
      <tableStyleElement type="firstColumnStripe" dxfId="38"/>
      <tableStyleElement type="secondColumnStripe" dxfId="37"/>
    </tableStyle>
  </tableStyles>
  <colors>
    <mruColors>
      <color rgb="FF699FF7"/>
      <color rgb="FF2A76F2"/>
      <color rgb="FF2876F4"/>
      <color rgb="FFE988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479299254951355"/>
          <c:y val="7.4507853185018541E-2"/>
          <c:w val="0.72603929115391874"/>
          <c:h val="0.69854984793567476"/>
        </c:manualLayout>
      </c:layout>
      <c:barChart>
        <c:barDir val="col"/>
        <c:grouping val="clustered"/>
        <c:varyColors val="0"/>
        <c:ser>
          <c:idx val="0"/>
          <c:order val="0"/>
          <c:tx>
            <c:strRef>
              <c:f>'Datos de coste y gráfico'!$F$6</c:f>
              <c:strCache>
                <c:ptCount val="1"/>
                <c:pt idx="0">
                  <c:v>Costo durante el proyecto</c:v>
                </c:pt>
              </c:strCache>
            </c:strRef>
          </c:tx>
          <c:spPr>
            <a:solidFill>
              <a:schemeClr val="accent1"/>
            </a:solidFill>
            <a:ln>
              <a:noFill/>
            </a:ln>
            <a:effectLst/>
          </c:spPr>
          <c:invertIfNegative val="0"/>
          <c:cat>
            <c:strRef>
              <c:f>'Datos de coste y gráfico'!$C$7:$C$16</c:f>
              <c:strCache>
                <c:ptCount val="10"/>
                <c:pt idx="0">
                  <c:v>Transporte</c:v>
                </c:pt>
                <c:pt idx="1">
                  <c:v>Comida</c:v>
                </c:pt>
                <c:pt idx="2">
                  <c:v>Internet</c:v>
                </c:pt>
                <c:pt idx="3">
                  <c:v>Luz</c:v>
                </c:pt>
                <c:pt idx="4">
                  <c:v>Agua</c:v>
                </c:pt>
                <c:pt idx="5">
                  <c:v>Renta</c:v>
                </c:pt>
                <c:pt idx="6">
                  <c:v>Servicio de Limpieza</c:v>
                </c:pt>
                <c:pt idx="7">
                  <c:v>Sueldos</c:v>
                </c:pt>
                <c:pt idx="8">
                  <c:v>Seguro</c:v>
                </c:pt>
                <c:pt idx="9">
                  <c:v>Papelaría</c:v>
                </c:pt>
              </c:strCache>
            </c:strRef>
          </c:cat>
          <c:val>
            <c:numRef>
              <c:f>'Datos de coste y gráfico'!$F$7:$F$16</c:f>
              <c:numCache>
                <c:formatCode>#,##0.00\ "€";[Red]\-#,##0.00\ "€"</c:formatCode>
                <c:ptCount val="10"/>
                <c:pt idx="0">
                  <c:v>10500</c:v>
                </c:pt>
                <c:pt idx="1">
                  <c:v>15750</c:v>
                </c:pt>
                <c:pt idx="2">
                  <c:v>20125</c:v>
                </c:pt>
                <c:pt idx="3">
                  <c:v>1750</c:v>
                </c:pt>
                <c:pt idx="4">
                  <c:v>245</c:v>
                </c:pt>
                <c:pt idx="5">
                  <c:v>5250</c:v>
                </c:pt>
                <c:pt idx="6">
                  <c:v>2625</c:v>
                </c:pt>
                <c:pt idx="7">
                  <c:v>54250</c:v>
                </c:pt>
                <c:pt idx="8">
                  <c:v>4200</c:v>
                </c:pt>
                <c:pt idx="9">
                  <c:v>420</c:v>
                </c:pt>
              </c:numCache>
            </c:numRef>
          </c:val>
          <c:extLst>
            <c:ext xmlns:c16="http://schemas.microsoft.com/office/drawing/2014/chart" uri="{C3380CC4-5D6E-409C-BE32-E72D297353CC}">
              <c16:uniqueId val="{00000000-542E-4B86-A603-8BC781F86302}"/>
            </c:ext>
          </c:extLst>
        </c:ser>
        <c:dLbls>
          <c:showLegendKey val="0"/>
          <c:showVal val="0"/>
          <c:showCatName val="0"/>
          <c:showSerName val="0"/>
          <c:showPercent val="0"/>
          <c:showBubbleSize val="0"/>
        </c:dLbls>
        <c:gapWidth val="269"/>
        <c:axId val="310122592"/>
        <c:axId val="310122976"/>
      </c:barChart>
      <c:lineChart>
        <c:grouping val="standard"/>
        <c:varyColors val="0"/>
        <c:ser>
          <c:idx val="1"/>
          <c:order val="1"/>
          <c:tx>
            <c:strRef>
              <c:f>'Datos de coste y gráfico'!$H$6</c:f>
              <c:strCache>
                <c:ptCount val="1"/>
                <c:pt idx="0">
                  <c:v>Porcentaje acumulado</c:v>
                </c:pt>
              </c:strCache>
            </c:strRef>
          </c:tx>
          <c:spPr>
            <a:ln w="38100" cap="rnd">
              <a:solidFill>
                <a:schemeClr val="accent2"/>
              </a:solidFill>
              <a:round/>
            </a:ln>
            <a:effectLst/>
          </c:spPr>
          <c:marker>
            <c:symbol val="none"/>
          </c:marker>
          <c:val>
            <c:numRef>
              <c:f>'Datos de coste y gráfico'!$H$7:$H$16</c:f>
              <c:numCache>
                <c:formatCode>0.00%</c:formatCode>
                <c:ptCount val="10"/>
                <c:pt idx="0">
                  <c:v>9.1213134691395567E-2</c:v>
                </c:pt>
                <c:pt idx="1">
                  <c:v>0.2280328367284889</c:v>
                </c:pt>
                <c:pt idx="2">
                  <c:v>0.40285801155366374</c:v>
                </c:pt>
                <c:pt idx="3">
                  <c:v>0.41806020066889632</c:v>
                </c:pt>
                <c:pt idx="4">
                  <c:v>0.42018850714502887</c:v>
                </c:pt>
                <c:pt idx="5">
                  <c:v>0.46579507449072666</c:v>
                </c:pt>
                <c:pt idx="6">
                  <c:v>0.48859835816357555</c:v>
                </c:pt>
                <c:pt idx="7">
                  <c:v>0.95986622073578598</c:v>
                </c:pt>
                <c:pt idx="8">
                  <c:v>0.99635147461234419</c:v>
                </c:pt>
                <c:pt idx="9">
                  <c:v>1</c:v>
                </c:pt>
              </c:numCache>
            </c:numRef>
          </c:val>
          <c:smooth val="0"/>
          <c:extLst>
            <c:ext xmlns:c16="http://schemas.microsoft.com/office/drawing/2014/chart" uri="{C3380CC4-5D6E-409C-BE32-E72D297353CC}">
              <c16:uniqueId val="{00000001-542E-4B86-A603-8BC781F86302}"/>
            </c:ext>
          </c:extLst>
        </c:ser>
        <c:dLbls>
          <c:showLegendKey val="0"/>
          <c:showVal val="0"/>
          <c:showCatName val="0"/>
          <c:showSerName val="0"/>
          <c:showPercent val="0"/>
          <c:showBubbleSize val="0"/>
        </c:dLbls>
        <c:marker val="1"/>
        <c:smooth val="0"/>
        <c:axId val="310148056"/>
        <c:axId val="310143576"/>
      </c:lineChart>
      <c:catAx>
        <c:axId val="310122592"/>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cap="none" spc="0" normalizeH="0" baseline="0">
                <a:solidFill>
                  <a:schemeClr val="tx1">
                    <a:lumMod val="65000"/>
                    <a:lumOff val="35000"/>
                  </a:schemeClr>
                </a:solidFill>
                <a:latin typeface="+mn-lt"/>
                <a:ea typeface="+mn-ea"/>
                <a:cs typeface="+mn-cs"/>
              </a:defRPr>
            </a:pPr>
            <a:endParaRPr lang="es-MX"/>
          </a:p>
        </c:txPr>
        <c:crossAx val="310122976"/>
        <c:crosses val="autoZero"/>
        <c:auto val="1"/>
        <c:lblAlgn val="ctr"/>
        <c:lblOffset val="100"/>
        <c:noMultiLvlLbl val="0"/>
      </c:catAx>
      <c:valAx>
        <c:axId val="310122976"/>
        <c:scaling>
          <c:orientation val="minMax"/>
        </c:scaling>
        <c:delete val="0"/>
        <c:axPos val="l"/>
        <c:majorGridlines>
          <c:spPr>
            <a:ln w="9525" cap="flat" cmpd="sng" algn="ctr">
              <a:noFill/>
              <a:round/>
            </a:ln>
            <a:effectLst/>
          </c:spPr>
        </c:majorGridlines>
        <c:numFmt formatCode="#,##0.00\ &quot;€&quot;;[Red]\-#,##0.00\ &quot;€&quot;"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MX"/>
          </a:p>
        </c:txPr>
        <c:crossAx val="310122592"/>
        <c:crosses val="autoZero"/>
        <c:crossBetween val="between"/>
      </c:valAx>
      <c:valAx>
        <c:axId val="310143576"/>
        <c:scaling>
          <c:orientation val="minMax"/>
          <c:max val="1"/>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MX"/>
          </a:p>
        </c:txPr>
        <c:crossAx val="310148056"/>
        <c:crosses val="max"/>
        <c:crossBetween val="between"/>
      </c:valAx>
      <c:catAx>
        <c:axId val="310148056"/>
        <c:scaling>
          <c:orientation val="minMax"/>
        </c:scaling>
        <c:delete val="1"/>
        <c:axPos val="b"/>
        <c:majorTickMark val="out"/>
        <c:minorTickMark val="none"/>
        <c:tickLblPos val="nextTo"/>
        <c:crossAx val="310143576"/>
        <c:crosses val="autoZero"/>
        <c:auto val="1"/>
        <c:lblAlgn val="ctr"/>
        <c:lblOffset val="100"/>
        <c:noMultiLvlLbl val="0"/>
      </c:catAx>
      <c:spPr>
        <a:noFill/>
        <a:ln>
          <a:noFill/>
        </a:ln>
        <a:effectLst/>
      </c:spPr>
    </c:plotArea>
    <c:plotVisOnly val="1"/>
    <c:dispBlanksAs val="gap"/>
    <c:showDLblsOverMax val="0"/>
  </c:chart>
  <c:spPr>
    <a:solidFill>
      <a:schemeClr val="accent2">
        <a:lumMod val="40000"/>
        <a:lumOff val="60000"/>
      </a:schemeClr>
    </a:solidFill>
    <a:ln w="9525" cap="flat" cmpd="sng" algn="ctr">
      <a:noFill/>
      <a:round/>
    </a:ln>
    <a:effectLst/>
  </c:spPr>
  <c:txPr>
    <a:bodyPr/>
    <a:lstStyle/>
    <a:p>
      <a:pPr>
        <a:defRPr sz="1400">
          <a:latin typeface="+mn-lt"/>
        </a:defRPr>
      </a:pPr>
      <a:endParaRPr lang="es-MX"/>
    </a:p>
  </c:txPr>
  <c:printSettings>
    <c:headerFooter/>
    <c:pageMargins b="0.4" l="0.4" r="0.4" t="0.4" header="0.5" footer="0.5"/>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5</xdr:row>
      <xdr:rowOff>12887</xdr:rowOff>
    </xdr:from>
    <xdr:to>
      <xdr:col>10</xdr:col>
      <xdr:colOff>2551</xdr:colOff>
      <xdr:row>16</xdr:row>
      <xdr:rowOff>276595</xdr:rowOff>
    </xdr:to>
    <xdr:graphicFrame macro="">
      <xdr:nvGraphicFramePr>
        <xdr:cNvPr id="2" name="Gráfico de Pareto" descr="Gráfico de Pareto para el porcentaje acumulado de costes anuales en todos los centros de coste">
          <a:extLst>
            <a:ext uri="{FF2B5EF4-FFF2-40B4-BE49-F238E27FC236}">
              <a16:creationId xmlns:a16="http://schemas.microsoft.com/office/drawing/2014/main" id="{19DC5EEA-7509-4BD2-84FB-165317F97AF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527670</xdr:colOff>
      <xdr:row>0</xdr:row>
      <xdr:rowOff>165101</xdr:rowOff>
    </xdr:from>
    <xdr:to>
      <xdr:col>9</xdr:col>
      <xdr:colOff>6375400</xdr:colOff>
      <xdr:row>2</xdr:row>
      <xdr:rowOff>673101</xdr:rowOff>
    </xdr:to>
    <xdr:pic>
      <xdr:nvPicPr>
        <xdr:cNvPr id="3" name="Gráfico 2" descr="Ilustración de dos personas sentadas en una mesa con portátiles y hablando de algunos gráficos">
          <a:extLst>
            <a:ext uri="{FF2B5EF4-FFF2-40B4-BE49-F238E27FC236}">
              <a16:creationId xmlns:a16="http://schemas.microsoft.com/office/drawing/2014/main" id="{4261EE29-5AB0-430B-BDB4-8DA623A7331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flipH="1">
          <a:off x="12043395" y="165101"/>
          <a:ext cx="5847730" cy="22606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36EDA-8B21-40F0-A16A-6BCE7858F1EA}" name="Table1" displayName="Table1" ref="B2:D25" totalsRowShown="0" headerRowDxfId="36" dataDxfId="34" headerRowBorderDxfId="35" tableBorderDxfId="33" totalsRowBorderDxfId="32">
  <autoFilter ref="B2:D25" xr:uid="{7E6E88C3-6A89-42B6-B9AC-98B47E6C6DA7}"/>
  <tableColumns count="3">
    <tableColumn id="1" xr3:uid="{53DCEEDC-4402-46C5-B077-17CE75247433}" name="Actividades" dataDxfId="31"/>
    <tableColumn id="2" xr3:uid="{519185DF-36BE-43B0-9D6C-A021E3BB760E}" name="Duracion" dataDxfId="30"/>
    <tableColumn id="3" xr3:uid="{86EA2DF9-9894-426F-8109-24FF282A8380}" name="Horas por día" dataDxfId="29"/>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E22638-81A5-4C75-9512-3979736EF460}" name="Datos" displayName="Datos" ref="C6:H17" totalsRowCount="1" headerRowDxfId="28" dataDxfId="27" totalsRowDxfId="26">
  <autoFilter ref="C6:H16"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C6A64E95-B733-455E-80F0-FB41AA20536A}" name="Centro de costes" totalsRowLabel="Total" dataDxfId="25" totalsRowDxfId="24"/>
    <tableColumn id="5" xr3:uid="{8A30C3D0-FFA3-43D6-81F5-79B93CF10394}" name="Costo al día" totalsRowFunction="custom" dataDxfId="23" totalsRowDxfId="22" dataCellStyle="Moneda 2">
      <totalsRowFormula>SUM(Datos[Costo al día])</totalsRowFormula>
    </tableColumn>
    <tableColumn id="6" xr3:uid="{37CCA616-B5B3-4217-ACC3-2B3775E3D89D}" name="Costo por mes (25 días)" totalsRowFunction="custom" dataDxfId="21" totalsRowDxfId="20" dataCellStyle="Moneda 2">
      <calculatedColumnFormula>(Datos[[#This Row],[Costo al día]]*25)</calculatedColumnFormula>
      <totalsRowFormula>SUM(Datos[Costo por mes (25 días)])</totalsRowFormula>
    </tableColumn>
    <tableColumn id="2" xr3:uid="{42B5C047-353C-4528-8820-3D61129CC2ED}" name="Costo durante el proyecto" totalsRowFunction="custom" dataDxfId="19" totalsRowDxfId="18" dataCellStyle="Moneda 2">
      <totalsRowFormula>SUM(Datos[Costo durante el proyecto])</totalsRowFormula>
    </tableColumn>
    <tableColumn id="3" xr3:uid="{E73DF5CB-3F5D-4072-8E85-ECF18132FA2E}" name="Porcentaje del total" totalsRowFunction="sum" dataDxfId="17" totalsRowDxfId="16">
      <calculatedColumnFormula>IFERROR(Datos[[#This Row],[Costo durante el proyecto]]/SUM(Datos[Costo durante el proyecto]), "")</calculatedColumnFormula>
    </tableColumn>
    <tableColumn id="4" xr3:uid="{0BA6BDD7-D52B-439D-A720-1E3CD761D720}" name="Porcentaje acumulado" dataDxfId="15" totalsRowDxfId="14">
      <calculatedColumnFormula>IFERROR(SUM(INDEX(Datos[Porcentaje del total],1):Datos[[#This Row],[Porcentaje del total]]), "")</calculatedColumnFormula>
    </tableColumn>
  </tableColumns>
  <tableStyleInfo name="Estilo de tabla 1" showFirstColumn="0" showLastColumn="0" showRowStripes="1" showColumnStripes="0"/>
  <extLst>
    <ext xmlns:x14="http://schemas.microsoft.com/office/spreadsheetml/2009/9/main" uri="{504A1905-F514-4f6f-8877-14C23A59335A}">
      <x14:table altTextSummary="Escriba el centro de coste, el coste anual y el porcentaje del total en esta tabla. El porcentaje acumulado se calcula automáticamente."/>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824788-EFCC-43B7-B9CC-1D3AD950C424}" name="Hitos43524" displayName="Hitos43524" ref="B9:H37" totalsRowShown="0" headerRowDxfId="13">
  <autoFilter ref="B9:H37" xr:uid="{29E5A880-80D5-4B65-B5FB-8FB3913D3D2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5EBE094-3D0B-4B68-9450-D3064E764114}" name="Descripción del hito" dataDxfId="12"/>
    <tableColumn id="2" xr3:uid="{167698D0-7478-448F-B8CA-024CA3743635}" name="Categoría" dataDxfId="11"/>
    <tableColumn id="3" xr3:uid="{CB1D4FC0-CDCA-4923-A4DD-30C16BF30C7B}" name="Asignado a" dataDxfId="10"/>
    <tableColumn id="4" xr3:uid="{DBF9FD24-867A-4D26-A440-33AE5B178060}" name="Progreso"/>
    <tableColumn id="5" xr3:uid="{D062F376-3AC3-4B28-B80E-DA7857F834FA}" name="Inicio" dataCellStyle="Fecha"/>
    <tableColumn id="6" xr3:uid="{E2D9EAC0-CEF3-45C1-9C8C-3441B8382A6A}" name="Días"/>
    <tableColumn id="8" xr3:uid="{EDA474CB-72CB-4808-8210-A655DFEAB070}" name="Horas por Día" dataDxfId="9" dataCellStyle="Millares [0] 2"/>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4CEBC-9706-4F0E-A742-F733B6B62F7D}">
  <dimension ref="A1:L39"/>
  <sheetViews>
    <sheetView workbookViewId="0">
      <selection activeCell="B3" sqref="B3"/>
    </sheetView>
  </sheetViews>
  <sheetFormatPr baseColWidth="10" defaultRowHeight="13.2"/>
  <cols>
    <col min="1" max="1" width="3.33203125" customWidth="1"/>
    <col min="2" max="2" width="25.44140625" customWidth="1"/>
    <col min="3" max="3" width="13.6640625" bestFit="1" customWidth="1"/>
    <col min="4" max="4" width="17.6640625" bestFit="1" customWidth="1"/>
    <col min="7" max="7" width="13.6640625" bestFit="1" customWidth="1"/>
    <col min="8" max="8" width="11.44140625" customWidth="1"/>
  </cols>
  <sheetData>
    <row r="1" spans="1:12">
      <c r="A1" s="68"/>
      <c r="B1" s="68"/>
      <c r="C1" s="68"/>
      <c r="D1" s="68"/>
      <c r="E1" s="68"/>
      <c r="F1" s="68"/>
      <c r="G1" s="68"/>
      <c r="H1" s="68"/>
      <c r="I1" s="68"/>
      <c r="J1" s="68"/>
      <c r="K1" s="68"/>
      <c r="L1" s="68"/>
    </row>
    <row r="2" spans="1:12">
      <c r="A2" s="68"/>
      <c r="B2" s="65" t="s">
        <v>0</v>
      </c>
      <c r="C2" s="66" t="s">
        <v>1</v>
      </c>
      <c r="D2" s="67" t="s">
        <v>2</v>
      </c>
      <c r="E2" s="68"/>
      <c r="F2" s="68"/>
      <c r="G2" s="78" t="s">
        <v>3</v>
      </c>
      <c r="H2" s="68"/>
      <c r="I2" s="68"/>
      <c r="J2" s="68"/>
      <c r="K2" s="68"/>
      <c r="L2" s="68"/>
    </row>
    <row r="3" spans="1:12">
      <c r="A3" s="68"/>
      <c r="B3" s="69" t="s">
        <v>4</v>
      </c>
      <c r="C3" s="70" t="str">
        <f>SUM(C4:C10)&amp;" días"</f>
        <v>11 días</v>
      </c>
      <c r="D3" s="71"/>
      <c r="E3" s="68"/>
      <c r="F3" s="68"/>
      <c r="G3" s="73" t="s">
        <v>79</v>
      </c>
      <c r="H3" s="68"/>
      <c r="I3" s="68"/>
      <c r="J3" s="68"/>
      <c r="K3" s="68"/>
      <c r="L3" s="68"/>
    </row>
    <row r="4" spans="1:12" ht="26.4">
      <c r="A4" s="68"/>
      <c r="B4" s="72" t="s">
        <v>28</v>
      </c>
      <c r="C4" s="73">
        <v>2</v>
      </c>
      <c r="D4" s="74" t="s">
        <v>6</v>
      </c>
      <c r="E4" s="68"/>
      <c r="F4" s="68"/>
      <c r="G4" s="68"/>
      <c r="H4" s="68"/>
      <c r="I4" s="68"/>
      <c r="J4" s="68"/>
      <c r="K4" s="68"/>
      <c r="L4" s="68"/>
    </row>
    <row r="5" spans="1:12" ht="26.4">
      <c r="A5" s="68"/>
      <c r="B5" s="72" t="s">
        <v>29</v>
      </c>
      <c r="C5" s="73">
        <v>3</v>
      </c>
      <c r="D5" s="74" t="s">
        <v>8</v>
      </c>
      <c r="E5" s="68"/>
      <c r="F5" s="68"/>
      <c r="G5" s="68"/>
      <c r="H5" s="68"/>
      <c r="I5" s="68"/>
      <c r="J5" s="68"/>
      <c r="K5" s="68"/>
      <c r="L5" s="68"/>
    </row>
    <row r="6" spans="1:12" ht="39.6">
      <c r="A6" s="68"/>
      <c r="B6" s="72" t="s">
        <v>31</v>
      </c>
      <c r="C6" s="73">
        <v>1</v>
      </c>
      <c r="D6" s="74" t="s">
        <v>34</v>
      </c>
      <c r="E6" s="68"/>
      <c r="F6" s="68"/>
      <c r="G6" s="68"/>
      <c r="H6" s="68"/>
      <c r="I6" s="68"/>
      <c r="J6" s="68"/>
      <c r="K6" s="68"/>
      <c r="L6" s="68"/>
    </row>
    <row r="7" spans="1:12" ht="39.6">
      <c r="A7" s="68"/>
      <c r="B7" s="72" t="s">
        <v>32</v>
      </c>
      <c r="C7" s="73">
        <v>1</v>
      </c>
      <c r="D7" s="74" t="s">
        <v>33</v>
      </c>
      <c r="E7" s="68"/>
      <c r="F7" s="68"/>
      <c r="G7" s="68"/>
      <c r="H7" s="68"/>
      <c r="I7" s="68"/>
      <c r="J7" s="68"/>
      <c r="K7" s="68"/>
      <c r="L7" s="68"/>
    </row>
    <row r="8" spans="1:12">
      <c r="A8" s="68"/>
      <c r="B8" s="72" t="s">
        <v>30</v>
      </c>
      <c r="C8" s="73">
        <v>1</v>
      </c>
      <c r="D8" s="74" t="s">
        <v>6</v>
      </c>
      <c r="E8" s="68"/>
      <c r="F8" s="68"/>
      <c r="G8" s="68"/>
      <c r="H8" s="68"/>
      <c r="I8" s="68"/>
      <c r="J8" s="68"/>
      <c r="K8" s="68"/>
      <c r="L8" s="68"/>
    </row>
    <row r="9" spans="1:12">
      <c r="A9" s="68"/>
      <c r="B9" s="72" t="s">
        <v>10</v>
      </c>
      <c r="C9" s="73">
        <v>2</v>
      </c>
      <c r="D9" s="74" t="s">
        <v>11</v>
      </c>
      <c r="E9" s="68"/>
      <c r="F9" s="68"/>
      <c r="G9" s="68"/>
      <c r="H9" s="68"/>
      <c r="I9" s="68"/>
      <c r="J9" s="68"/>
      <c r="K9" s="68"/>
      <c r="L9" s="68"/>
    </row>
    <row r="10" spans="1:12">
      <c r="A10" s="68"/>
      <c r="B10" s="72" t="s">
        <v>15</v>
      </c>
      <c r="C10" s="73">
        <v>1</v>
      </c>
      <c r="D10" s="74" t="s">
        <v>13</v>
      </c>
      <c r="E10" s="68"/>
      <c r="F10" s="68"/>
      <c r="G10" s="68"/>
      <c r="H10" s="68"/>
      <c r="I10" s="68"/>
      <c r="J10" s="68"/>
      <c r="K10" s="68"/>
      <c r="L10" s="68"/>
    </row>
    <row r="11" spans="1:12">
      <c r="A11" s="68"/>
      <c r="B11" s="69" t="s">
        <v>17</v>
      </c>
      <c r="C11" s="70" t="str">
        <f>SUM(C12:C14)&amp;" días"</f>
        <v>8 días</v>
      </c>
      <c r="D11" s="71"/>
      <c r="E11" s="68"/>
      <c r="F11" s="68"/>
      <c r="G11" s="68"/>
      <c r="H11" s="68"/>
      <c r="I11" s="68"/>
      <c r="J11" s="68"/>
      <c r="K11" s="68"/>
      <c r="L11" s="68"/>
    </row>
    <row r="12" spans="1:12" ht="39.6">
      <c r="A12" s="68"/>
      <c r="B12" s="72" t="s">
        <v>35</v>
      </c>
      <c r="C12" s="73">
        <v>4</v>
      </c>
      <c r="D12" s="74" t="s">
        <v>6</v>
      </c>
      <c r="E12" s="68"/>
      <c r="F12" s="68"/>
      <c r="G12" s="68"/>
      <c r="H12" s="68"/>
      <c r="I12" s="68"/>
      <c r="J12" s="68"/>
      <c r="K12" s="68"/>
      <c r="L12" s="68"/>
    </row>
    <row r="13" spans="1:12" ht="26.4">
      <c r="A13" s="68"/>
      <c r="B13" s="72" t="s">
        <v>18</v>
      </c>
      <c r="C13" s="73">
        <v>2</v>
      </c>
      <c r="D13" s="74" t="s">
        <v>11</v>
      </c>
      <c r="E13" s="68"/>
      <c r="F13" s="68"/>
      <c r="G13" s="68"/>
      <c r="H13" s="68"/>
      <c r="I13" s="68"/>
      <c r="J13" s="68"/>
      <c r="K13" s="68"/>
      <c r="L13" s="68"/>
    </row>
    <row r="14" spans="1:12" ht="26.4">
      <c r="A14" s="68"/>
      <c r="B14" s="72" t="s">
        <v>20</v>
      </c>
      <c r="C14" s="73">
        <v>2</v>
      </c>
      <c r="D14" s="74" t="s">
        <v>11</v>
      </c>
      <c r="E14" s="68"/>
      <c r="F14" s="68"/>
      <c r="G14" s="68"/>
      <c r="H14" s="68"/>
      <c r="I14" s="68"/>
      <c r="J14" s="68"/>
      <c r="K14" s="68"/>
      <c r="L14" s="68"/>
    </row>
    <row r="15" spans="1:12" ht="26.4">
      <c r="A15" s="68"/>
      <c r="B15" s="69" t="s">
        <v>21</v>
      </c>
      <c r="C15" s="70" t="str">
        <f>SUM(C16:C19)&amp;" días"</f>
        <v>9 días</v>
      </c>
      <c r="D15" s="71"/>
      <c r="E15" s="68"/>
      <c r="F15" s="68"/>
      <c r="G15" s="68"/>
      <c r="H15" s="68"/>
      <c r="I15" s="68"/>
      <c r="J15" s="68"/>
      <c r="K15" s="68"/>
      <c r="L15" s="68"/>
    </row>
    <row r="16" spans="1:12" ht="26.4">
      <c r="A16" s="68"/>
      <c r="B16" s="72" t="s">
        <v>22</v>
      </c>
      <c r="C16" s="73">
        <v>1</v>
      </c>
      <c r="D16" s="74" t="s">
        <v>6</v>
      </c>
      <c r="E16" s="68"/>
      <c r="F16" s="68"/>
      <c r="G16" s="68"/>
      <c r="H16" s="68"/>
      <c r="I16" s="68"/>
      <c r="J16" s="68"/>
      <c r="K16" s="68"/>
      <c r="L16" s="68"/>
    </row>
    <row r="17" spans="1:12" ht="26.4">
      <c r="A17" s="68"/>
      <c r="B17" s="72" t="s">
        <v>36</v>
      </c>
      <c r="C17" s="73">
        <v>3</v>
      </c>
      <c r="D17" s="74" t="s">
        <v>6</v>
      </c>
      <c r="E17" s="68"/>
      <c r="F17" s="68"/>
      <c r="G17" s="68"/>
      <c r="H17" s="68"/>
      <c r="I17" s="68"/>
      <c r="J17" s="68"/>
      <c r="K17" s="68"/>
      <c r="L17" s="68"/>
    </row>
    <row r="18" spans="1:12" ht="39.6">
      <c r="A18" s="68"/>
      <c r="B18" s="72" t="s">
        <v>37</v>
      </c>
      <c r="C18" s="73">
        <v>3</v>
      </c>
      <c r="D18" s="74" t="s">
        <v>6</v>
      </c>
      <c r="E18" s="68"/>
      <c r="F18" s="68"/>
      <c r="G18" s="68"/>
      <c r="H18" s="68"/>
      <c r="I18" s="68"/>
      <c r="J18" s="68"/>
      <c r="K18" s="68"/>
      <c r="L18" s="68"/>
    </row>
    <row r="19" spans="1:12" ht="26.4">
      <c r="A19" s="68"/>
      <c r="B19" s="72" t="s">
        <v>23</v>
      </c>
      <c r="C19" s="73">
        <v>2</v>
      </c>
      <c r="D19" s="74" t="s">
        <v>11</v>
      </c>
      <c r="E19" s="68"/>
      <c r="F19" s="68"/>
      <c r="G19" s="68"/>
      <c r="H19" s="68"/>
      <c r="I19" s="68"/>
      <c r="J19" s="68"/>
      <c r="K19" s="68"/>
      <c r="L19" s="68"/>
    </row>
    <row r="20" spans="1:12" ht="26.4">
      <c r="A20" s="68"/>
      <c r="B20" s="69" t="s">
        <v>24</v>
      </c>
      <c r="C20" s="70" t="str">
        <f>SUM(C21:C25)&amp;" días"</f>
        <v>7 días</v>
      </c>
      <c r="D20" s="71"/>
      <c r="E20" s="68"/>
      <c r="F20" s="68"/>
      <c r="G20" s="68"/>
      <c r="H20" s="68"/>
      <c r="I20" s="68"/>
      <c r="J20" s="68"/>
      <c r="K20" s="68"/>
      <c r="L20" s="68"/>
    </row>
    <row r="21" spans="1:12" ht="26.4">
      <c r="A21" s="68"/>
      <c r="B21" s="72" t="s">
        <v>25</v>
      </c>
      <c r="C21" s="73">
        <v>3</v>
      </c>
      <c r="D21" s="74" t="s">
        <v>11</v>
      </c>
      <c r="E21" s="68"/>
      <c r="F21" s="68"/>
      <c r="G21" s="68"/>
      <c r="H21" s="68"/>
      <c r="I21" s="68"/>
      <c r="J21" s="68"/>
      <c r="K21" s="68"/>
      <c r="L21" s="68"/>
    </row>
    <row r="22" spans="1:12" ht="26.4">
      <c r="A22" s="68"/>
      <c r="B22" s="72" t="s">
        <v>26</v>
      </c>
      <c r="C22" s="73">
        <v>1</v>
      </c>
      <c r="D22" s="74" t="s">
        <v>6</v>
      </c>
      <c r="E22" s="68"/>
      <c r="F22" s="68"/>
      <c r="G22" s="68"/>
      <c r="H22" s="68"/>
      <c r="I22" s="68"/>
      <c r="J22" s="68"/>
      <c r="K22" s="68"/>
      <c r="L22" s="68"/>
    </row>
    <row r="23" spans="1:12" ht="26.4">
      <c r="A23" s="68"/>
      <c r="B23" s="72" t="s">
        <v>27</v>
      </c>
      <c r="C23" s="73">
        <v>1</v>
      </c>
      <c r="D23" s="74" t="s">
        <v>6</v>
      </c>
      <c r="E23" s="68"/>
      <c r="F23" s="68"/>
      <c r="G23" s="68"/>
      <c r="H23" s="68"/>
      <c r="I23" s="68"/>
      <c r="J23" s="68"/>
      <c r="K23" s="68"/>
      <c r="L23" s="68"/>
    </row>
    <row r="24" spans="1:12" ht="26.4">
      <c r="A24" s="68"/>
      <c r="B24" s="72" t="s">
        <v>39</v>
      </c>
      <c r="C24" s="73">
        <v>1</v>
      </c>
      <c r="D24" s="74" t="s">
        <v>40</v>
      </c>
      <c r="E24" s="68"/>
      <c r="F24" s="68"/>
      <c r="G24" s="68"/>
      <c r="H24" s="68"/>
      <c r="I24" s="68"/>
      <c r="J24" s="68"/>
      <c r="K24" s="68"/>
      <c r="L24" s="68"/>
    </row>
    <row r="25" spans="1:12" ht="26.4">
      <c r="A25" s="68"/>
      <c r="B25" s="75" t="s">
        <v>38</v>
      </c>
      <c r="C25" s="76">
        <v>1</v>
      </c>
      <c r="D25" s="77" t="s">
        <v>13</v>
      </c>
      <c r="E25" s="68"/>
      <c r="F25" s="68"/>
      <c r="G25" s="68"/>
      <c r="H25" s="68"/>
      <c r="I25" s="68"/>
      <c r="J25" s="68"/>
      <c r="K25" s="68"/>
      <c r="L25" s="68"/>
    </row>
    <row r="26" spans="1:12">
      <c r="A26" s="68"/>
      <c r="B26" s="68"/>
      <c r="C26" s="68"/>
      <c r="D26" s="68"/>
      <c r="E26" s="68"/>
      <c r="F26" s="68"/>
      <c r="G26" s="68"/>
      <c r="H26" s="68"/>
      <c r="I26" s="68"/>
      <c r="J26" s="68"/>
      <c r="K26" s="68"/>
      <c r="L26" s="68"/>
    </row>
    <row r="27" spans="1:12">
      <c r="A27" s="68"/>
      <c r="B27" s="68"/>
      <c r="C27" s="68"/>
      <c r="D27" s="68"/>
      <c r="E27" s="68"/>
      <c r="F27" s="68"/>
      <c r="G27" s="68"/>
      <c r="H27" s="68"/>
      <c r="I27" s="68"/>
      <c r="J27" s="68"/>
      <c r="K27" s="68"/>
      <c r="L27" s="68"/>
    </row>
    <row r="28" spans="1:12">
      <c r="A28" s="68"/>
      <c r="B28" s="68"/>
      <c r="C28" s="68"/>
      <c r="D28" s="68"/>
      <c r="E28" s="68"/>
      <c r="F28" s="68"/>
      <c r="G28" s="68"/>
      <c r="H28" s="68"/>
      <c r="I28" s="68"/>
      <c r="J28" s="68"/>
      <c r="K28" s="68"/>
      <c r="L28" s="68"/>
    </row>
    <row r="29" spans="1:12">
      <c r="A29" s="68"/>
      <c r="B29" s="68"/>
      <c r="C29" s="68"/>
      <c r="D29" s="68"/>
      <c r="E29" s="68"/>
      <c r="F29" s="68"/>
      <c r="G29" s="68"/>
      <c r="H29" s="68"/>
      <c r="I29" s="68"/>
      <c r="J29" s="68"/>
      <c r="K29" s="68"/>
      <c r="L29" s="68"/>
    </row>
    <row r="30" spans="1:12">
      <c r="A30" s="68"/>
      <c r="B30" s="68"/>
      <c r="C30" s="68"/>
      <c r="D30" s="68"/>
      <c r="E30" s="68"/>
      <c r="F30" s="68"/>
      <c r="G30" s="68"/>
      <c r="H30" s="68"/>
      <c r="I30" s="68"/>
      <c r="J30" s="68"/>
      <c r="K30" s="68"/>
      <c r="L30" s="68"/>
    </row>
    <row r="31" spans="1:12">
      <c r="A31" s="68"/>
      <c r="B31" s="68"/>
      <c r="C31" s="68"/>
      <c r="D31" s="68"/>
      <c r="E31" s="68"/>
      <c r="F31" s="68"/>
      <c r="G31" s="68"/>
      <c r="H31" s="68"/>
      <c r="I31" s="68"/>
      <c r="J31" s="68"/>
      <c r="K31" s="68"/>
      <c r="L31" s="68"/>
    </row>
    <row r="32" spans="1:12">
      <c r="A32" s="68"/>
      <c r="B32" s="68"/>
      <c r="C32" s="68"/>
      <c r="D32" s="68"/>
      <c r="E32" s="68"/>
      <c r="F32" s="68"/>
      <c r="G32" s="68"/>
      <c r="H32" s="68"/>
      <c r="I32" s="68"/>
      <c r="J32" s="68"/>
      <c r="K32" s="68"/>
      <c r="L32" s="68"/>
    </row>
    <row r="33" spans="1:12">
      <c r="A33" s="68"/>
      <c r="B33" s="68"/>
      <c r="C33" s="68"/>
      <c r="D33" s="68"/>
      <c r="E33" s="68"/>
      <c r="F33" s="68"/>
      <c r="G33" s="68"/>
      <c r="H33" s="68"/>
      <c r="I33" s="68"/>
      <c r="J33" s="68"/>
      <c r="K33" s="68"/>
      <c r="L33" s="68"/>
    </row>
    <row r="34" spans="1:12">
      <c r="A34" s="68"/>
      <c r="B34" s="68"/>
      <c r="C34" s="68"/>
      <c r="D34" s="68"/>
      <c r="E34" s="68"/>
      <c r="F34" s="68"/>
      <c r="G34" s="68"/>
      <c r="H34" s="68"/>
      <c r="I34" s="68"/>
      <c r="J34" s="68"/>
      <c r="K34" s="68"/>
      <c r="L34" s="68"/>
    </row>
    <row r="35" spans="1:12">
      <c r="A35" s="68"/>
      <c r="B35" s="68"/>
      <c r="C35" s="68"/>
      <c r="D35" s="68"/>
      <c r="E35" s="68"/>
      <c r="F35" s="68"/>
      <c r="G35" s="68"/>
      <c r="H35" s="68"/>
      <c r="I35" s="68"/>
      <c r="J35" s="68"/>
      <c r="K35" s="68"/>
      <c r="L35" s="68"/>
    </row>
    <row r="36" spans="1:12">
      <c r="A36" s="68"/>
      <c r="B36" s="68"/>
      <c r="C36" s="68"/>
      <c r="D36" s="68"/>
      <c r="E36" s="68"/>
      <c r="F36" s="68"/>
      <c r="G36" s="68"/>
      <c r="H36" s="68"/>
      <c r="I36" s="68"/>
      <c r="J36" s="68"/>
      <c r="K36" s="68"/>
      <c r="L36" s="68"/>
    </row>
    <row r="37" spans="1:12">
      <c r="A37" s="68"/>
      <c r="B37" s="68"/>
      <c r="C37" s="68"/>
      <c r="D37" s="68"/>
      <c r="E37" s="68"/>
      <c r="F37" s="68"/>
      <c r="G37" s="68"/>
      <c r="H37" s="68"/>
      <c r="I37" s="68"/>
      <c r="J37" s="68"/>
      <c r="K37" s="68"/>
      <c r="L37" s="68"/>
    </row>
    <row r="38" spans="1:12">
      <c r="A38" s="68"/>
      <c r="B38" s="68"/>
      <c r="C38" s="68"/>
      <c r="D38" s="68"/>
      <c r="E38" s="68"/>
      <c r="F38" s="68"/>
      <c r="G38" s="68"/>
      <c r="H38" s="68"/>
      <c r="I38" s="68"/>
      <c r="J38" s="68"/>
      <c r="K38" s="68"/>
      <c r="L38" s="68"/>
    </row>
    <row r="39" spans="1:12">
      <c r="A39" s="68"/>
      <c r="B39" s="68"/>
      <c r="C39" s="68"/>
      <c r="D39" s="68"/>
      <c r="E39" s="68"/>
      <c r="F39" s="68"/>
      <c r="G39" s="68"/>
      <c r="H39" s="68"/>
      <c r="I39" s="68"/>
      <c r="J39" s="68"/>
      <c r="K39" s="68"/>
      <c r="L39" s="6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97411-2A37-4A1E-9EDD-5C3CBC5F7D29}">
  <sheetPr codeName="Hoja2">
    <tabColor theme="4"/>
    <pageSetUpPr autoPageBreaks="0" fitToPage="1"/>
  </sheetPr>
  <dimension ref="A1:L27"/>
  <sheetViews>
    <sheetView showGridLines="0" zoomScale="40" zoomScaleNormal="40" workbookViewId="0">
      <selection activeCell="G19" sqref="G19"/>
    </sheetView>
  </sheetViews>
  <sheetFormatPr baseColWidth="10" defaultColWidth="8.6640625" defaultRowHeight="30" customHeight="1"/>
  <cols>
    <col min="1" max="2" width="3.88671875" style="1" customWidth="1"/>
    <col min="3" max="5" width="49.33203125" style="1" customWidth="1"/>
    <col min="6" max="8" width="35.44140625" style="1" customWidth="1"/>
    <col min="9" max="9" width="9.44140625" style="1" customWidth="1"/>
    <col min="10" max="10" width="127.5546875" style="1" customWidth="1"/>
    <col min="11" max="12" width="2.6640625" style="1" customWidth="1"/>
    <col min="13" max="13" width="8.5546875" style="1" customWidth="1"/>
    <col min="14" max="16384" width="8.6640625" style="1"/>
  </cols>
  <sheetData>
    <row r="1" spans="1:12" ht="18" customHeight="1">
      <c r="A1" s="2"/>
      <c r="B1" s="2"/>
      <c r="C1" s="2"/>
      <c r="D1" s="2"/>
      <c r="E1" s="2"/>
      <c r="F1" s="2"/>
      <c r="G1" s="2"/>
      <c r="H1" s="2"/>
      <c r="I1" s="2"/>
      <c r="J1" s="2"/>
      <c r="K1" s="2"/>
      <c r="L1" s="2"/>
    </row>
    <row r="2" spans="1:12" ht="120" customHeight="1">
      <c r="A2" s="2"/>
      <c r="B2" s="2"/>
      <c r="C2" s="101" t="s">
        <v>42</v>
      </c>
      <c r="D2" s="101"/>
      <c r="E2" s="101"/>
      <c r="F2" s="2"/>
      <c r="G2" s="2"/>
      <c r="H2" s="59"/>
      <c r="I2" s="2"/>
      <c r="J2" s="2"/>
      <c r="K2" s="2"/>
      <c r="L2" s="2"/>
    </row>
    <row r="3" spans="1:12" ht="67.5" customHeight="1">
      <c r="A3" s="2"/>
      <c r="B3" s="2"/>
      <c r="C3" s="102" t="s">
        <v>43</v>
      </c>
      <c r="D3" s="102"/>
      <c r="E3" s="102"/>
      <c r="F3" s="64" t="s">
        <v>78</v>
      </c>
      <c r="G3" s="64">
        <v>35</v>
      </c>
      <c r="H3" s="63"/>
      <c r="I3" s="2"/>
      <c r="J3" s="2"/>
      <c r="K3" s="2"/>
      <c r="L3" s="2"/>
    </row>
    <row r="4" spans="1:12" ht="48" customHeight="1">
      <c r="A4" s="2"/>
      <c r="B4" s="2"/>
      <c r="C4" s="2"/>
      <c r="D4" s="2"/>
      <c r="E4" s="2"/>
      <c r="F4" s="2"/>
      <c r="G4" s="2"/>
      <c r="H4" s="2"/>
      <c r="I4" s="2"/>
      <c r="J4" s="2"/>
      <c r="K4" s="2"/>
      <c r="L4" s="2"/>
    </row>
    <row r="5" spans="1:12" ht="34.950000000000003" customHeight="1">
      <c r="A5" s="2"/>
      <c r="B5" s="2"/>
      <c r="C5" s="81" t="s">
        <v>44</v>
      </c>
      <c r="D5" s="62"/>
      <c r="E5" s="62"/>
      <c r="F5" s="82"/>
      <c r="G5" s="82"/>
      <c r="H5" s="82"/>
      <c r="I5" s="3"/>
      <c r="J5" s="95" t="s">
        <v>45</v>
      </c>
      <c r="K5" s="2"/>
      <c r="L5" s="2"/>
    </row>
    <row r="6" spans="1:12" ht="51" customHeight="1">
      <c r="A6" s="2"/>
      <c r="B6" s="2"/>
      <c r="C6" s="83" t="s">
        <v>46</v>
      </c>
      <c r="D6" s="83" t="s">
        <v>72</v>
      </c>
      <c r="E6" s="83" t="s">
        <v>73</v>
      </c>
      <c r="F6" s="84" t="s">
        <v>71</v>
      </c>
      <c r="G6" s="96" t="s">
        <v>47</v>
      </c>
      <c r="H6" s="96" t="s">
        <v>48</v>
      </c>
      <c r="I6" s="2"/>
      <c r="J6" s="2"/>
      <c r="K6" s="2"/>
      <c r="L6" s="2"/>
    </row>
    <row r="7" spans="1:12" ht="34.950000000000003" customHeight="1">
      <c r="A7" s="2"/>
      <c r="B7" s="2"/>
      <c r="C7" s="79" t="s">
        <v>5</v>
      </c>
      <c r="D7" s="80">
        <v>300</v>
      </c>
      <c r="E7" s="80">
        <f>(Datos[[#This Row],[Costo al día]]*25)</f>
        <v>7500</v>
      </c>
      <c r="F7" s="80">
        <f>Datos[[#This Row],[Costo al día]]*G3</f>
        <v>10500</v>
      </c>
      <c r="G7" s="97">
        <f>IFERROR(Datos[[#This Row],[Costo durante el proyecto]]/SUM(Datos[Costo durante el proyecto]), "")</f>
        <v>9.1213134691395567E-2</v>
      </c>
      <c r="H7" s="97">
        <f>IFERROR(SUM(INDEX(Datos[Porcentaje del total],1):Datos[[#This Row],[Porcentaje del total]]), "")</f>
        <v>9.1213134691395567E-2</v>
      </c>
      <c r="I7" s="2"/>
      <c r="J7" s="2"/>
      <c r="K7" s="2"/>
      <c r="L7" s="2"/>
    </row>
    <row r="8" spans="1:12" ht="34.950000000000003" customHeight="1">
      <c r="A8" s="2"/>
      <c r="B8" s="2"/>
      <c r="C8" s="79" t="s">
        <v>7</v>
      </c>
      <c r="D8" s="80">
        <v>450</v>
      </c>
      <c r="E8" s="80">
        <f>(Datos[[#This Row],[Costo al día]]*25)</f>
        <v>11250</v>
      </c>
      <c r="F8" s="80">
        <f>D8*G3</f>
        <v>15750</v>
      </c>
      <c r="G8" s="97">
        <f>IFERROR(Datos[[#This Row],[Costo durante el proyecto]]/SUM(Datos[Costo durante el proyecto]), "")</f>
        <v>0.13681970203709334</v>
      </c>
      <c r="H8" s="97">
        <f>IFERROR(SUM(INDEX(Datos[Porcentaje del total],1):Datos[[#This Row],[Porcentaje del total]]), "")</f>
        <v>0.2280328367284889</v>
      </c>
      <c r="I8" s="2"/>
      <c r="J8" s="2"/>
      <c r="K8" s="2"/>
      <c r="L8" s="2"/>
    </row>
    <row r="9" spans="1:12" ht="34.950000000000003" customHeight="1">
      <c r="A9" s="2"/>
      <c r="B9" s="2"/>
      <c r="C9" s="79" t="s">
        <v>9</v>
      </c>
      <c r="D9" s="80">
        <v>575</v>
      </c>
      <c r="E9" s="80">
        <f>(Datos[[#This Row],[Costo al día]]*25)</f>
        <v>14375</v>
      </c>
      <c r="F9" s="80">
        <f>Datos[[#This Row],[Costo al día]]*G3</f>
        <v>20125</v>
      </c>
      <c r="G9" s="97">
        <f>IFERROR(Datos[[#This Row],[Costo durante el proyecto]]/SUM(Datos[Costo durante el proyecto]), "")</f>
        <v>0.17482517482517482</v>
      </c>
      <c r="H9" s="97">
        <f>IFERROR(SUM(INDEX(Datos[Porcentaje del total],1):Datos[[#This Row],[Porcentaje del total]]), "")</f>
        <v>0.40285801155366374</v>
      </c>
      <c r="I9" s="2"/>
      <c r="J9" s="2"/>
      <c r="K9" s="2"/>
      <c r="L9" s="2"/>
    </row>
    <row r="10" spans="1:12" ht="34.950000000000003" customHeight="1">
      <c r="A10" s="2"/>
      <c r="B10" s="2"/>
      <c r="C10" s="79" t="s">
        <v>12</v>
      </c>
      <c r="D10" s="80">
        <v>50</v>
      </c>
      <c r="E10" s="80">
        <f>(Datos[[#This Row],[Costo al día]]*25)</f>
        <v>1250</v>
      </c>
      <c r="F10" s="80">
        <f>Datos[[#This Row],[Costo al día]]*G3</f>
        <v>1750</v>
      </c>
      <c r="G10" s="97">
        <f>IFERROR(Datos[[#This Row],[Costo durante el proyecto]]/SUM(Datos[Costo durante el proyecto]), "")</f>
        <v>1.5202189115232594E-2</v>
      </c>
      <c r="H10" s="97">
        <f>IFERROR(SUM(INDEX(Datos[Porcentaje del total],1):Datos[[#This Row],[Porcentaje del total]]), "")</f>
        <v>0.41806020066889632</v>
      </c>
      <c r="I10" s="2"/>
      <c r="J10" s="2"/>
      <c r="K10" s="2"/>
      <c r="L10" s="2"/>
    </row>
    <row r="11" spans="1:12" ht="34.950000000000003" customHeight="1">
      <c r="A11" s="2"/>
      <c r="B11" s="2"/>
      <c r="C11" s="79" t="s">
        <v>16</v>
      </c>
      <c r="D11" s="80">
        <v>7</v>
      </c>
      <c r="E11" s="80">
        <f>(Datos[[#This Row],[Costo al día]]*25)</f>
        <v>175</v>
      </c>
      <c r="F11" s="80">
        <f>Datos[[#This Row],[Costo al día]]*G3</f>
        <v>245</v>
      </c>
      <c r="G11" s="97">
        <f>IFERROR(Datos[[#This Row],[Costo durante el proyecto]]/SUM(Datos[Costo durante el proyecto]), "")</f>
        <v>2.128306476132563E-3</v>
      </c>
      <c r="H11" s="97">
        <f>IFERROR(SUM(INDEX(Datos[Porcentaje del total],1):Datos[[#This Row],[Porcentaje del total]]), "")</f>
        <v>0.42018850714502887</v>
      </c>
      <c r="I11" s="2"/>
      <c r="J11" s="2"/>
      <c r="K11" s="2"/>
      <c r="L11" s="2"/>
    </row>
    <row r="12" spans="1:12" ht="34.950000000000003" customHeight="1">
      <c r="A12" s="2"/>
      <c r="B12" s="2"/>
      <c r="C12" s="79" t="s">
        <v>14</v>
      </c>
      <c r="D12" s="80">
        <v>150</v>
      </c>
      <c r="E12" s="80">
        <f>(Datos[[#This Row],[Costo al día]]*25)</f>
        <v>3750</v>
      </c>
      <c r="F12" s="80">
        <f>Datos[[#This Row],[Costo al día]]*G3</f>
        <v>5250</v>
      </c>
      <c r="G12" s="97">
        <f>IFERROR(Datos[[#This Row],[Costo durante el proyecto]]/SUM(Datos[Costo durante el proyecto]), "")</f>
        <v>4.5606567345697784E-2</v>
      </c>
      <c r="H12" s="97">
        <f>IFERROR(SUM(INDEX(Datos[Porcentaje del total],1):Datos[[#This Row],[Porcentaje del total]]), "")</f>
        <v>0.46579507449072666</v>
      </c>
      <c r="I12" s="2"/>
      <c r="J12" s="2"/>
      <c r="K12" s="2"/>
      <c r="L12" s="2"/>
    </row>
    <row r="13" spans="1:12" ht="34.950000000000003" customHeight="1">
      <c r="A13" s="2"/>
      <c r="B13" s="2"/>
      <c r="C13" s="79" t="s">
        <v>69</v>
      </c>
      <c r="D13" s="80">
        <v>75</v>
      </c>
      <c r="E13" s="80">
        <f>(Datos[[#This Row],[Costo al día]]*25)</f>
        <v>1875</v>
      </c>
      <c r="F13" s="80">
        <f>Datos[[#This Row],[Costo al día]]*G3</f>
        <v>2625</v>
      </c>
      <c r="G13" s="97">
        <f>IFERROR(Datos[[#This Row],[Costo durante el proyecto]]/SUM(Datos[Costo durante el proyecto]), "")</f>
        <v>2.2803283672848892E-2</v>
      </c>
      <c r="H13" s="97">
        <f>IFERROR(SUM(INDEX(Datos[Porcentaje del total],1):Datos[[#This Row],[Porcentaje del total]]), "")</f>
        <v>0.48859835816357555</v>
      </c>
      <c r="I13" s="2"/>
      <c r="J13" s="2"/>
      <c r="K13" s="2"/>
      <c r="L13" s="2"/>
    </row>
    <row r="14" spans="1:12" ht="34.950000000000003" customHeight="1">
      <c r="A14" s="2"/>
      <c r="B14" s="2"/>
      <c r="C14" s="79" t="s">
        <v>70</v>
      </c>
      <c r="D14" s="80">
        <f>D25</f>
        <v>1550</v>
      </c>
      <c r="E14" s="80">
        <f>(Datos[[#This Row],[Costo al día]]*25)</f>
        <v>38750</v>
      </c>
      <c r="F14" s="80">
        <f>Datos[[#This Row],[Costo al día]]*G3</f>
        <v>54250</v>
      </c>
      <c r="G14" s="97">
        <f>IFERROR(Datos[[#This Row],[Costo durante el proyecto]]/SUM(Datos[Costo durante el proyecto]), "")</f>
        <v>0.47126786257221037</v>
      </c>
      <c r="H14" s="97">
        <f>IFERROR(SUM(INDEX(Datos[Porcentaje del total],1):Datos[[#This Row],[Porcentaje del total]]), "")</f>
        <v>0.95986622073578598</v>
      </c>
      <c r="I14" s="2"/>
      <c r="J14" s="2"/>
      <c r="K14" s="2"/>
      <c r="L14" s="2"/>
    </row>
    <row r="15" spans="1:12" ht="34.950000000000003" customHeight="1">
      <c r="A15" s="2"/>
      <c r="B15" s="2"/>
      <c r="C15" s="79" t="s">
        <v>49</v>
      </c>
      <c r="D15" s="80">
        <v>120</v>
      </c>
      <c r="E15" s="80">
        <f>(Datos[[#This Row],[Costo al día]]*25)</f>
        <v>3000</v>
      </c>
      <c r="F15" s="80">
        <f>Datos[[#This Row],[Costo al día]]*G3</f>
        <v>4200</v>
      </c>
      <c r="G15" s="97">
        <f>IFERROR(Datos[[#This Row],[Costo durante el proyecto]]/SUM(Datos[Costo durante el proyecto]), "")</f>
        <v>3.6485253876558224E-2</v>
      </c>
      <c r="H15" s="97">
        <f>IFERROR(SUM(INDEX(Datos[Porcentaje del total],1):Datos[[#This Row],[Porcentaje del total]]), "")</f>
        <v>0.99635147461234419</v>
      </c>
      <c r="I15" s="2"/>
      <c r="J15" s="2"/>
      <c r="K15" s="2"/>
      <c r="L15" s="2"/>
    </row>
    <row r="16" spans="1:12" ht="34.950000000000003" customHeight="1">
      <c r="A16" s="2"/>
      <c r="B16" s="2"/>
      <c r="C16" s="79" t="s">
        <v>77</v>
      </c>
      <c r="D16" s="80">
        <v>12</v>
      </c>
      <c r="E16" s="80">
        <f>(Datos[[#This Row],[Costo al día]]*25)</f>
        <v>300</v>
      </c>
      <c r="F16" s="80">
        <f>Datos[[#This Row],[Costo al día]]*G3</f>
        <v>420</v>
      </c>
      <c r="G16" s="97">
        <f>IFERROR(Datos[[#This Row],[Costo durante el proyecto]]/SUM(Datos[Costo durante el proyecto]), "")</f>
        <v>3.6485253876558225E-3</v>
      </c>
      <c r="H16" s="97">
        <f>IFERROR(SUM(INDEX(Datos[Porcentaje del total],1):Datos[[#This Row],[Porcentaje del total]]), "")</f>
        <v>1</v>
      </c>
      <c r="I16" s="2"/>
      <c r="J16" s="2"/>
      <c r="K16" s="2"/>
      <c r="L16" s="2"/>
    </row>
    <row r="17" spans="1:12" ht="30" customHeight="1">
      <c r="A17" s="2"/>
      <c r="B17" s="2"/>
      <c r="C17" s="92" t="s">
        <v>19</v>
      </c>
      <c r="D17" s="93">
        <f>SUM(Datos[Costo al día])</f>
        <v>3289</v>
      </c>
      <c r="E17" s="93">
        <f>SUM(Datos[Costo por mes (25 días)])</f>
        <v>82225</v>
      </c>
      <c r="F17" s="93">
        <f>SUM(Datos[Costo durante el proyecto])</f>
        <v>115115</v>
      </c>
      <c r="G17" s="98">
        <f>SUBTOTAL(109,Datos[Porcentaje del total])</f>
        <v>1</v>
      </c>
      <c r="H17" s="94"/>
      <c r="I17" s="2"/>
      <c r="J17" s="2"/>
      <c r="K17" s="2"/>
      <c r="L17" s="2"/>
    </row>
    <row r="18" spans="1:12" ht="30" customHeight="1">
      <c r="A18" s="2"/>
      <c r="B18" s="2"/>
      <c r="C18" s="2"/>
      <c r="D18" s="61"/>
      <c r="E18" s="2"/>
      <c r="F18" s="2"/>
      <c r="G18" s="2"/>
      <c r="H18" s="2"/>
      <c r="I18" s="2"/>
      <c r="J18" s="2"/>
      <c r="K18" s="2"/>
      <c r="L18" s="2"/>
    </row>
    <row r="19" spans="1:12" ht="30" customHeight="1">
      <c r="A19" s="2"/>
      <c r="B19" s="2"/>
      <c r="C19" s="2"/>
      <c r="D19" s="2"/>
      <c r="E19" s="2"/>
      <c r="F19" s="2"/>
      <c r="G19" s="2"/>
      <c r="H19" s="2"/>
      <c r="I19" s="2"/>
      <c r="J19" s="2"/>
      <c r="K19" s="2"/>
      <c r="L19" s="2"/>
    </row>
    <row r="20" spans="1:12" ht="30" customHeight="1">
      <c r="A20" s="2"/>
      <c r="B20" s="2"/>
      <c r="C20" s="2"/>
      <c r="D20" s="2"/>
      <c r="E20" s="2"/>
      <c r="F20" s="2"/>
      <c r="G20" s="2"/>
      <c r="H20" s="2"/>
      <c r="I20" s="2"/>
      <c r="J20" s="2"/>
      <c r="K20" s="2"/>
      <c r="L20" s="2"/>
    </row>
    <row r="21" spans="1:12" ht="24.6">
      <c r="A21" s="2"/>
      <c r="B21" s="2"/>
      <c r="C21" s="85" t="s">
        <v>74</v>
      </c>
      <c r="D21" s="85"/>
      <c r="E21" s="85"/>
      <c r="F21" s="2"/>
      <c r="G21" s="2"/>
      <c r="H21" s="2"/>
      <c r="I21" s="2"/>
      <c r="J21" s="2"/>
      <c r="K21" s="2"/>
      <c r="L21" s="2"/>
    </row>
    <row r="22" spans="1:12" ht="22.8">
      <c r="A22" s="2"/>
      <c r="B22" s="2"/>
      <c r="C22" s="86" t="s">
        <v>41</v>
      </c>
      <c r="D22" s="86" t="s">
        <v>72</v>
      </c>
      <c r="E22" s="86" t="s">
        <v>73</v>
      </c>
      <c r="F22" s="2"/>
      <c r="G22" s="2"/>
      <c r="H22" s="2"/>
      <c r="I22" s="2"/>
      <c r="J22" s="2"/>
      <c r="K22" s="2"/>
      <c r="L22" s="2"/>
    </row>
    <row r="23" spans="1:12" ht="75.75" customHeight="1">
      <c r="A23" s="2"/>
      <c r="B23" s="2"/>
      <c r="C23" s="88" t="s">
        <v>75</v>
      </c>
      <c r="D23" s="89">
        <v>500</v>
      </c>
      <c r="E23" s="89">
        <f>D23*25</f>
        <v>12500</v>
      </c>
      <c r="F23" s="2"/>
      <c r="G23" s="2"/>
      <c r="H23" s="2"/>
      <c r="I23" s="2"/>
      <c r="J23" s="2"/>
      <c r="K23" s="2"/>
      <c r="L23" s="2"/>
    </row>
    <row r="24" spans="1:12" ht="54" customHeight="1">
      <c r="A24" s="2"/>
      <c r="B24" s="2"/>
      <c r="C24" s="88" t="s">
        <v>76</v>
      </c>
      <c r="D24" s="89">
        <v>350</v>
      </c>
      <c r="E24" s="89">
        <f>D24*25</f>
        <v>8750</v>
      </c>
      <c r="F24" s="2"/>
      <c r="G24" s="2"/>
      <c r="H24" s="2"/>
      <c r="I24" s="2"/>
      <c r="J24" s="2"/>
      <c r="K24" s="2"/>
      <c r="L24" s="2"/>
    </row>
    <row r="25" spans="1:12" ht="41.25" customHeight="1">
      <c r="A25" s="2"/>
      <c r="B25" s="2"/>
      <c r="C25" s="90" t="s">
        <v>19</v>
      </c>
      <c r="D25" s="91">
        <f>D23+3*D24</f>
        <v>1550</v>
      </c>
      <c r="E25" s="87">
        <f>D25*25</f>
        <v>38750</v>
      </c>
      <c r="F25" s="2"/>
      <c r="G25" s="2"/>
      <c r="H25" s="2"/>
      <c r="I25" s="2"/>
      <c r="J25" s="2"/>
      <c r="K25" s="2"/>
      <c r="L25" s="2"/>
    </row>
    <row r="26" spans="1:12" ht="30" customHeight="1">
      <c r="A26" s="2"/>
      <c r="B26" s="2"/>
      <c r="C26" s="2"/>
      <c r="D26" s="2"/>
      <c r="E26" s="2"/>
      <c r="F26" s="2"/>
      <c r="G26" s="2"/>
      <c r="H26" s="2"/>
      <c r="I26" s="2"/>
      <c r="J26" s="2"/>
      <c r="K26" s="2"/>
      <c r="L26" s="2"/>
    </row>
    <row r="27" spans="1:12" ht="30" customHeight="1">
      <c r="A27" s="2"/>
      <c r="B27" s="2"/>
      <c r="C27" s="2"/>
      <c r="D27" s="2"/>
      <c r="E27" s="2"/>
      <c r="F27" s="2"/>
      <c r="G27" s="2"/>
      <c r="H27" s="2"/>
      <c r="I27" s="2"/>
      <c r="J27" s="2"/>
      <c r="K27" s="2"/>
      <c r="L27" s="2"/>
    </row>
  </sheetData>
  <dataConsolidate/>
  <mergeCells count="2">
    <mergeCell ref="C2:E2"/>
    <mergeCell ref="C3:E3"/>
  </mergeCells>
  <printOptions horizontalCentered="1"/>
  <pageMargins left="0.75" right="0.75" top="1" bottom="1" header="0.5" footer="0.5"/>
  <pageSetup paperSize="9" scale="33" fitToHeight="0" orientation="portrait" r:id="rId1"/>
  <headerFooter differentFirst="1">
    <oddFooter>Page &amp;P of &amp;N</oddFooter>
  </headerFooter>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6A870-598D-42DB-B4F6-69837C9FAC01}">
  <sheetPr codeName="Hoja3">
    <pageSetUpPr fitToPage="1"/>
  </sheetPr>
  <dimension ref="A1:BP39"/>
  <sheetViews>
    <sheetView showGridLines="0" tabSelected="1" showRuler="0" topLeftCell="A3" zoomScale="55" zoomScaleNormal="55" zoomScalePageLayoutView="70" workbookViewId="0">
      <selection activeCell="D7" sqref="D7"/>
    </sheetView>
  </sheetViews>
  <sheetFormatPr baseColWidth="10" defaultColWidth="9.109375" defaultRowHeight="30" customHeight="1"/>
  <cols>
    <col min="1" max="1" width="4.6640625" style="4" customWidth="1"/>
    <col min="2" max="2" width="36.6640625" style="5" customWidth="1"/>
    <col min="3" max="3" width="19" style="5" customWidth="1"/>
    <col min="4" max="4" width="20.5546875" style="5" customWidth="1"/>
    <col min="5" max="5" width="15.6640625" style="5" customWidth="1"/>
    <col min="6" max="6" width="12.6640625" style="6" customWidth="1"/>
    <col min="7" max="8" width="10.44140625" style="5" customWidth="1"/>
    <col min="9" max="65" width="5.6640625" style="5" customWidth="1"/>
    <col min="66" max="16384" width="9.109375" style="5"/>
  </cols>
  <sheetData>
    <row r="1" spans="1:68" ht="25.2" customHeight="1"/>
    <row r="2" spans="1:68" ht="49.95" customHeight="1">
      <c r="A2" s="7"/>
      <c r="B2" s="103" t="s">
        <v>50</v>
      </c>
      <c r="C2" s="103"/>
      <c r="D2" s="103"/>
      <c r="E2" s="103"/>
      <c r="F2" s="103"/>
      <c r="G2" s="103"/>
      <c r="H2" s="60"/>
      <c r="I2" s="106"/>
      <c r="J2" s="106"/>
      <c r="K2" s="106"/>
      <c r="L2" s="106"/>
      <c r="M2" s="106"/>
      <c r="N2" s="106"/>
      <c r="O2" s="107"/>
      <c r="P2" s="107"/>
      <c r="Q2" s="107"/>
      <c r="R2" s="107"/>
      <c r="S2" s="107"/>
      <c r="T2" s="107"/>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row>
    <row r="3" spans="1:68" ht="19.95" customHeight="1">
      <c r="A3" s="7"/>
      <c r="B3" s="9"/>
      <c r="C3" s="10"/>
      <c r="D3" s="11"/>
      <c r="E3" s="11"/>
      <c r="F3" s="12"/>
      <c r="G3" s="11"/>
      <c r="H3" s="11"/>
      <c r="I3" s="13"/>
      <c r="J3" s="14"/>
      <c r="K3" s="14"/>
      <c r="L3" s="14"/>
    </row>
    <row r="4" spans="1:68" ht="30" customHeight="1">
      <c r="A4" s="7"/>
      <c r="B4" s="15" t="s">
        <v>85</v>
      </c>
      <c r="C4" s="16"/>
      <c r="D4" s="17"/>
      <c r="E4" s="18"/>
      <c r="F4" s="19"/>
      <c r="G4" s="20"/>
      <c r="H4" s="20" t="s">
        <v>51</v>
      </c>
      <c r="I4" s="108" t="s">
        <v>52</v>
      </c>
      <c r="J4" s="108"/>
      <c r="K4" s="108"/>
      <c r="L4" s="108"/>
      <c r="N4" s="109" t="s">
        <v>53</v>
      </c>
      <c r="O4" s="109"/>
      <c r="P4" s="109"/>
      <c r="Q4" s="109"/>
      <c r="S4" s="110" t="s">
        <v>54</v>
      </c>
      <c r="T4" s="110"/>
      <c r="U4" s="110"/>
      <c r="V4" s="110"/>
      <c r="X4" s="104" t="s">
        <v>55</v>
      </c>
      <c r="Y4" s="104"/>
      <c r="Z4" s="104"/>
      <c r="AA4" s="104"/>
      <c r="AC4" s="105" t="s">
        <v>56</v>
      </c>
      <c r="AD4" s="105"/>
      <c r="AE4" s="105"/>
      <c r="AF4" s="105"/>
    </row>
    <row r="5" spans="1:68" ht="30" customHeight="1">
      <c r="A5" s="7"/>
      <c r="B5" s="21" t="s">
        <v>86</v>
      </c>
      <c r="C5" s="17"/>
      <c r="D5" s="17"/>
      <c r="E5" s="18"/>
      <c r="F5" s="19"/>
      <c r="G5" s="18"/>
      <c r="H5" s="18"/>
    </row>
    <row r="6" spans="1:68" ht="30" customHeight="1">
      <c r="A6" s="7"/>
      <c r="B6" s="22" t="s">
        <v>57</v>
      </c>
      <c r="C6" s="23" cm="1">
        <f t="array" aca="1" ref="C6" ca="1">IFERROR(IF(MIN(Hitos43524[Inicio])=0,TODAY(),B11(Hitos43524[Inicio])),TODAY())</f>
        <v>45370</v>
      </c>
      <c r="D6" s="23"/>
      <c r="E6" s="18"/>
      <c r="F6" s="19"/>
      <c r="G6" s="18"/>
      <c r="H6" s="18"/>
      <c r="I6" s="24" t="str">
        <f ca="1">TEXT(I7,"mmmm")</f>
        <v>marzo</v>
      </c>
      <c r="J6" s="24"/>
      <c r="K6" s="24"/>
      <c r="L6" s="24"/>
      <c r="M6" s="24"/>
      <c r="N6" s="24"/>
      <c r="O6" s="24"/>
      <c r="P6" s="24" t="str">
        <f ca="1">IF(TEXT(P7,"mmmm")=I6,"",TEXT(P7,"mmmm"))</f>
        <v/>
      </c>
      <c r="Q6" s="24"/>
      <c r="R6" s="24"/>
      <c r="S6" s="24"/>
      <c r="T6" s="24"/>
      <c r="U6" s="24"/>
      <c r="V6" s="24"/>
      <c r="W6" s="24" t="str">
        <f ca="1">IF(OR(TEXT(W7,"mmmm")=P6,TEXT(W7,"mmmm")=I6),"",TEXT(W7,"mmmm"))</f>
        <v>abril</v>
      </c>
      <c r="X6" s="24"/>
      <c r="Y6" s="24"/>
      <c r="Z6" s="24"/>
      <c r="AA6" s="24"/>
      <c r="AB6" s="24"/>
      <c r="AC6" s="24"/>
      <c r="AD6" s="24" t="str">
        <f ca="1">IF(OR(TEXT(AD7,"mmmm")=W6,TEXT(AD7,"mmmm")=P6,TEXT(AD7,"mmmm")=I6),"",TEXT(AD7,"mmmm"))</f>
        <v/>
      </c>
      <c r="AE6" s="24"/>
      <c r="AF6" s="24"/>
      <c r="AG6" s="24"/>
      <c r="AH6" s="24"/>
      <c r="AI6" s="24"/>
      <c r="AJ6" s="24"/>
      <c r="AK6" s="24" t="str">
        <f ca="1">IF(OR(TEXT(AK7,"mmmm")=AD6,TEXT(AK7,"mmmm")=W6,TEXT(AK7,"mmmm")=P6,TEXT(AK7,"mmmm")=I6),"",TEXT(AK7,"mmmm"))</f>
        <v/>
      </c>
      <c r="AL6" s="24"/>
      <c r="AM6" s="24"/>
      <c r="AN6" s="24"/>
      <c r="AO6" s="24"/>
      <c r="AP6" s="24"/>
      <c r="AQ6" s="24"/>
      <c r="AR6" s="24" t="str">
        <f ca="1">IF(OR(TEXT(AR7,"mmmm")=AK6,TEXT(AR7,"mmmm")=AD6,TEXT(AR7,"mmmm")=W6,TEXT(AR7,"mmmm")=P6),"",TEXT(AR7,"mmmm"))</f>
        <v/>
      </c>
      <c r="AS6" s="24"/>
      <c r="AT6" s="24"/>
      <c r="AU6" s="24"/>
      <c r="AV6" s="24"/>
      <c r="AW6" s="24"/>
      <c r="AX6" s="25"/>
      <c r="AY6" s="25" t="str">
        <f ca="1">IF(OR(TEXT(AY7,"mmmm")=AR6,TEXT(AY7,"mmmm")=AK6,TEXT(AY7,"mmmm")=AD6,TEXT(AY7,"mmmm")=W6),"",TEXT(AY7,"mmmm"))</f>
        <v>mayo</v>
      </c>
      <c r="AZ6" s="25"/>
      <c r="BA6" s="25"/>
      <c r="BB6" s="26"/>
      <c r="BC6" s="27"/>
      <c r="BD6" s="27"/>
      <c r="BE6" s="27"/>
      <c r="BF6" s="27" t="str">
        <f ca="1">IF(OR(TEXT(BF7,"mmmm")=AY6,TEXT(BF7,"mmmm")=AR6,TEXT(BF7,"mmmm")=AK6,TEXT(BF7,"mmmm")=AD6),"",TEXT(BF7,"mmmm"))</f>
        <v/>
      </c>
      <c r="BG6" s="27"/>
      <c r="BH6" s="27"/>
      <c r="BI6" s="27"/>
      <c r="BJ6" s="27"/>
      <c r="BK6" s="27"/>
      <c r="BL6" s="27"/>
    </row>
    <row r="7" spans="1:68" ht="30" customHeight="1">
      <c r="A7" s="7"/>
      <c r="B7" s="22" t="s">
        <v>58</v>
      </c>
      <c r="C7" s="28">
        <v>1</v>
      </c>
      <c r="D7" s="17"/>
      <c r="E7" s="18"/>
      <c r="F7" s="18"/>
      <c r="G7" s="18"/>
      <c r="H7" s="18"/>
      <c r="I7" s="29">
        <f ca="1">IFERROR(Inicio_del_proyecto+Incremento_de_desplazamiento,TODAY())</f>
        <v>45371</v>
      </c>
      <c r="J7" s="30">
        <f ca="1">I7+1</f>
        <v>45372</v>
      </c>
      <c r="K7" s="30">
        <f t="shared" ref="K7:AX7" ca="1" si="0">J7+1</f>
        <v>45373</v>
      </c>
      <c r="L7" s="30">
        <f t="shared" ca="1" si="0"/>
        <v>45374</v>
      </c>
      <c r="M7" s="30">
        <f t="shared" ca="1" si="0"/>
        <v>45375</v>
      </c>
      <c r="N7" s="30">
        <f t="shared" ca="1" si="0"/>
        <v>45376</v>
      </c>
      <c r="O7" s="31">
        <f t="shared" ca="1" si="0"/>
        <v>45377</v>
      </c>
      <c r="P7" s="30">
        <f ca="1">O7+1</f>
        <v>45378</v>
      </c>
      <c r="Q7" s="30">
        <f ca="1">P7+1</f>
        <v>45379</v>
      </c>
      <c r="R7" s="30">
        <f t="shared" ca="1" si="0"/>
        <v>45380</v>
      </c>
      <c r="S7" s="30">
        <f t="shared" ca="1" si="0"/>
        <v>45381</v>
      </c>
      <c r="T7" s="30">
        <f t="shared" ca="1" si="0"/>
        <v>45382</v>
      </c>
      <c r="U7" s="30">
        <f t="shared" ca="1" si="0"/>
        <v>45383</v>
      </c>
      <c r="V7" s="31">
        <f t="shared" ca="1" si="0"/>
        <v>45384</v>
      </c>
      <c r="W7" s="30">
        <f ca="1">V7+1</f>
        <v>45385</v>
      </c>
      <c r="X7" s="30">
        <f ca="1">W7+1</f>
        <v>45386</v>
      </c>
      <c r="Y7" s="30">
        <f t="shared" ca="1" si="0"/>
        <v>45387</v>
      </c>
      <c r="Z7" s="30">
        <f t="shared" ca="1" si="0"/>
        <v>45388</v>
      </c>
      <c r="AA7" s="30">
        <f t="shared" ca="1" si="0"/>
        <v>45389</v>
      </c>
      <c r="AB7" s="30">
        <f t="shared" ca="1" si="0"/>
        <v>45390</v>
      </c>
      <c r="AC7" s="31">
        <f t="shared" ca="1" si="0"/>
        <v>45391</v>
      </c>
      <c r="AD7" s="30">
        <f ca="1">AC7+1</f>
        <v>45392</v>
      </c>
      <c r="AE7" s="30">
        <f ca="1">AD7+1</f>
        <v>45393</v>
      </c>
      <c r="AF7" s="30">
        <f t="shared" ca="1" si="0"/>
        <v>45394</v>
      </c>
      <c r="AG7" s="30">
        <f t="shared" ca="1" si="0"/>
        <v>45395</v>
      </c>
      <c r="AH7" s="30">
        <f t="shared" ca="1" si="0"/>
        <v>45396</v>
      </c>
      <c r="AI7" s="30">
        <f t="shared" ca="1" si="0"/>
        <v>45397</v>
      </c>
      <c r="AJ7" s="31">
        <f t="shared" ca="1" si="0"/>
        <v>45398</v>
      </c>
      <c r="AK7" s="30">
        <f ca="1">AJ7+1</f>
        <v>45399</v>
      </c>
      <c r="AL7" s="30">
        <f ca="1">AK7+1</f>
        <v>45400</v>
      </c>
      <c r="AM7" s="30">
        <f t="shared" ca="1" si="0"/>
        <v>45401</v>
      </c>
      <c r="AN7" s="30">
        <f t="shared" ca="1" si="0"/>
        <v>45402</v>
      </c>
      <c r="AO7" s="30">
        <f t="shared" ca="1" si="0"/>
        <v>45403</v>
      </c>
      <c r="AP7" s="30">
        <f t="shared" ca="1" si="0"/>
        <v>45404</v>
      </c>
      <c r="AQ7" s="31">
        <f t="shared" ca="1" si="0"/>
        <v>45405</v>
      </c>
      <c r="AR7" s="30">
        <f ca="1">AQ7+1</f>
        <v>45406</v>
      </c>
      <c r="AS7" s="30">
        <f ca="1">AR7+1</f>
        <v>45407</v>
      </c>
      <c r="AT7" s="30">
        <f t="shared" ca="1" si="0"/>
        <v>45408</v>
      </c>
      <c r="AU7" s="30">
        <f t="shared" ca="1" si="0"/>
        <v>45409</v>
      </c>
      <c r="AV7" s="30">
        <f t="shared" ca="1" si="0"/>
        <v>45410</v>
      </c>
      <c r="AW7" s="30">
        <f t="shared" ca="1" si="0"/>
        <v>45411</v>
      </c>
      <c r="AX7" s="31">
        <f t="shared" ca="1" si="0"/>
        <v>45412</v>
      </c>
      <c r="AY7" s="30">
        <f ca="1">AX7+1</f>
        <v>45413</v>
      </c>
      <c r="AZ7" s="30">
        <f ca="1">AY7+1</f>
        <v>45414</v>
      </c>
      <c r="BA7" s="30">
        <f t="shared" ref="BA7:BE7" ca="1" si="1">AZ7+1</f>
        <v>45415</v>
      </c>
      <c r="BB7" s="30">
        <f t="shared" ca="1" si="1"/>
        <v>45416</v>
      </c>
      <c r="BC7" s="30">
        <f t="shared" ca="1" si="1"/>
        <v>45417</v>
      </c>
      <c r="BD7" s="30">
        <f t="shared" ca="1" si="1"/>
        <v>45418</v>
      </c>
      <c r="BE7" s="31">
        <f t="shared" ca="1" si="1"/>
        <v>45419</v>
      </c>
      <c r="BF7" s="30">
        <f ca="1">BE7+1</f>
        <v>45420</v>
      </c>
      <c r="BG7" s="30">
        <f ca="1">BF7+1</f>
        <v>45421</v>
      </c>
      <c r="BH7" s="30">
        <f t="shared" ref="BH7:BL7" ca="1" si="2">BG7+1</f>
        <v>45422</v>
      </c>
      <c r="BI7" s="30">
        <f t="shared" ca="1" si="2"/>
        <v>45423</v>
      </c>
      <c r="BJ7" s="30">
        <f t="shared" ca="1" si="2"/>
        <v>45424</v>
      </c>
      <c r="BK7" s="30">
        <f t="shared" ca="1" si="2"/>
        <v>45425</v>
      </c>
      <c r="BL7" s="31">
        <f t="shared" ca="1" si="2"/>
        <v>45426</v>
      </c>
    </row>
    <row r="8" spans="1:68" ht="19.95" customHeight="1">
      <c r="A8" s="7"/>
      <c r="B8" s="17"/>
      <c r="C8" s="17"/>
      <c r="D8" s="17"/>
      <c r="E8" s="18"/>
      <c r="F8" s="18"/>
      <c r="G8" s="18"/>
      <c r="H8" s="18"/>
      <c r="I8" s="32"/>
      <c r="J8" s="33"/>
      <c r="K8" s="33"/>
      <c r="L8" s="33"/>
      <c r="M8" s="33"/>
      <c r="N8" s="33"/>
      <c r="O8" s="33"/>
      <c r="P8" s="34"/>
      <c r="Q8" s="33"/>
      <c r="R8" s="33"/>
      <c r="S8" s="33"/>
      <c r="T8" s="33"/>
      <c r="U8" s="33"/>
      <c r="V8" s="35"/>
      <c r="W8" s="33"/>
      <c r="X8" s="33"/>
      <c r="Y8" s="33"/>
      <c r="Z8" s="33"/>
      <c r="AA8" s="33"/>
      <c r="AB8" s="33"/>
      <c r="AC8" s="35"/>
      <c r="AD8" s="33"/>
      <c r="AE8" s="33"/>
      <c r="AF8" s="33"/>
      <c r="AG8" s="33"/>
      <c r="AH8" s="33"/>
      <c r="AI8" s="33"/>
      <c r="AJ8" s="35"/>
      <c r="AK8" s="33"/>
      <c r="AL8" s="33"/>
      <c r="AM8" s="33"/>
      <c r="AN8" s="33"/>
      <c r="AO8" s="33"/>
      <c r="AP8" s="33"/>
      <c r="AQ8" s="35"/>
      <c r="AR8" s="33"/>
      <c r="AS8" s="33"/>
      <c r="AT8" s="33"/>
      <c r="AU8" s="33"/>
      <c r="AV8" s="33"/>
      <c r="AW8" s="33"/>
      <c r="AX8" s="35"/>
      <c r="AY8" s="33"/>
      <c r="AZ8" s="33"/>
      <c r="BA8" s="33"/>
      <c r="BB8" s="33"/>
      <c r="BC8" s="33"/>
      <c r="BD8" s="33"/>
      <c r="BE8" s="35"/>
      <c r="BF8" s="33"/>
      <c r="BG8" s="33"/>
      <c r="BH8" s="33"/>
      <c r="BI8" s="33"/>
      <c r="BJ8" s="33"/>
      <c r="BK8" s="33"/>
      <c r="BL8" s="36"/>
    </row>
    <row r="9" spans="1:68" ht="40.200000000000003" customHeight="1">
      <c r="A9" s="7"/>
      <c r="B9" s="37" t="s">
        <v>59</v>
      </c>
      <c r="C9" s="38" t="s">
        <v>60</v>
      </c>
      <c r="D9" s="38" t="s">
        <v>61</v>
      </c>
      <c r="E9" s="38" t="s">
        <v>62</v>
      </c>
      <c r="F9" s="38" t="s">
        <v>63</v>
      </c>
      <c r="G9" s="38" t="s">
        <v>64</v>
      </c>
      <c r="H9" s="100" t="s">
        <v>80</v>
      </c>
      <c r="I9" s="39" t="str">
        <f t="shared" ref="I9:AN9" ca="1" si="3">LEFT(TEXT(I7,"ddd"),1)</f>
        <v>m</v>
      </c>
      <c r="J9" s="39" t="str">
        <f t="shared" ca="1" si="3"/>
        <v>j</v>
      </c>
      <c r="K9" s="39" t="str">
        <f t="shared" ca="1" si="3"/>
        <v>v</v>
      </c>
      <c r="L9" s="39" t="str">
        <f t="shared" ca="1" si="3"/>
        <v>s</v>
      </c>
      <c r="M9" s="39" t="str">
        <f t="shared" ca="1" si="3"/>
        <v>d</v>
      </c>
      <c r="N9" s="39" t="str">
        <f t="shared" ca="1" si="3"/>
        <v>l</v>
      </c>
      <c r="O9" s="39" t="str">
        <f t="shared" ca="1" si="3"/>
        <v>m</v>
      </c>
      <c r="P9" s="39" t="str">
        <f t="shared" ca="1" si="3"/>
        <v>m</v>
      </c>
      <c r="Q9" s="39" t="str">
        <f t="shared" ca="1" si="3"/>
        <v>j</v>
      </c>
      <c r="R9" s="39" t="str">
        <f t="shared" ca="1" si="3"/>
        <v>v</v>
      </c>
      <c r="S9" s="39" t="str">
        <f t="shared" ca="1" si="3"/>
        <v>s</v>
      </c>
      <c r="T9" s="39" t="str">
        <f t="shared" ca="1" si="3"/>
        <v>d</v>
      </c>
      <c r="U9" s="39" t="str">
        <f t="shared" ca="1" si="3"/>
        <v>l</v>
      </c>
      <c r="V9" s="39" t="str">
        <f t="shared" ca="1" si="3"/>
        <v>m</v>
      </c>
      <c r="W9" s="39" t="str">
        <f t="shared" ca="1" si="3"/>
        <v>m</v>
      </c>
      <c r="X9" s="39" t="str">
        <f t="shared" ca="1" si="3"/>
        <v>j</v>
      </c>
      <c r="Y9" s="39" t="str">
        <f t="shared" ca="1" si="3"/>
        <v>v</v>
      </c>
      <c r="Z9" s="39" t="str">
        <f t="shared" ca="1" si="3"/>
        <v>s</v>
      </c>
      <c r="AA9" s="39" t="str">
        <f t="shared" ca="1" si="3"/>
        <v>d</v>
      </c>
      <c r="AB9" s="39" t="str">
        <f t="shared" ca="1" si="3"/>
        <v>l</v>
      </c>
      <c r="AC9" s="39" t="str">
        <f t="shared" ca="1" si="3"/>
        <v>m</v>
      </c>
      <c r="AD9" s="39" t="str">
        <f t="shared" ca="1" si="3"/>
        <v>m</v>
      </c>
      <c r="AE9" s="39" t="str">
        <f t="shared" ca="1" si="3"/>
        <v>j</v>
      </c>
      <c r="AF9" s="39" t="str">
        <f t="shared" ca="1" si="3"/>
        <v>v</v>
      </c>
      <c r="AG9" s="39" t="str">
        <f t="shared" ca="1" si="3"/>
        <v>s</v>
      </c>
      <c r="AH9" s="39" t="str">
        <f t="shared" ca="1" si="3"/>
        <v>d</v>
      </c>
      <c r="AI9" s="39" t="str">
        <f t="shared" ca="1" si="3"/>
        <v>l</v>
      </c>
      <c r="AJ9" s="39" t="str">
        <f t="shared" ca="1" si="3"/>
        <v>m</v>
      </c>
      <c r="AK9" s="39" t="str">
        <f t="shared" ca="1" si="3"/>
        <v>m</v>
      </c>
      <c r="AL9" s="39" t="str">
        <f t="shared" ca="1" si="3"/>
        <v>j</v>
      </c>
      <c r="AM9" s="39" t="str">
        <f t="shared" ca="1" si="3"/>
        <v>v</v>
      </c>
      <c r="AN9" s="39" t="str">
        <f t="shared" ca="1" si="3"/>
        <v>s</v>
      </c>
      <c r="AO9" s="39" t="str">
        <f t="shared" ref="AO9:BL9" ca="1" si="4">LEFT(TEXT(AO7,"ddd"),1)</f>
        <v>d</v>
      </c>
      <c r="AP9" s="39" t="str">
        <f t="shared" ca="1" si="4"/>
        <v>l</v>
      </c>
      <c r="AQ9" s="39" t="str">
        <f t="shared" ca="1" si="4"/>
        <v>m</v>
      </c>
      <c r="AR9" s="39" t="str">
        <f t="shared" ca="1" si="4"/>
        <v>m</v>
      </c>
      <c r="AS9" s="39" t="str">
        <f t="shared" ca="1" si="4"/>
        <v>j</v>
      </c>
      <c r="AT9" s="39" t="str">
        <f t="shared" ca="1" si="4"/>
        <v>v</v>
      </c>
      <c r="AU9" s="39" t="str">
        <f t="shared" ca="1" si="4"/>
        <v>s</v>
      </c>
      <c r="AV9" s="39" t="str">
        <f t="shared" ca="1" si="4"/>
        <v>d</v>
      </c>
      <c r="AW9" s="39" t="str">
        <f t="shared" ca="1" si="4"/>
        <v>l</v>
      </c>
      <c r="AX9" s="39" t="str">
        <f t="shared" ca="1" si="4"/>
        <v>m</v>
      </c>
      <c r="AY9" s="39" t="str">
        <f t="shared" ca="1" si="4"/>
        <v>m</v>
      </c>
      <c r="AZ9" s="39" t="str">
        <f t="shared" ca="1" si="4"/>
        <v>j</v>
      </c>
      <c r="BA9" s="39" t="str">
        <f t="shared" ca="1" si="4"/>
        <v>v</v>
      </c>
      <c r="BB9" s="39" t="str">
        <f t="shared" ca="1" si="4"/>
        <v>s</v>
      </c>
      <c r="BC9" s="39" t="str">
        <f t="shared" ca="1" si="4"/>
        <v>d</v>
      </c>
      <c r="BD9" s="39" t="str">
        <f t="shared" ca="1" si="4"/>
        <v>l</v>
      </c>
      <c r="BE9" s="39" t="str">
        <f t="shared" ca="1" si="4"/>
        <v>m</v>
      </c>
      <c r="BF9" s="39" t="str">
        <f t="shared" ca="1" si="4"/>
        <v>m</v>
      </c>
      <c r="BG9" s="39" t="str">
        <f t="shared" ca="1" si="4"/>
        <v>j</v>
      </c>
      <c r="BH9" s="39" t="str">
        <f t="shared" ca="1" si="4"/>
        <v>v</v>
      </c>
      <c r="BI9" s="39" t="str">
        <f t="shared" ca="1" si="4"/>
        <v>s</v>
      </c>
      <c r="BJ9" s="39" t="str">
        <f t="shared" ca="1" si="4"/>
        <v>d</v>
      </c>
      <c r="BK9" s="39" t="str">
        <f t="shared" ca="1" si="4"/>
        <v>l</v>
      </c>
      <c r="BL9" s="39" t="str">
        <f t="shared" ca="1" si="4"/>
        <v>m</v>
      </c>
    </row>
    <row r="10" spans="1:68" ht="30" hidden="1" customHeight="1">
      <c r="B10" s="40"/>
      <c r="C10" s="41"/>
      <c r="D10" s="42"/>
      <c r="E10" s="41"/>
      <c r="F10" s="43"/>
      <c r="G10" s="44"/>
      <c r="H10" s="44"/>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row>
    <row r="11" spans="1:68" s="14" customFormat="1" ht="40.200000000000003" customHeight="1">
      <c r="A11" s="7"/>
      <c r="B11" s="46" t="s">
        <v>4</v>
      </c>
      <c r="C11" s="47"/>
      <c r="D11" s="47"/>
      <c r="E11" s="48" t="s">
        <v>84</v>
      </c>
      <c r="F11" s="49"/>
      <c r="G11" s="50"/>
      <c r="H11" s="50"/>
      <c r="I11" s="51" t="str">
        <f t="shared" ref="I11:R20" ca="1" si="5">IF(AND($C11="Objetivo",I$7&gt;=$F11,I$7&lt;=$F11+$G11-1),2,IF(AND($C11="Hito",I$7&gt;=$F11,I$7&lt;=$F11+$G11-1),1,""))</f>
        <v/>
      </c>
      <c r="J11" s="51" t="str">
        <f t="shared" ca="1" si="5"/>
        <v/>
      </c>
      <c r="K11" s="51" t="str">
        <f t="shared" ca="1" si="5"/>
        <v/>
      </c>
      <c r="L11" s="51" t="str">
        <f t="shared" ca="1" si="5"/>
        <v/>
      </c>
      <c r="M11" s="51" t="str">
        <f t="shared" ca="1" si="5"/>
        <v/>
      </c>
      <c r="N11" s="51" t="str">
        <f t="shared" ca="1" si="5"/>
        <v/>
      </c>
      <c r="O11" s="51" t="str">
        <f t="shared" ca="1" si="5"/>
        <v/>
      </c>
      <c r="P11" s="51" t="str">
        <f t="shared" ca="1" si="5"/>
        <v/>
      </c>
      <c r="Q11" s="51" t="str">
        <f t="shared" ca="1" si="5"/>
        <v/>
      </c>
      <c r="R11" s="51" t="str">
        <f t="shared" ca="1" si="5"/>
        <v/>
      </c>
      <c r="S11" s="51" t="str">
        <f t="shared" ref="S11:AB20" ca="1" si="6">IF(AND($C11="Objetivo",S$7&gt;=$F11,S$7&lt;=$F11+$G11-1),2,IF(AND($C11="Hito",S$7&gt;=$F11,S$7&lt;=$F11+$G11-1),1,""))</f>
        <v/>
      </c>
      <c r="T11" s="51" t="str">
        <f t="shared" ca="1" si="6"/>
        <v/>
      </c>
      <c r="U11" s="51" t="str">
        <f t="shared" ca="1" si="6"/>
        <v/>
      </c>
      <c r="V11" s="51" t="str">
        <f t="shared" ca="1" si="6"/>
        <v/>
      </c>
      <c r="W11" s="51" t="str">
        <f t="shared" ca="1" si="6"/>
        <v/>
      </c>
      <c r="X11" s="51" t="str">
        <f t="shared" ca="1" si="6"/>
        <v/>
      </c>
      <c r="Y11" s="51" t="str">
        <f t="shared" ca="1" si="6"/>
        <v/>
      </c>
      <c r="Z11" s="51" t="str">
        <f t="shared" ca="1" si="6"/>
        <v/>
      </c>
      <c r="AA11" s="51" t="str">
        <f t="shared" ca="1" si="6"/>
        <v/>
      </c>
      <c r="AB11" s="51" t="str">
        <f t="shared" ca="1" si="6"/>
        <v/>
      </c>
      <c r="AC11" s="51" t="str">
        <f t="shared" ref="AC11:AL20" ca="1" si="7">IF(AND($C11="Objetivo",AC$7&gt;=$F11,AC$7&lt;=$F11+$G11-1),2,IF(AND($C11="Hito",AC$7&gt;=$F11,AC$7&lt;=$F11+$G11-1),1,""))</f>
        <v/>
      </c>
      <c r="AD11" s="51" t="str">
        <f t="shared" ca="1" si="7"/>
        <v/>
      </c>
      <c r="AE11" s="51" t="str">
        <f t="shared" ca="1" si="7"/>
        <v/>
      </c>
      <c r="AF11" s="51" t="str">
        <f t="shared" ca="1" si="7"/>
        <v/>
      </c>
      <c r="AG11" s="51" t="str">
        <f t="shared" ca="1" si="7"/>
        <v/>
      </c>
      <c r="AH11" s="51" t="str">
        <f t="shared" ca="1" si="7"/>
        <v/>
      </c>
      <c r="AI11" s="51" t="str">
        <f t="shared" ca="1" si="7"/>
        <v/>
      </c>
      <c r="AJ11" s="51" t="str">
        <f t="shared" ca="1" si="7"/>
        <v/>
      </c>
      <c r="AK11" s="51" t="str">
        <f t="shared" ca="1" si="7"/>
        <v/>
      </c>
      <c r="AL11" s="51" t="str">
        <f t="shared" ca="1" si="7"/>
        <v/>
      </c>
      <c r="AM11" s="51" t="str">
        <f t="shared" ref="AM11:AV20" ca="1" si="8">IF(AND($C11="Objetivo",AM$7&gt;=$F11,AM$7&lt;=$F11+$G11-1),2,IF(AND($C11="Hito",AM$7&gt;=$F11,AM$7&lt;=$F11+$G11-1),1,""))</f>
        <v/>
      </c>
      <c r="AN11" s="51" t="str">
        <f t="shared" ca="1" si="8"/>
        <v/>
      </c>
      <c r="AO11" s="51" t="str">
        <f t="shared" ca="1" si="8"/>
        <v/>
      </c>
      <c r="AP11" s="51" t="str">
        <f t="shared" ca="1" si="8"/>
        <v/>
      </c>
      <c r="AQ11" s="51" t="str">
        <f t="shared" ca="1" si="8"/>
        <v/>
      </c>
      <c r="AR11" s="51" t="str">
        <f t="shared" ca="1" si="8"/>
        <v/>
      </c>
      <c r="AS11" s="51" t="str">
        <f t="shared" ca="1" si="8"/>
        <v/>
      </c>
      <c r="AT11" s="51" t="str">
        <f t="shared" ca="1" si="8"/>
        <v/>
      </c>
      <c r="AU11" s="51" t="str">
        <f t="shared" ca="1" si="8"/>
        <v/>
      </c>
      <c r="AV11" s="51" t="str">
        <f t="shared" ca="1" si="8"/>
        <v/>
      </c>
      <c r="AW11" s="51" t="str">
        <f t="shared" ref="AW11:BF20" ca="1" si="9">IF(AND($C11="Objetivo",AW$7&gt;=$F11,AW$7&lt;=$F11+$G11-1),2,IF(AND($C11="Hito",AW$7&gt;=$F11,AW$7&lt;=$F11+$G11-1),1,""))</f>
        <v/>
      </c>
      <c r="AX11" s="51" t="str">
        <f t="shared" ca="1" si="9"/>
        <v/>
      </c>
      <c r="AY11" s="51" t="str">
        <f t="shared" ca="1" si="9"/>
        <v/>
      </c>
      <c r="AZ11" s="51" t="str">
        <f t="shared" ca="1" si="9"/>
        <v/>
      </c>
      <c r="BA11" s="51" t="str">
        <f t="shared" ca="1" si="9"/>
        <v/>
      </c>
      <c r="BB11" s="51" t="str">
        <f t="shared" ca="1" si="9"/>
        <v/>
      </c>
      <c r="BC11" s="51" t="str">
        <f t="shared" ca="1" si="9"/>
        <v/>
      </c>
      <c r="BD11" s="51" t="str">
        <f t="shared" ca="1" si="9"/>
        <v/>
      </c>
      <c r="BE11" s="51" t="str">
        <f t="shared" ca="1" si="9"/>
        <v/>
      </c>
      <c r="BF11" s="51" t="str">
        <f t="shared" ca="1" si="9"/>
        <v/>
      </c>
      <c r="BG11" s="51" t="str">
        <f t="shared" ref="BG11:BL20" ca="1" si="10">IF(AND($C11="Objetivo",BG$7&gt;=$F11,BG$7&lt;=$F11+$G11-1),2,IF(AND($C11="Hito",BG$7&gt;=$F11,BG$7&lt;=$F11+$G11-1),1,""))</f>
        <v/>
      </c>
      <c r="BH11" s="51" t="str">
        <f t="shared" ca="1" si="10"/>
        <v/>
      </c>
      <c r="BI11" s="51" t="str">
        <f t="shared" ca="1" si="10"/>
        <v/>
      </c>
      <c r="BJ11" s="51" t="str">
        <f t="shared" ca="1" si="10"/>
        <v/>
      </c>
      <c r="BK11" s="51" t="str">
        <f t="shared" ca="1" si="10"/>
        <v/>
      </c>
      <c r="BL11" s="51" t="str">
        <f t="shared" ca="1" si="10"/>
        <v/>
      </c>
      <c r="BP11" s="52"/>
    </row>
    <row r="12" spans="1:68" s="14" customFormat="1" ht="40.200000000000003" customHeight="1">
      <c r="A12" s="7"/>
      <c r="B12" s="53" t="s">
        <v>28</v>
      </c>
      <c r="C12" s="47" t="s">
        <v>52</v>
      </c>
      <c r="D12" s="47" t="s">
        <v>66</v>
      </c>
      <c r="E12" s="48">
        <v>0.25</v>
      </c>
      <c r="F12" s="49">
        <f ca="1">TODAY()+2</f>
        <v>45372</v>
      </c>
      <c r="G12" s="50">
        <v>3</v>
      </c>
      <c r="H12" s="50">
        <v>3</v>
      </c>
      <c r="I12" s="51" t="str">
        <f t="shared" ca="1" si="5"/>
        <v/>
      </c>
      <c r="J12" s="51" t="str">
        <f t="shared" ca="1" si="5"/>
        <v/>
      </c>
      <c r="K12" s="51" t="str">
        <f t="shared" ca="1" si="5"/>
        <v/>
      </c>
      <c r="L12" s="51" t="str">
        <f ca="1">IF(AND($C12="Objetivo",L$7&gt;=$F12,L$7&lt;=$F12+$G12-1),2,IF(AND($C12="Hito",L$7&gt;=$F12,L$7&lt;=$F12+$G12-1),1,""))</f>
        <v/>
      </c>
      <c r="M12" s="51" t="str">
        <f t="shared" ca="1" si="5"/>
        <v/>
      </c>
      <c r="N12" s="51" t="str">
        <f t="shared" ca="1" si="5"/>
        <v/>
      </c>
      <c r="O12" s="51" t="str">
        <f t="shared" ca="1" si="5"/>
        <v/>
      </c>
      <c r="P12" s="51" t="str">
        <f t="shared" ca="1" si="5"/>
        <v/>
      </c>
      <c r="Q12" s="51" t="str">
        <f t="shared" ca="1" si="5"/>
        <v/>
      </c>
      <c r="R12" s="51" t="str">
        <f t="shared" ca="1" si="5"/>
        <v/>
      </c>
      <c r="S12" s="51" t="str">
        <f t="shared" ca="1" si="6"/>
        <v/>
      </c>
      <c r="T12" s="51" t="str">
        <f t="shared" ca="1" si="6"/>
        <v/>
      </c>
      <c r="U12" s="51" t="str">
        <f t="shared" ca="1" si="6"/>
        <v/>
      </c>
      <c r="V12" s="51" t="str">
        <f t="shared" ca="1" si="6"/>
        <v/>
      </c>
      <c r="W12" s="51" t="str">
        <f t="shared" ca="1" si="6"/>
        <v/>
      </c>
      <c r="X12" s="51" t="str">
        <f t="shared" ca="1" si="6"/>
        <v/>
      </c>
      <c r="Y12" s="51" t="str">
        <f t="shared" ca="1" si="6"/>
        <v/>
      </c>
      <c r="Z12" s="51" t="str">
        <f t="shared" ca="1" si="6"/>
        <v/>
      </c>
      <c r="AA12" s="51" t="str">
        <f t="shared" ca="1" si="6"/>
        <v/>
      </c>
      <c r="AB12" s="51" t="str">
        <f t="shared" ca="1" si="6"/>
        <v/>
      </c>
      <c r="AC12" s="51" t="str">
        <f t="shared" ca="1" si="7"/>
        <v/>
      </c>
      <c r="AD12" s="51" t="str">
        <f t="shared" ca="1" si="7"/>
        <v/>
      </c>
      <c r="AE12" s="51" t="str">
        <f t="shared" ca="1" si="7"/>
        <v/>
      </c>
      <c r="AF12" s="51" t="str">
        <f t="shared" ca="1" si="7"/>
        <v/>
      </c>
      <c r="AG12" s="51" t="str">
        <f t="shared" ca="1" si="7"/>
        <v/>
      </c>
      <c r="AH12" s="51" t="str">
        <f t="shared" ca="1" si="7"/>
        <v/>
      </c>
      <c r="AI12" s="51" t="str">
        <f t="shared" ca="1" si="7"/>
        <v/>
      </c>
      <c r="AJ12" s="51" t="str">
        <f t="shared" ca="1" si="7"/>
        <v/>
      </c>
      <c r="AK12" s="51" t="str">
        <f t="shared" ca="1" si="7"/>
        <v/>
      </c>
      <c r="AL12" s="51" t="str">
        <f t="shared" ca="1" si="7"/>
        <v/>
      </c>
      <c r="AM12" s="51" t="str">
        <f t="shared" ca="1" si="8"/>
        <v/>
      </c>
      <c r="AN12" s="51" t="str">
        <f t="shared" ca="1" si="8"/>
        <v/>
      </c>
      <c r="AO12" s="51" t="str">
        <f t="shared" ca="1" si="8"/>
        <v/>
      </c>
      <c r="AP12" s="51" t="str">
        <f t="shared" ca="1" si="8"/>
        <v/>
      </c>
      <c r="AQ12" s="51" t="str">
        <f t="shared" ca="1" si="8"/>
        <v/>
      </c>
      <c r="AR12" s="51" t="str">
        <f t="shared" ca="1" si="8"/>
        <v/>
      </c>
      <c r="AS12" s="51" t="str">
        <f t="shared" ca="1" si="8"/>
        <v/>
      </c>
      <c r="AT12" s="51" t="str">
        <f t="shared" ca="1" si="8"/>
        <v/>
      </c>
      <c r="AU12" s="51" t="str">
        <f t="shared" ca="1" si="8"/>
        <v/>
      </c>
      <c r="AV12" s="51" t="str">
        <f t="shared" ca="1" si="8"/>
        <v/>
      </c>
      <c r="AW12" s="51" t="str">
        <f t="shared" ca="1" si="9"/>
        <v/>
      </c>
      <c r="AX12" s="51" t="str">
        <f t="shared" ca="1" si="9"/>
        <v/>
      </c>
      <c r="AY12" s="51" t="str">
        <f t="shared" ca="1" si="9"/>
        <v/>
      </c>
      <c r="AZ12" s="51" t="str">
        <f t="shared" ca="1" si="9"/>
        <v/>
      </c>
      <c r="BA12" s="51" t="str">
        <f t="shared" ca="1" si="9"/>
        <v/>
      </c>
      <c r="BB12" s="51" t="str">
        <f t="shared" ca="1" si="9"/>
        <v/>
      </c>
      <c r="BC12" s="51" t="str">
        <f t="shared" ca="1" si="9"/>
        <v/>
      </c>
      <c r="BD12" s="51" t="str">
        <f t="shared" ca="1" si="9"/>
        <v/>
      </c>
      <c r="BE12" s="51" t="str">
        <f t="shared" ca="1" si="9"/>
        <v/>
      </c>
      <c r="BF12" s="51" t="str">
        <f t="shared" ca="1" si="9"/>
        <v/>
      </c>
      <c r="BG12" s="51" t="str">
        <f t="shared" ca="1" si="10"/>
        <v/>
      </c>
      <c r="BH12" s="51" t="str">
        <f t="shared" ca="1" si="10"/>
        <v/>
      </c>
      <c r="BI12" s="51" t="str">
        <f t="shared" ca="1" si="10"/>
        <v/>
      </c>
      <c r="BJ12" s="51" t="str">
        <f t="shared" ca="1" si="10"/>
        <v/>
      </c>
      <c r="BK12" s="51" t="str">
        <f t="shared" ca="1" si="10"/>
        <v/>
      </c>
      <c r="BL12" s="51" t="str">
        <f t="shared" ca="1" si="10"/>
        <v/>
      </c>
    </row>
    <row r="13" spans="1:68" s="14" customFormat="1" ht="40.200000000000003" customHeight="1">
      <c r="A13" s="7"/>
      <c r="B13" s="53" t="s">
        <v>29</v>
      </c>
      <c r="C13" s="47" t="s">
        <v>52</v>
      </c>
      <c r="D13" s="47"/>
      <c r="E13" s="48"/>
      <c r="F13" s="49">
        <f ca="1">F12+G12</f>
        <v>45375</v>
      </c>
      <c r="G13" s="50">
        <v>3</v>
      </c>
      <c r="H13" s="50">
        <v>1</v>
      </c>
      <c r="I13" s="51" t="str">
        <f t="shared" ca="1" si="5"/>
        <v/>
      </c>
      <c r="J13" s="51" t="str">
        <f t="shared" ca="1" si="5"/>
        <v/>
      </c>
      <c r="K13" s="51" t="str">
        <f t="shared" ca="1" si="5"/>
        <v/>
      </c>
      <c r="L13" s="51" t="str">
        <f t="shared" ca="1" si="5"/>
        <v/>
      </c>
      <c r="M13" s="51" t="str">
        <f t="shared" ca="1" si="5"/>
        <v/>
      </c>
      <c r="N13" s="51" t="str">
        <f t="shared" ca="1" si="5"/>
        <v/>
      </c>
      <c r="O13" s="51" t="str">
        <f t="shared" ca="1" si="5"/>
        <v/>
      </c>
      <c r="P13" s="51" t="str">
        <f t="shared" ca="1" si="5"/>
        <v/>
      </c>
      <c r="Q13" s="51" t="str">
        <f t="shared" ca="1" si="5"/>
        <v/>
      </c>
      <c r="R13" s="51" t="str">
        <f t="shared" ca="1" si="5"/>
        <v/>
      </c>
      <c r="S13" s="51" t="str">
        <f t="shared" ca="1" si="6"/>
        <v/>
      </c>
      <c r="T13" s="51" t="str">
        <f t="shared" ca="1" si="6"/>
        <v/>
      </c>
      <c r="U13" s="51" t="str">
        <f t="shared" ca="1" si="6"/>
        <v/>
      </c>
      <c r="V13" s="51" t="str">
        <f t="shared" ca="1" si="6"/>
        <v/>
      </c>
      <c r="W13" s="51" t="str">
        <f t="shared" ca="1" si="6"/>
        <v/>
      </c>
      <c r="X13" s="51" t="str">
        <f t="shared" ca="1" si="6"/>
        <v/>
      </c>
      <c r="Y13" s="51" t="str">
        <f t="shared" ca="1" si="6"/>
        <v/>
      </c>
      <c r="Z13" s="51" t="str">
        <f t="shared" ca="1" si="6"/>
        <v/>
      </c>
      <c r="AA13" s="51" t="str">
        <f t="shared" ca="1" si="6"/>
        <v/>
      </c>
      <c r="AB13" s="51" t="str">
        <f t="shared" ca="1" si="6"/>
        <v/>
      </c>
      <c r="AC13" s="51" t="str">
        <f t="shared" ca="1" si="7"/>
        <v/>
      </c>
      <c r="AD13" s="51" t="str">
        <f t="shared" ca="1" si="7"/>
        <v/>
      </c>
      <c r="AE13" s="51" t="str">
        <f t="shared" ca="1" si="7"/>
        <v/>
      </c>
      <c r="AF13" s="51" t="str">
        <f t="shared" ca="1" si="7"/>
        <v/>
      </c>
      <c r="AG13" s="51" t="str">
        <f t="shared" ca="1" si="7"/>
        <v/>
      </c>
      <c r="AH13" s="51" t="str">
        <f t="shared" ca="1" si="7"/>
        <v/>
      </c>
      <c r="AI13" s="51" t="str">
        <f t="shared" ca="1" si="7"/>
        <v/>
      </c>
      <c r="AJ13" s="51" t="str">
        <f t="shared" ca="1" si="7"/>
        <v/>
      </c>
      <c r="AK13" s="51" t="str">
        <f t="shared" ca="1" si="7"/>
        <v/>
      </c>
      <c r="AL13" s="51" t="str">
        <f t="shared" ca="1" si="7"/>
        <v/>
      </c>
      <c r="AM13" s="51" t="str">
        <f t="shared" ca="1" si="8"/>
        <v/>
      </c>
      <c r="AN13" s="51" t="str">
        <f t="shared" ca="1" si="8"/>
        <v/>
      </c>
      <c r="AO13" s="51" t="str">
        <f t="shared" ca="1" si="8"/>
        <v/>
      </c>
      <c r="AP13" s="51" t="str">
        <f t="shared" ca="1" si="8"/>
        <v/>
      </c>
      <c r="AQ13" s="51" t="str">
        <f t="shared" ca="1" si="8"/>
        <v/>
      </c>
      <c r="AR13" s="51" t="str">
        <f t="shared" ca="1" si="8"/>
        <v/>
      </c>
      <c r="AS13" s="51" t="str">
        <f t="shared" ca="1" si="8"/>
        <v/>
      </c>
      <c r="AT13" s="51" t="str">
        <f t="shared" ca="1" si="8"/>
        <v/>
      </c>
      <c r="AU13" s="51" t="str">
        <f t="shared" ca="1" si="8"/>
        <v/>
      </c>
      <c r="AV13" s="51" t="str">
        <f t="shared" ca="1" si="8"/>
        <v/>
      </c>
      <c r="AW13" s="51" t="str">
        <f t="shared" ca="1" si="9"/>
        <v/>
      </c>
      <c r="AX13" s="51" t="str">
        <f t="shared" ca="1" si="9"/>
        <v/>
      </c>
      <c r="AY13" s="51" t="str">
        <f t="shared" ca="1" si="9"/>
        <v/>
      </c>
      <c r="AZ13" s="51" t="str">
        <f t="shared" ca="1" si="9"/>
        <v/>
      </c>
      <c r="BA13" s="51" t="str">
        <f t="shared" ca="1" si="9"/>
        <v/>
      </c>
      <c r="BB13" s="51" t="str">
        <f t="shared" ca="1" si="9"/>
        <v/>
      </c>
      <c r="BC13" s="51" t="str">
        <f t="shared" ca="1" si="9"/>
        <v/>
      </c>
      <c r="BD13" s="51" t="str">
        <f t="shared" ca="1" si="9"/>
        <v/>
      </c>
      <c r="BE13" s="51" t="str">
        <f t="shared" ca="1" si="9"/>
        <v/>
      </c>
      <c r="BF13" s="51" t="str">
        <f t="shared" ca="1" si="9"/>
        <v/>
      </c>
      <c r="BG13" s="51" t="str">
        <f t="shared" ca="1" si="10"/>
        <v/>
      </c>
      <c r="BH13" s="51" t="str">
        <f t="shared" ca="1" si="10"/>
        <v/>
      </c>
      <c r="BI13" s="51" t="str">
        <f t="shared" ca="1" si="10"/>
        <v/>
      </c>
      <c r="BJ13" s="51" t="str">
        <f t="shared" ca="1" si="10"/>
        <v/>
      </c>
      <c r="BK13" s="51" t="str">
        <f t="shared" ca="1" si="10"/>
        <v/>
      </c>
      <c r="BL13" s="51" t="str">
        <f t="shared" ca="1" si="10"/>
        <v/>
      </c>
    </row>
    <row r="14" spans="1:68" s="14" customFormat="1" ht="40.200000000000003" customHeight="1">
      <c r="A14" s="4"/>
      <c r="B14" s="53" t="s">
        <v>31</v>
      </c>
      <c r="C14" s="47" t="s">
        <v>53</v>
      </c>
      <c r="D14" s="47"/>
      <c r="E14" s="48">
        <v>0.5</v>
      </c>
      <c r="F14" s="49">
        <f ca="1">F12</f>
        <v>45372</v>
      </c>
      <c r="G14" s="50">
        <v>1</v>
      </c>
      <c r="H14" s="50">
        <v>4.5</v>
      </c>
      <c r="I14" s="51" t="str">
        <f t="shared" ca="1" si="5"/>
        <v/>
      </c>
      <c r="J14" s="51" t="str">
        <f t="shared" ca="1" si="5"/>
        <v/>
      </c>
      <c r="K14" s="51" t="str">
        <f t="shared" ca="1" si="5"/>
        <v/>
      </c>
      <c r="L14" s="51" t="str">
        <f t="shared" ca="1" si="5"/>
        <v/>
      </c>
      <c r="M14" s="51" t="str">
        <f t="shared" ca="1" si="5"/>
        <v/>
      </c>
      <c r="N14" s="51" t="str">
        <f t="shared" ca="1" si="5"/>
        <v/>
      </c>
      <c r="O14" s="51" t="str">
        <f t="shared" ca="1" si="5"/>
        <v/>
      </c>
      <c r="P14" s="51" t="str">
        <f t="shared" ca="1" si="5"/>
        <v/>
      </c>
      <c r="Q14" s="51" t="str">
        <f t="shared" ca="1" si="5"/>
        <v/>
      </c>
      <c r="R14" s="51" t="str">
        <f t="shared" ca="1" si="5"/>
        <v/>
      </c>
      <c r="S14" s="51" t="str">
        <f t="shared" ca="1" si="6"/>
        <v/>
      </c>
      <c r="T14" s="51" t="str">
        <f t="shared" ca="1" si="6"/>
        <v/>
      </c>
      <c r="U14" s="51" t="str">
        <f t="shared" ca="1" si="6"/>
        <v/>
      </c>
      <c r="V14" s="51" t="str">
        <f t="shared" ca="1" si="6"/>
        <v/>
      </c>
      <c r="W14" s="51" t="str">
        <f t="shared" ca="1" si="6"/>
        <v/>
      </c>
      <c r="X14" s="51" t="str">
        <f t="shared" ca="1" si="6"/>
        <v/>
      </c>
      <c r="Y14" s="51" t="str">
        <f t="shared" ca="1" si="6"/>
        <v/>
      </c>
      <c r="Z14" s="51" t="str">
        <f t="shared" ca="1" si="6"/>
        <v/>
      </c>
      <c r="AA14" s="51" t="str">
        <f t="shared" ca="1" si="6"/>
        <v/>
      </c>
      <c r="AB14" s="51" t="str">
        <f t="shared" ca="1" si="6"/>
        <v/>
      </c>
      <c r="AC14" s="51" t="str">
        <f t="shared" ca="1" si="7"/>
        <v/>
      </c>
      <c r="AD14" s="51" t="str">
        <f t="shared" ca="1" si="7"/>
        <v/>
      </c>
      <c r="AE14" s="51" t="str">
        <f t="shared" ca="1" si="7"/>
        <v/>
      </c>
      <c r="AF14" s="51" t="str">
        <f t="shared" ca="1" si="7"/>
        <v/>
      </c>
      <c r="AG14" s="51" t="str">
        <f t="shared" ca="1" si="7"/>
        <v/>
      </c>
      <c r="AH14" s="51" t="str">
        <f t="shared" ca="1" si="7"/>
        <v/>
      </c>
      <c r="AI14" s="51" t="str">
        <f t="shared" ca="1" si="7"/>
        <v/>
      </c>
      <c r="AJ14" s="51" t="str">
        <f t="shared" ca="1" si="7"/>
        <v/>
      </c>
      <c r="AK14" s="51" t="str">
        <f t="shared" ca="1" si="7"/>
        <v/>
      </c>
      <c r="AL14" s="51" t="str">
        <f t="shared" ca="1" si="7"/>
        <v/>
      </c>
      <c r="AM14" s="51" t="str">
        <f t="shared" ca="1" si="8"/>
        <v/>
      </c>
      <c r="AN14" s="51" t="str">
        <f t="shared" ca="1" si="8"/>
        <v/>
      </c>
      <c r="AO14" s="51" t="str">
        <f t="shared" ca="1" si="8"/>
        <v/>
      </c>
      <c r="AP14" s="51" t="str">
        <f t="shared" ca="1" si="8"/>
        <v/>
      </c>
      <c r="AQ14" s="51" t="str">
        <f t="shared" ca="1" si="8"/>
        <v/>
      </c>
      <c r="AR14" s="51" t="str">
        <f t="shared" ca="1" si="8"/>
        <v/>
      </c>
      <c r="AS14" s="51" t="str">
        <f t="shared" ca="1" si="8"/>
        <v/>
      </c>
      <c r="AT14" s="51" t="str">
        <f t="shared" ca="1" si="8"/>
        <v/>
      </c>
      <c r="AU14" s="51" t="str">
        <f t="shared" ca="1" si="8"/>
        <v/>
      </c>
      <c r="AV14" s="51" t="str">
        <f t="shared" ca="1" si="8"/>
        <v/>
      </c>
      <c r="AW14" s="51" t="str">
        <f t="shared" ca="1" si="9"/>
        <v/>
      </c>
      <c r="AX14" s="51" t="str">
        <f t="shared" ca="1" si="9"/>
        <v/>
      </c>
      <c r="AY14" s="51" t="str">
        <f t="shared" ca="1" si="9"/>
        <v/>
      </c>
      <c r="AZ14" s="51" t="str">
        <f t="shared" ca="1" si="9"/>
        <v/>
      </c>
      <c r="BA14" s="51" t="str">
        <f t="shared" ca="1" si="9"/>
        <v/>
      </c>
      <c r="BB14" s="51" t="str">
        <f t="shared" ca="1" si="9"/>
        <v/>
      </c>
      <c r="BC14" s="51" t="str">
        <f t="shared" ca="1" si="9"/>
        <v/>
      </c>
      <c r="BD14" s="51" t="str">
        <f t="shared" ca="1" si="9"/>
        <v/>
      </c>
      <c r="BE14" s="51" t="str">
        <f t="shared" ca="1" si="9"/>
        <v/>
      </c>
      <c r="BF14" s="51" t="str">
        <f t="shared" ca="1" si="9"/>
        <v/>
      </c>
      <c r="BG14" s="51" t="str">
        <f t="shared" ca="1" si="10"/>
        <v/>
      </c>
      <c r="BH14" s="51" t="str">
        <f t="shared" ca="1" si="10"/>
        <v/>
      </c>
      <c r="BI14" s="51" t="str">
        <f t="shared" ca="1" si="10"/>
        <v/>
      </c>
      <c r="BJ14" s="51" t="str">
        <f t="shared" ca="1" si="10"/>
        <v/>
      </c>
      <c r="BK14" s="51" t="str">
        <f t="shared" ca="1" si="10"/>
        <v/>
      </c>
      <c r="BL14" s="51" t="str">
        <f t="shared" ca="1" si="10"/>
        <v/>
      </c>
    </row>
    <row r="15" spans="1:68" s="14" customFormat="1" ht="40.200000000000003" customHeight="1">
      <c r="A15" s="4"/>
      <c r="B15" s="53" t="s">
        <v>32</v>
      </c>
      <c r="C15" s="47" t="s">
        <v>67</v>
      </c>
      <c r="D15" s="47"/>
      <c r="E15" s="48"/>
      <c r="F15" s="49">
        <f ca="1">F14+G14+1</f>
        <v>45374</v>
      </c>
      <c r="G15" s="50">
        <v>1</v>
      </c>
      <c r="H15" s="50">
        <v>3</v>
      </c>
      <c r="I15" s="51" t="str">
        <f t="shared" ca="1" si="5"/>
        <v/>
      </c>
      <c r="J15" s="51" t="str">
        <f t="shared" ca="1" si="5"/>
        <v/>
      </c>
      <c r="K15" s="51" t="str">
        <f t="shared" ca="1" si="5"/>
        <v/>
      </c>
      <c r="L15" s="51">
        <f t="shared" ca="1" si="5"/>
        <v>1</v>
      </c>
      <c r="M15" s="51" t="str">
        <f t="shared" ca="1" si="5"/>
        <v/>
      </c>
      <c r="N15" s="51" t="str">
        <f t="shared" ca="1" si="5"/>
        <v/>
      </c>
      <c r="O15" s="51" t="str">
        <f t="shared" ca="1" si="5"/>
        <v/>
      </c>
      <c r="P15" s="51" t="str">
        <f t="shared" ca="1" si="5"/>
        <v/>
      </c>
      <c r="Q15" s="51" t="str">
        <f t="shared" ca="1" si="5"/>
        <v/>
      </c>
      <c r="R15" s="51" t="str">
        <f t="shared" ca="1" si="5"/>
        <v/>
      </c>
      <c r="S15" s="51" t="str">
        <f t="shared" ca="1" si="6"/>
        <v/>
      </c>
      <c r="T15" s="51" t="str">
        <f t="shared" ca="1" si="6"/>
        <v/>
      </c>
      <c r="U15" s="51" t="str">
        <f t="shared" ca="1" si="6"/>
        <v/>
      </c>
      <c r="V15" s="51" t="str">
        <f t="shared" ca="1" si="6"/>
        <v/>
      </c>
      <c r="W15" s="51" t="str">
        <f t="shared" ca="1" si="6"/>
        <v/>
      </c>
      <c r="X15" s="51" t="str">
        <f t="shared" ca="1" si="6"/>
        <v/>
      </c>
      <c r="Y15" s="51" t="str">
        <f t="shared" ca="1" si="6"/>
        <v/>
      </c>
      <c r="Z15" s="51" t="str">
        <f t="shared" ca="1" si="6"/>
        <v/>
      </c>
      <c r="AA15" s="51" t="str">
        <f t="shared" ca="1" si="6"/>
        <v/>
      </c>
      <c r="AB15" s="51" t="str">
        <f t="shared" ca="1" si="6"/>
        <v/>
      </c>
      <c r="AC15" s="51" t="str">
        <f t="shared" ca="1" si="7"/>
        <v/>
      </c>
      <c r="AD15" s="51" t="str">
        <f t="shared" ca="1" si="7"/>
        <v/>
      </c>
      <c r="AE15" s="51" t="str">
        <f t="shared" ca="1" si="7"/>
        <v/>
      </c>
      <c r="AF15" s="51" t="str">
        <f t="shared" ca="1" si="7"/>
        <v/>
      </c>
      <c r="AG15" s="51" t="str">
        <f t="shared" ca="1" si="7"/>
        <v/>
      </c>
      <c r="AH15" s="51" t="str">
        <f t="shared" ca="1" si="7"/>
        <v/>
      </c>
      <c r="AI15" s="51" t="str">
        <f t="shared" ca="1" si="7"/>
        <v/>
      </c>
      <c r="AJ15" s="51" t="str">
        <f t="shared" ca="1" si="7"/>
        <v/>
      </c>
      <c r="AK15" s="51" t="str">
        <f t="shared" ca="1" si="7"/>
        <v/>
      </c>
      <c r="AL15" s="51" t="str">
        <f t="shared" ca="1" si="7"/>
        <v/>
      </c>
      <c r="AM15" s="51" t="str">
        <f t="shared" ca="1" si="8"/>
        <v/>
      </c>
      <c r="AN15" s="51" t="str">
        <f t="shared" ca="1" si="8"/>
        <v/>
      </c>
      <c r="AO15" s="51" t="str">
        <f t="shared" ca="1" si="8"/>
        <v/>
      </c>
      <c r="AP15" s="51" t="str">
        <f t="shared" ca="1" si="8"/>
        <v/>
      </c>
      <c r="AQ15" s="51" t="str">
        <f t="shared" ca="1" si="8"/>
        <v/>
      </c>
      <c r="AR15" s="51" t="str">
        <f t="shared" ca="1" si="8"/>
        <v/>
      </c>
      <c r="AS15" s="51" t="str">
        <f t="shared" ca="1" si="8"/>
        <v/>
      </c>
      <c r="AT15" s="51" t="str">
        <f t="shared" ca="1" si="8"/>
        <v/>
      </c>
      <c r="AU15" s="51" t="str">
        <f t="shared" ca="1" si="8"/>
        <v/>
      </c>
      <c r="AV15" s="51" t="str">
        <f t="shared" ca="1" si="8"/>
        <v/>
      </c>
      <c r="AW15" s="51" t="str">
        <f t="shared" ca="1" si="9"/>
        <v/>
      </c>
      <c r="AX15" s="51" t="str">
        <f t="shared" ca="1" si="9"/>
        <v/>
      </c>
      <c r="AY15" s="51" t="str">
        <f t="shared" ca="1" si="9"/>
        <v/>
      </c>
      <c r="AZ15" s="51" t="str">
        <f t="shared" ca="1" si="9"/>
        <v/>
      </c>
      <c r="BA15" s="51" t="str">
        <f t="shared" ca="1" si="9"/>
        <v/>
      </c>
      <c r="BB15" s="51" t="str">
        <f t="shared" ca="1" si="9"/>
        <v/>
      </c>
      <c r="BC15" s="51" t="str">
        <f t="shared" ca="1" si="9"/>
        <v/>
      </c>
      <c r="BD15" s="51" t="str">
        <f t="shared" ca="1" si="9"/>
        <v/>
      </c>
      <c r="BE15" s="51" t="str">
        <f t="shared" ca="1" si="9"/>
        <v/>
      </c>
      <c r="BF15" s="51" t="str">
        <f t="shared" ca="1" si="9"/>
        <v/>
      </c>
      <c r="BG15" s="51" t="str">
        <f t="shared" ca="1" si="10"/>
        <v/>
      </c>
      <c r="BH15" s="51" t="str">
        <f t="shared" ca="1" si="10"/>
        <v/>
      </c>
      <c r="BI15" s="51" t="str">
        <f t="shared" ca="1" si="10"/>
        <v/>
      </c>
      <c r="BJ15" s="51" t="str">
        <f t="shared" ca="1" si="10"/>
        <v/>
      </c>
      <c r="BK15" s="51" t="str">
        <f t="shared" ca="1" si="10"/>
        <v/>
      </c>
      <c r="BL15" s="51" t="str">
        <f t="shared" ca="1" si="10"/>
        <v/>
      </c>
    </row>
    <row r="16" spans="1:68" s="14" customFormat="1" ht="39.75" customHeight="1">
      <c r="A16" s="4"/>
      <c r="B16" s="53" t="s">
        <v>30</v>
      </c>
      <c r="C16" s="47" t="s">
        <v>67</v>
      </c>
      <c r="D16" s="47"/>
      <c r="E16" s="48">
        <v>0.1</v>
      </c>
      <c r="F16" s="49">
        <f ca="1">F13+G13</f>
        <v>45378</v>
      </c>
      <c r="G16" s="50">
        <v>1</v>
      </c>
      <c r="H16" s="50">
        <v>3</v>
      </c>
      <c r="I16" s="51" t="str">
        <f t="shared" ca="1" si="5"/>
        <v/>
      </c>
      <c r="J16" s="51" t="str">
        <f t="shared" ca="1" si="5"/>
        <v/>
      </c>
      <c r="K16" s="51" t="str">
        <f t="shared" ca="1" si="5"/>
        <v/>
      </c>
      <c r="L16" s="51" t="str">
        <f t="shared" ca="1" si="5"/>
        <v/>
      </c>
      <c r="M16" s="51" t="str">
        <f t="shared" ca="1" si="5"/>
        <v/>
      </c>
      <c r="N16" s="51" t="str">
        <f t="shared" ca="1" si="5"/>
        <v/>
      </c>
      <c r="O16" s="51" t="str">
        <f t="shared" ca="1" si="5"/>
        <v/>
      </c>
      <c r="P16" s="51">
        <f t="shared" ca="1" si="5"/>
        <v>1</v>
      </c>
      <c r="Q16" s="51" t="str">
        <f t="shared" ca="1" si="5"/>
        <v/>
      </c>
      <c r="R16" s="51" t="str">
        <f t="shared" ca="1" si="5"/>
        <v/>
      </c>
      <c r="S16" s="51" t="str">
        <f t="shared" ca="1" si="6"/>
        <v/>
      </c>
      <c r="T16" s="51" t="str">
        <f t="shared" ca="1" si="6"/>
        <v/>
      </c>
      <c r="U16" s="51" t="str">
        <f t="shared" ca="1" si="6"/>
        <v/>
      </c>
      <c r="V16" s="51" t="str">
        <f t="shared" ca="1" si="6"/>
        <v/>
      </c>
      <c r="W16" s="51" t="str">
        <f t="shared" ca="1" si="6"/>
        <v/>
      </c>
      <c r="X16" s="51" t="str">
        <f t="shared" ca="1" si="6"/>
        <v/>
      </c>
      <c r="Y16" s="51" t="str">
        <f t="shared" ca="1" si="6"/>
        <v/>
      </c>
      <c r="Z16" s="51" t="str">
        <f t="shared" ca="1" si="6"/>
        <v/>
      </c>
      <c r="AA16" s="51" t="str">
        <f t="shared" ca="1" si="6"/>
        <v/>
      </c>
      <c r="AB16" s="51" t="str">
        <f t="shared" ca="1" si="6"/>
        <v/>
      </c>
      <c r="AC16" s="51" t="str">
        <f t="shared" ca="1" si="7"/>
        <v/>
      </c>
      <c r="AD16" s="51" t="str">
        <f t="shared" ca="1" si="7"/>
        <v/>
      </c>
      <c r="AE16" s="51" t="str">
        <f t="shared" ca="1" si="7"/>
        <v/>
      </c>
      <c r="AF16" s="51" t="str">
        <f t="shared" ca="1" si="7"/>
        <v/>
      </c>
      <c r="AG16" s="51" t="str">
        <f t="shared" ca="1" si="7"/>
        <v/>
      </c>
      <c r="AH16" s="51" t="str">
        <f t="shared" ca="1" si="7"/>
        <v/>
      </c>
      <c r="AI16" s="51" t="str">
        <f t="shared" ca="1" si="7"/>
        <v/>
      </c>
      <c r="AJ16" s="51" t="str">
        <f t="shared" ca="1" si="7"/>
        <v/>
      </c>
      <c r="AK16" s="51" t="str">
        <f t="shared" ca="1" si="7"/>
        <v/>
      </c>
      <c r="AL16" s="51" t="str">
        <f t="shared" ca="1" si="7"/>
        <v/>
      </c>
      <c r="AM16" s="51" t="str">
        <f t="shared" ca="1" si="8"/>
        <v/>
      </c>
      <c r="AN16" s="51" t="str">
        <f t="shared" ca="1" si="8"/>
        <v/>
      </c>
      <c r="AO16" s="51" t="str">
        <f t="shared" ca="1" si="8"/>
        <v/>
      </c>
      <c r="AP16" s="51" t="str">
        <f t="shared" ca="1" si="8"/>
        <v/>
      </c>
      <c r="AQ16" s="51" t="str">
        <f t="shared" ca="1" si="8"/>
        <v/>
      </c>
      <c r="AR16" s="51" t="str">
        <f t="shared" ca="1" si="8"/>
        <v/>
      </c>
      <c r="AS16" s="51" t="str">
        <f t="shared" ca="1" si="8"/>
        <v/>
      </c>
      <c r="AT16" s="51" t="str">
        <f t="shared" ca="1" si="8"/>
        <v/>
      </c>
      <c r="AU16" s="51" t="str">
        <f t="shared" ca="1" si="8"/>
        <v/>
      </c>
      <c r="AV16" s="51" t="str">
        <f t="shared" ca="1" si="8"/>
        <v/>
      </c>
      <c r="AW16" s="51" t="str">
        <f t="shared" ca="1" si="9"/>
        <v/>
      </c>
      <c r="AX16" s="51" t="str">
        <f t="shared" ca="1" si="9"/>
        <v/>
      </c>
      <c r="AY16" s="51" t="str">
        <f t="shared" ca="1" si="9"/>
        <v/>
      </c>
      <c r="AZ16" s="51" t="str">
        <f t="shared" ca="1" si="9"/>
        <v/>
      </c>
      <c r="BA16" s="51" t="str">
        <f t="shared" ca="1" si="9"/>
        <v/>
      </c>
      <c r="BB16" s="51" t="str">
        <f t="shared" ca="1" si="9"/>
        <v/>
      </c>
      <c r="BC16" s="51" t="str">
        <f t="shared" ca="1" si="9"/>
        <v/>
      </c>
      <c r="BD16" s="51" t="str">
        <f t="shared" ca="1" si="9"/>
        <v/>
      </c>
      <c r="BE16" s="51" t="str">
        <f t="shared" ca="1" si="9"/>
        <v/>
      </c>
      <c r="BF16" s="51" t="str">
        <f t="shared" ca="1" si="9"/>
        <v/>
      </c>
      <c r="BG16" s="51" t="str">
        <f t="shared" ca="1" si="10"/>
        <v/>
      </c>
      <c r="BH16" s="51" t="str">
        <f t="shared" ca="1" si="10"/>
        <v/>
      </c>
      <c r="BI16" s="51" t="str">
        <f t="shared" ca="1" si="10"/>
        <v/>
      </c>
      <c r="BJ16" s="51" t="str">
        <f t="shared" ca="1" si="10"/>
        <v/>
      </c>
      <c r="BK16" s="51" t="str">
        <f t="shared" ca="1" si="10"/>
        <v/>
      </c>
      <c r="BL16" s="51" t="str">
        <f t="shared" ca="1" si="10"/>
        <v/>
      </c>
    </row>
    <row r="17" spans="1:64" s="14" customFormat="1" ht="39.75" customHeight="1">
      <c r="A17" s="4"/>
      <c r="B17" s="53" t="s">
        <v>10</v>
      </c>
      <c r="C17" s="47" t="s">
        <v>53</v>
      </c>
      <c r="D17" s="47"/>
      <c r="E17" s="48">
        <v>1.1000000000000001</v>
      </c>
      <c r="F17" s="49">
        <f ca="1">F16+G16</f>
        <v>45379</v>
      </c>
      <c r="G17" s="50">
        <v>2</v>
      </c>
      <c r="H17" s="50">
        <v>2</v>
      </c>
      <c r="I17" s="51" t="str">
        <f t="shared" ca="1" si="5"/>
        <v/>
      </c>
      <c r="J17" s="51" t="str">
        <f t="shared" ca="1" si="5"/>
        <v/>
      </c>
      <c r="K17" s="51" t="str">
        <f t="shared" ca="1" si="5"/>
        <v/>
      </c>
      <c r="L17" s="51" t="str">
        <f t="shared" ca="1" si="5"/>
        <v/>
      </c>
      <c r="M17" s="51" t="str">
        <f t="shared" ca="1" si="5"/>
        <v/>
      </c>
      <c r="N17" s="51" t="str">
        <f t="shared" ca="1" si="5"/>
        <v/>
      </c>
      <c r="O17" s="51" t="str">
        <f t="shared" ca="1" si="5"/>
        <v/>
      </c>
      <c r="P17" s="51" t="str">
        <f t="shared" ca="1" si="5"/>
        <v/>
      </c>
      <c r="Q17" s="51" t="str">
        <f t="shared" ca="1" si="5"/>
        <v/>
      </c>
      <c r="R17" s="51" t="str">
        <f t="shared" ca="1" si="5"/>
        <v/>
      </c>
      <c r="S17" s="51" t="str">
        <f t="shared" ca="1" si="6"/>
        <v/>
      </c>
      <c r="T17" s="51" t="str">
        <f t="shared" ca="1" si="6"/>
        <v/>
      </c>
      <c r="U17" s="51" t="str">
        <f t="shared" ca="1" si="6"/>
        <v/>
      </c>
      <c r="V17" s="51" t="str">
        <f t="shared" ca="1" si="6"/>
        <v/>
      </c>
      <c r="W17" s="51" t="str">
        <f t="shared" ca="1" si="6"/>
        <v/>
      </c>
      <c r="X17" s="51" t="str">
        <f t="shared" ca="1" si="6"/>
        <v/>
      </c>
      <c r="Y17" s="51" t="str">
        <f t="shared" ca="1" si="6"/>
        <v/>
      </c>
      <c r="Z17" s="51" t="str">
        <f t="shared" ca="1" si="6"/>
        <v/>
      </c>
      <c r="AA17" s="51" t="str">
        <f t="shared" ca="1" si="6"/>
        <v/>
      </c>
      <c r="AB17" s="51" t="str">
        <f t="shared" ca="1" si="6"/>
        <v/>
      </c>
      <c r="AC17" s="51" t="str">
        <f t="shared" ca="1" si="7"/>
        <v/>
      </c>
      <c r="AD17" s="51" t="str">
        <f t="shared" ca="1" si="7"/>
        <v/>
      </c>
      <c r="AE17" s="51" t="str">
        <f t="shared" ca="1" si="7"/>
        <v/>
      </c>
      <c r="AF17" s="51" t="str">
        <f t="shared" ca="1" si="7"/>
        <v/>
      </c>
      <c r="AG17" s="51" t="str">
        <f t="shared" ca="1" si="7"/>
        <v/>
      </c>
      <c r="AH17" s="51" t="str">
        <f t="shared" ca="1" si="7"/>
        <v/>
      </c>
      <c r="AI17" s="51" t="str">
        <f t="shared" ca="1" si="7"/>
        <v/>
      </c>
      <c r="AJ17" s="51" t="str">
        <f t="shared" ca="1" si="7"/>
        <v/>
      </c>
      <c r="AK17" s="51" t="str">
        <f t="shared" ca="1" si="7"/>
        <v/>
      </c>
      <c r="AL17" s="51" t="str">
        <f t="shared" ca="1" si="7"/>
        <v/>
      </c>
      <c r="AM17" s="51" t="str">
        <f t="shared" ca="1" si="8"/>
        <v/>
      </c>
      <c r="AN17" s="51" t="str">
        <f t="shared" ca="1" si="8"/>
        <v/>
      </c>
      <c r="AO17" s="51" t="str">
        <f t="shared" ca="1" si="8"/>
        <v/>
      </c>
      <c r="AP17" s="51" t="str">
        <f t="shared" ca="1" si="8"/>
        <v/>
      </c>
      <c r="AQ17" s="51" t="str">
        <f t="shared" ca="1" si="8"/>
        <v/>
      </c>
      <c r="AR17" s="51" t="str">
        <f t="shared" ca="1" si="8"/>
        <v/>
      </c>
      <c r="AS17" s="51" t="str">
        <f t="shared" ca="1" si="8"/>
        <v/>
      </c>
      <c r="AT17" s="51" t="str">
        <f t="shared" ca="1" si="8"/>
        <v/>
      </c>
      <c r="AU17" s="51" t="str">
        <f t="shared" ca="1" si="8"/>
        <v/>
      </c>
      <c r="AV17" s="51" t="str">
        <f t="shared" ca="1" si="8"/>
        <v/>
      </c>
      <c r="AW17" s="51" t="str">
        <f t="shared" ca="1" si="9"/>
        <v/>
      </c>
      <c r="AX17" s="51" t="str">
        <f t="shared" ca="1" si="9"/>
        <v/>
      </c>
      <c r="AY17" s="51" t="str">
        <f t="shared" ca="1" si="9"/>
        <v/>
      </c>
      <c r="AZ17" s="51" t="str">
        <f t="shared" ca="1" si="9"/>
        <v/>
      </c>
      <c r="BA17" s="51" t="str">
        <f t="shared" ca="1" si="9"/>
        <v/>
      </c>
      <c r="BB17" s="51" t="str">
        <f t="shared" ca="1" si="9"/>
        <v/>
      </c>
      <c r="BC17" s="51" t="str">
        <f t="shared" ca="1" si="9"/>
        <v/>
      </c>
      <c r="BD17" s="51" t="str">
        <f t="shared" ca="1" si="9"/>
        <v/>
      </c>
      <c r="BE17" s="51" t="str">
        <f t="shared" ca="1" si="9"/>
        <v/>
      </c>
      <c r="BF17" s="51" t="str">
        <f t="shared" ca="1" si="9"/>
        <v/>
      </c>
      <c r="BG17" s="51" t="str">
        <f t="shared" ca="1" si="10"/>
        <v/>
      </c>
      <c r="BH17" s="51" t="str">
        <f t="shared" ca="1" si="10"/>
        <v/>
      </c>
      <c r="BI17" s="51" t="str">
        <f t="shared" ca="1" si="10"/>
        <v/>
      </c>
      <c r="BJ17" s="51" t="str">
        <f t="shared" ca="1" si="10"/>
        <v/>
      </c>
      <c r="BK17" s="51" t="str">
        <f t="shared" ca="1" si="10"/>
        <v/>
      </c>
      <c r="BL17" s="51" t="str">
        <f t="shared" ca="1" si="10"/>
        <v/>
      </c>
    </row>
    <row r="18" spans="1:64" s="14" customFormat="1" ht="39.75" customHeight="1">
      <c r="A18" s="4"/>
      <c r="B18" s="53" t="s">
        <v>15</v>
      </c>
      <c r="C18" s="47" t="s">
        <v>65</v>
      </c>
      <c r="D18" s="47"/>
      <c r="E18" s="48">
        <v>2.1</v>
      </c>
      <c r="F18" s="49">
        <f ca="1">F17+G17</f>
        <v>45381</v>
      </c>
      <c r="G18" s="50">
        <v>1</v>
      </c>
      <c r="H18" s="50">
        <v>4</v>
      </c>
      <c r="I18" s="51" t="str">
        <f t="shared" ca="1" si="5"/>
        <v/>
      </c>
      <c r="J18" s="51" t="str">
        <f t="shared" ca="1" si="5"/>
        <v/>
      </c>
      <c r="K18" s="51" t="str">
        <f t="shared" ca="1" si="5"/>
        <v/>
      </c>
      <c r="L18" s="51" t="str">
        <f t="shared" ca="1" si="5"/>
        <v/>
      </c>
      <c r="M18" s="51" t="str">
        <f t="shared" ca="1" si="5"/>
        <v/>
      </c>
      <c r="N18" s="51" t="str">
        <f t="shared" ca="1" si="5"/>
        <v/>
      </c>
      <c r="O18" s="51" t="str">
        <f t="shared" ca="1" si="5"/>
        <v/>
      </c>
      <c r="P18" s="51" t="str">
        <f t="shared" ca="1" si="5"/>
        <v/>
      </c>
      <c r="Q18" s="51" t="str">
        <f t="shared" ca="1" si="5"/>
        <v/>
      </c>
      <c r="R18" s="51" t="str">
        <f t="shared" ca="1" si="5"/>
        <v/>
      </c>
      <c r="S18" s="51">
        <f t="shared" ca="1" si="6"/>
        <v>2</v>
      </c>
      <c r="T18" s="51" t="str">
        <f t="shared" ca="1" si="6"/>
        <v/>
      </c>
      <c r="U18" s="51" t="str">
        <f t="shared" ca="1" si="6"/>
        <v/>
      </c>
      <c r="V18" s="51" t="str">
        <f t="shared" ca="1" si="6"/>
        <v/>
      </c>
      <c r="W18" s="51" t="str">
        <f t="shared" ca="1" si="6"/>
        <v/>
      </c>
      <c r="X18" s="51" t="str">
        <f t="shared" ca="1" si="6"/>
        <v/>
      </c>
      <c r="Y18" s="51" t="str">
        <f t="shared" ca="1" si="6"/>
        <v/>
      </c>
      <c r="Z18" s="51" t="str">
        <f t="shared" ca="1" si="6"/>
        <v/>
      </c>
      <c r="AA18" s="51" t="str">
        <f t="shared" ca="1" si="6"/>
        <v/>
      </c>
      <c r="AB18" s="51" t="str">
        <f t="shared" ca="1" si="6"/>
        <v/>
      </c>
      <c r="AC18" s="51" t="str">
        <f t="shared" ca="1" si="7"/>
        <v/>
      </c>
      <c r="AD18" s="51" t="str">
        <f t="shared" ca="1" si="7"/>
        <v/>
      </c>
      <c r="AE18" s="51" t="str">
        <f t="shared" ca="1" si="7"/>
        <v/>
      </c>
      <c r="AF18" s="51" t="str">
        <f t="shared" ca="1" si="7"/>
        <v/>
      </c>
      <c r="AG18" s="51" t="str">
        <f t="shared" ca="1" si="7"/>
        <v/>
      </c>
      <c r="AH18" s="51" t="str">
        <f t="shared" ca="1" si="7"/>
        <v/>
      </c>
      <c r="AI18" s="51" t="str">
        <f t="shared" ca="1" si="7"/>
        <v/>
      </c>
      <c r="AJ18" s="51" t="str">
        <f t="shared" ca="1" si="7"/>
        <v/>
      </c>
      <c r="AK18" s="51" t="str">
        <f t="shared" ca="1" si="7"/>
        <v/>
      </c>
      <c r="AL18" s="51" t="str">
        <f t="shared" ca="1" si="7"/>
        <v/>
      </c>
      <c r="AM18" s="51" t="str">
        <f t="shared" ca="1" si="8"/>
        <v/>
      </c>
      <c r="AN18" s="51" t="str">
        <f t="shared" ca="1" si="8"/>
        <v/>
      </c>
      <c r="AO18" s="51" t="str">
        <f t="shared" ca="1" si="8"/>
        <v/>
      </c>
      <c r="AP18" s="51" t="str">
        <f t="shared" ca="1" si="8"/>
        <v/>
      </c>
      <c r="AQ18" s="51" t="str">
        <f t="shared" ca="1" si="8"/>
        <v/>
      </c>
      <c r="AR18" s="51" t="str">
        <f t="shared" ca="1" si="8"/>
        <v/>
      </c>
      <c r="AS18" s="51" t="str">
        <f t="shared" ca="1" si="8"/>
        <v/>
      </c>
      <c r="AT18" s="51" t="str">
        <f t="shared" ca="1" si="8"/>
        <v/>
      </c>
      <c r="AU18" s="51" t="str">
        <f t="shared" ca="1" si="8"/>
        <v/>
      </c>
      <c r="AV18" s="51" t="str">
        <f t="shared" ca="1" si="8"/>
        <v/>
      </c>
      <c r="AW18" s="51" t="str">
        <f t="shared" ca="1" si="9"/>
        <v/>
      </c>
      <c r="AX18" s="51" t="str">
        <f t="shared" ca="1" si="9"/>
        <v/>
      </c>
      <c r="AY18" s="51" t="str">
        <f t="shared" ca="1" si="9"/>
        <v/>
      </c>
      <c r="AZ18" s="51" t="str">
        <f t="shared" ca="1" si="9"/>
        <v/>
      </c>
      <c r="BA18" s="51" t="str">
        <f t="shared" ca="1" si="9"/>
        <v/>
      </c>
      <c r="BB18" s="51" t="str">
        <f t="shared" ca="1" si="9"/>
        <v/>
      </c>
      <c r="BC18" s="51" t="str">
        <f t="shared" ca="1" si="9"/>
        <v/>
      </c>
      <c r="BD18" s="51" t="str">
        <f t="shared" ca="1" si="9"/>
        <v/>
      </c>
      <c r="BE18" s="51" t="str">
        <f t="shared" ca="1" si="9"/>
        <v/>
      </c>
      <c r="BF18" s="51" t="str">
        <f t="shared" ca="1" si="9"/>
        <v/>
      </c>
      <c r="BG18" s="51" t="str">
        <f t="shared" ca="1" si="10"/>
        <v/>
      </c>
      <c r="BH18" s="51" t="str">
        <f t="shared" ca="1" si="10"/>
        <v/>
      </c>
      <c r="BI18" s="51" t="str">
        <f t="shared" ca="1" si="10"/>
        <v/>
      </c>
      <c r="BJ18" s="51" t="str">
        <f t="shared" ca="1" si="10"/>
        <v/>
      </c>
      <c r="BK18" s="51" t="str">
        <f t="shared" ca="1" si="10"/>
        <v/>
      </c>
      <c r="BL18" s="51" t="str">
        <f t="shared" ca="1" si="10"/>
        <v/>
      </c>
    </row>
    <row r="19" spans="1:64" s="14" customFormat="1" ht="40.200000000000003" customHeight="1">
      <c r="A19" s="7"/>
      <c r="B19" s="46" t="s">
        <v>17</v>
      </c>
      <c r="C19" s="47"/>
      <c r="D19" s="47"/>
      <c r="E19" s="48" t="s">
        <v>83</v>
      </c>
      <c r="F19" s="49"/>
      <c r="G19" s="50"/>
      <c r="H19" s="50"/>
      <c r="I19" s="51" t="str">
        <f t="shared" ca="1" si="5"/>
        <v/>
      </c>
      <c r="J19" s="51" t="str">
        <f t="shared" ca="1" si="5"/>
        <v/>
      </c>
      <c r="K19" s="51" t="str">
        <f t="shared" ca="1" si="5"/>
        <v/>
      </c>
      <c r="L19" s="51" t="str">
        <f t="shared" ca="1" si="5"/>
        <v/>
      </c>
      <c r="M19" s="51" t="str">
        <f t="shared" ca="1" si="5"/>
        <v/>
      </c>
      <c r="N19" s="51" t="str">
        <f t="shared" ca="1" si="5"/>
        <v/>
      </c>
      <c r="O19" s="51" t="str">
        <f t="shared" ca="1" si="5"/>
        <v/>
      </c>
      <c r="P19" s="51" t="str">
        <f t="shared" ca="1" si="5"/>
        <v/>
      </c>
      <c r="Q19" s="51" t="str">
        <f t="shared" ca="1" si="5"/>
        <v/>
      </c>
      <c r="R19" s="51" t="str">
        <f t="shared" ca="1" si="5"/>
        <v/>
      </c>
      <c r="S19" s="51" t="str">
        <f t="shared" ca="1" si="6"/>
        <v/>
      </c>
      <c r="T19" s="51" t="str">
        <f t="shared" ca="1" si="6"/>
        <v/>
      </c>
      <c r="U19" s="51" t="str">
        <f t="shared" ca="1" si="6"/>
        <v/>
      </c>
      <c r="V19" s="51" t="str">
        <f t="shared" ca="1" si="6"/>
        <v/>
      </c>
      <c r="W19" s="51" t="str">
        <f t="shared" ca="1" si="6"/>
        <v/>
      </c>
      <c r="X19" s="51" t="str">
        <f t="shared" ca="1" si="6"/>
        <v/>
      </c>
      <c r="Y19" s="51" t="str">
        <f t="shared" ca="1" si="6"/>
        <v/>
      </c>
      <c r="Z19" s="51" t="str">
        <f t="shared" ca="1" si="6"/>
        <v/>
      </c>
      <c r="AA19" s="51" t="str">
        <f t="shared" ca="1" si="6"/>
        <v/>
      </c>
      <c r="AB19" s="51" t="str">
        <f t="shared" ca="1" si="6"/>
        <v/>
      </c>
      <c r="AC19" s="51" t="str">
        <f t="shared" ca="1" si="7"/>
        <v/>
      </c>
      <c r="AD19" s="51" t="str">
        <f t="shared" ca="1" si="7"/>
        <v/>
      </c>
      <c r="AE19" s="51" t="str">
        <f t="shared" ca="1" si="7"/>
        <v/>
      </c>
      <c r="AF19" s="51" t="str">
        <f t="shared" ca="1" si="7"/>
        <v/>
      </c>
      <c r="AG19" s="51" t="str">
        <f t="shared" ca="1" si="7"/>
        <v/>
      </c>
      <c r="AH19" s="51" t="str">
        <f t="shared" ca="1" si="7"/>
        <v/>
      </c>
      <c r="AI19" s="51" t="str">
        <f t="shared" ca="1" si="7"/>
        <v/>
      </c>
      <c r="AJ19" s="51" t="str">
        <f t="shared" ca="1" si="7"/>
        <v/>
      </c>
      <c r="AK19" s="51" t="str">
        <f t="shared" ca="1" si="7"/>
        <v/>
      </c>
      <c r="AL19" s="51" t="str">
        <f t="shared" ca="1" si="7"/>
        <v/>
      </c>
      <c r="AM19" s="51" t="str">
        <f t="shared" ca="1" si="8"/>
        <v/>
      </c>
      <c r="AN19" s="51" t="str">
        <f t="shared" ca="1" si="8"/>
        <v/>
      </c>
      <c r="AO19" s="51" t="str">
        <f t="shared" ca="1" si="8"/>
        <v/>
      </c>
      <c r="AP19" s="51" t="str">
        <f t="shared" ca="1" si="8"/>
        <v/>
      </c>
      <c r="AQ19" s="51" t="str">
        <f t="shared" ca="1" si="8"/>
        <v/>
      </c>
      <c r="AR19" s="51" t="str">
        <f t="shared" ca="1" si="8"/>
        <v/>
      </c>
      <c r="AS19" s="51" t="str">
        <f t="shared" ca="1" si="8"/>
        <v/>
      </c>
      <c r="AT19" s="51" t="str">
        <f t="shared" ca="1" si="8"/>
        <v/>
      </c>
      <c r="AU19" s="51" t="str">
        <f t="shared" ca="1" si="8"/>
        <v/>
      </c>
      <c r="AV19" s="51" t="str">
        <f t="shared" ca="1" si="8"/>
        <v/>
      </c>
      <c r="AW19" s="51" t="str">
        <f t="shared" ca="1" si="9"/>
        <v/>
      </c>
      <c r="AX19" s="51" t="str">
        <f t="shared" ca="1" si="9"/>
        <v/>
      </c>
      <c r="AY19" s="51" t="str">
        <f t="shared" ca="1" si="9"/>
        <v/>
      </c>
      <c r="AZ19" s="51" t="str">
        <f t="shared" ca="1" si="9"/>
        <v/>
      </c>
      <c r="BA19" s="51" t="str">
        <f t="shared" ca="1" si="9"/>
        <v/>
      </c>
      <c r="BB19" s="51" t="str">
        <f t="shared" ca="1" si="9"/>
        <v/>
      </c>
      <c r="BC19" s="51" t="str">
        <f t="shared" ca="1" si="9"/>
        <v/>
      </c>
      <c r="BD19" s="51" t="str">
        <f t="shared" ca="1" si="9"/>
        <v/>
      </c>
      <c r="BE19" s="51" t="str">
        <f t="shared" ca="1" si="9"/>
        <v/>
      </c>
      <c r="BF19" s="51" t="str">
        <f t="shared" ca="1" si="9"/>
        <v/>
      </c>
      <c r="BG19" s="51" t="str">
        <f t="shared" ca="1" si="10"/>
        <v/>
      </c>
      <c r="BH19" s="51" t="str">
        <f t="shared" ca="1" si="10"/>
        <v/>
      </c>
      <c r="BI19" s="51" t="str">
        <f t="shared" ca="1" si="10"/>
        <v/>
      </c>
      <c r="BJ19" s="51" t="str">
        <f t="shared" ca="1" si="10"/>
        <v/>
      </c>
      <c r="BK19" s="51" t="str">
        <f t="shared" ca="1" si="10"/>
        <v/>
      </c>
      <c r="BL19" s="51" t="str">
        <f t="shared" ca="1" si="10"/>
        <v/>
      </c>
    </row>
    <row r="20" spans="1:64" s="14" customFormat="1" ht="40.200000000000003" customHeight="1">
      <c r="A20" s="7"/>
      <c r="B20" s="53" t="s">
        <v>35</v>
      </c>
      <c r="C20" s="47" t="s">
        <v>54</v>
      </c>
      <c r="D20" s="47"/>
      <c r="E20" s="48">
        <v>0.6</v>
      </c>
      <c r="F20" s="49">
        <f ca="1">F12+1</f>
        <v>45373</v>
      </c>
      <c r="G20" s="50">
        <v>4</v>
      </c>
      <c r="H20" s="50">
        <v>3</v>
      </c>
      <c r="I20" s="51" t="str">
        <f t="shared" ca="1" si="5"/>
        <v/>
      </c>
      <c r="J20" s="51" t="str">
        <f t="shared" ca="1" si="5"/>
        <v/>
      </c>
      <c r="K20" s="51" t="str">
        <f t="shared" ca="1" si="5"/>
        <v/>
      </c>
      <c r="L20" s="51" t="str">
        <f t="shared" ca="1" si="5"/>
        <v/>
      </c>
      <c r="M20" s="51" t="str">
        <f t="shared" ca="1" si="5"/>
        <v/>
      </c>
      <c r="N20" s="51" t="str">
        <f t="shared" ca="1" si="5"/>
        <v/>
      </c>
      <c r="O20" s="51" t="str">
        <f t="shared" ca="1" si="5"/>
        <v/>
      </c>
      <c r="P20" s="51" t="str">
        <f t="shared" ca="1" si="5"/>
        <v/>
      </c>
      <c r="Q20" s="51" t="str">
        <f t="shared" ca="1" si="5"/>
        <v/>
      </c>
      <c r="R20" s="51" t="str">
        <f t="shared" ca="1" si="5"/>
        <v/>
      </c>
      <c r="S20" s="51" t="str">
        <f t="shared" ca="1" si="6"/>
        <v/>
      </c>
      <c r="T20" s="51" t="str">
        <f t="shared" ca="1" si="6"/>
        <v/>
      </c>
      <c r="U20" s="51" t="str">
        <f t="shared" ca="1" si="6"/>
        <v/>
      </c>
      <c r="V20" s="51" t="str">
        <f t="shared" ca="1" si="6"/>
        <v/>
      </c>
      <c r="W20" s="51" t="str">
        <f t="shared" ca="1" si="6"/>
        <v/>
      </c>
      <c r="X20" s="51" t="str">
        <f t="shared" ca="1" si="6"/>
        <v/>
      </c>
      <c r="Y20" s="51" t="str">
        <f t="shared" ca="1" si="6"/>
        <v/>
      </c>
      <c r="Z20" s="51" t="str">
        <f t="shared" ca="1" si="6"/>
        <v/>
      </c>
      <c r="AA20" s="51" t="str">
        <f t="shared" ca="1" si="6"/>
        <v/>
      </c>
      <c r="AB20" s="51" t="str">
        <f t="shared" ca="1" si="6"/>
        <v/>
      </c>
      <c r="AC20" s="51" t="str">
        <f t="shared" ca="1" si="7"/>
        <v/>
      </c>
      <c r="AD20" s="51" t="str">
        <f t="shared" ca="1" si="7"/>
        <v/>
      </c>
      <c r="AE20" s="51" t="str">
        <f t="shared" ca="1" si="7"/>
        <v/>
      </c>
      <c r="AF20" s="51" t="str">
        <f t="shared" ca="1" si="7"/>
        <v/>
      </c>
      <c r="AG20" s="51" t="str">
        <f t="shared" ca="1" si="7"/>
        <v/>
      </c>
      <c r="AH20" s="51" t="str">
        <f t="shared" ca="1" si="7"/>
        <v/>
      </c>
      <c r="AI20" s="51" t="str">
        <f t="shared" ca="1" si="7"/>
        <v/>
      </c>
      <c r="AJ20" s="51" t="str">
        <f t="shared" ca="1" si="7"/>
        <v/>
      </c>
      <c r="AK20" s="51" t="str">
        <f t="shared" ca="1" si="7"/>
        <v/>
      </c>
      <c r="AL20" s="51" t="str">
        <f t="shared" ca="1" si="7"/>
        <v/>
      </c>
      <c r="AM20" s="51" t="str">
        <f t="shared" ca="1" si="8"/>
        <v/>
      </c>
      <c r="AN20" s="51" t="str">
        <f t="shared" ca="1" si="8"/>
        <v/>
      </c>
      <c r="AO20" s="51" t="str">
        <f t="shared" ca="1" si="8"/>
        <v/>
      </c>
      <c r="AP20" s="51" t="str">
        <f t="shared" ca="1" si="8"/>
        <v/>
      </c>
      <c r="AQ20" s="51" t="str">
        <f t="shared" ca="1" si="8"/>
        <v/>
      </c>
      <c r="AR20" s="51" t="str">
        <f t="shared" ca="1" si="8"/>
        <v/>
      </c>
      <c r="AS20" s="51" t="str">
        <f t="shared" ca="1" si="8"/>
        <v/>
      </c>
      <c r="AT20" s="51" t="str">
        <f t="shared" ca="1" si="8"/>
        <v/>
      </c>
      <c r="AU20" s="51" t="str">
        <f t="shared" ca="1" si="8"/>
        <v/>
      </c>
      <c r="AV20" s="51" t="str">
        <f t="shared" ca="1" si="8"/>
        <v/>
      </c>
      <c r="AW20" s="51" t="str">
        <f t="shared" ca="1" si="9"/>
        <v/>
      </c>
      <c r="AX20" s="51" t="str">
        <f t="shared" ca="1" si="9"/>
        <v/>
      </c>
      <c r="AY20" s="51" t="str">
        <f t="shared" ca="1" si="9"/>
        <v/>
      </c>
      <c r="AZ20" s="51" t="str">
        <f t="shared" ca="1" si="9"/>
        <v/>
      </c>
      <c r="BA20" s="51" t="str">
        <f t="shared" ca="1" si="9"/>
        <v/>
      </c>
      <c r="BB20" s="51" t="str">
        <f t="shared" ca="1" si="9"/>
        <v/>
      </c>
      <c r="BC20" s="51" t="str">
        <f t="shared" ca="1" si="9"/>
        <v/>
      </c>
      <c r="BD20" s="51" t="str">
        <f t="shared" ca="1" si="9"/>
        <v/>
      </c>
      <c r="BE20" s="51" t="str">
        <f t="shared" ca="1" si="9"/>
        <v/>
      </c>
      <c r="BF20" s="51" t="str">
        <f t="shared" ca="1" si="9"/>
        <v/>
      </c>
      <c r="BG20" s="51" t="str">
        <f t="shared" ca="1" si="10"/>
        <v/>
      </c>
      <c r="BH20" s="51" t="str">
        <f t="shared" ca="1" si="10"/>
        <v/>
      </c>
      <c r="BI20" s="51" t="str">
        <f t="shared" ca="1" si="10"/>
        <v/>
      </c>
      <c r="BJ20" s="51" t="str">
        <f t="shared" ca="1" si="10"/>
        <v/>
      </c>
      <c r="BK20" s="51" t="str">
        <f t="shared" ca="1" si="10"/>
        <v/>
      </c>
      <c r="BL20" s="51" t="str">
        <f t="shared" ca="1" si="10"/>
        <v/>
      </c>
    </row>
    <row r="21" spans="1:64" s="14" customFormat="1" ht="40.200000000000003" customHeight="1">
      <c r="A21" s="4"/>
      <c r="B21" s="53" t="s">
        <v>18</v>
      </c>
      <c r="C21" s="47" t="s">
        <v>54</v>
      </c>
      <c r="D21" s="47"/>
      <c r="E21" s="48">
        <v>0.5</v>
      </c>
      <c r="F21" s="49">
        <f ca="1">F18+G18</f>
        <v>45382</v>
      </c>
      <c r="G21" s="50">
        <v>2</v>
      </c>
      <c r="H21" s="50">
        <v>2</v>
      </c>
      <c r="I21" s="51" t="str">
        <f t="shared" ref="I21:R34" ca="1" si="11">IF(AND($C21="Objetivo",I$7&gt;=$F21,I$7&lt;=$F21+$G21-1),2,IF(AND($C21="Hito",I$7&gt;=$F21,I$7&lt;=$F21+$G21-1),1,""))</f>
        <v/>
      </c>
      <c r="J21" s="51" t="str">
        <f t="shared" ca="1" si="11"/>
        <v/>
      </c>
      <c r="K21" s="51" t="str">
        <f t="shared" ca="1" si="11"/>
        <v/>
      </c>
      <c r="L21" s="51" t="str">
        <f t="shared" ca="1" si="11"/>
        <v/>
      </c>
      <c r="M21" s="51" t="str">
        <f t="shared" ca="1" si="11"/>
        <v/>
      </c>
      <c r="N21" s="51" t="str">
        <f t="shared" ca="1" si="11"/>
        <v/>
      </c>
      <c r="O21" s="51" t="str">
        <f t="shared" ca="1" si="11"/>
        <v/>
      </c>
      <c r="P21" s="51" t="str">
        <f t="shared" ca="1" si="11"/>
        <v/>
      </c>
      <c r="Q21" s="51" t="str">
        <f t="shared" ca="1" si="11"/>
        <v/>
      </c>
      <c r="R21" s="51" t="str">
        <f t="shared" ca="1" si="11"/>
        <v/>
      </c>
      <c r="S21" s="51" t="str">
        <f t="shared" ref="S21:AB34" ca="1" si="12">IF(AND($C21="Objetivo",S$7&gt;=$F21,S$7&lt;=$F21+$G21-1),2,IF(AND($C21="Hito",S$7&gt;=$F21,S$7&lt;=$F21+$G21-1),1,""))</f>
        <v/>
      </c>
      <c r="T21" s="51" t="str">
        <f t="shared" ca="1" si="12"/>
        <v/>
      </c>
      <c r="U21" s="51" t="str">
        <f t="shared" ca="1" si="12"/>
        <v/>
      </c>
      <c r="V21" s="51" t="str">
        <f t="shared" ca="1" si="12"/>
        <v/>
      </c>
      <c r="W21" s="51" t="str">
        <f t="shared" ca="1" si="12"/>
        <v/>
      </c>
      <c r="X21" s="51" t="str">
        <f t="shared" ca="1" si="12"/>
        <v/>
      </c>
      <c r="Y21" s="51" t="str">
        <f t="shared" ca="1" si="12"/>
        <v/>
      </c>
      <c r="Z21" s="51" t="str">
        <f t="shared" ca="1" si="12"/>
        <v/>
      </c>
      <c r="AA21" s="51" t="str">
        <f t="shared" ca="1" si="12"/>
        <v/>
      </c>
      <c r="AB21" s="51" t="str">
        <f t="shared" ca="1" si="12"/>
        <v/>
      </c>
      <c r="AC21" s="51" t="str">
        <f t="shared" ref="AC21:AL34" ca="1" si="13">IF(AND($C21="Objetivo",AC$7&gt;=$F21,AC$7&lt;=$F21+$G21-1),2,IF(AND($C21="Hito",AC$7&gt;=$F21,AC$7&lt;=$F21+$G21-1),1,""))</f>
        <v/>
      </c>
      <c r="AD21" s="51" t="str">
        <f t="shared" ca="1" si="13"/>
        <v/>
      </c>
      <c r="AE21" s="51" t="str">
        <f t="shared" ca="1" si="13"/>
        <v/>
      </c>
      <c r="AF21" s="51" t="str">
        <f t="shared" ca="1" si="13"/>
        <v/>
      </c>
      <c r="AG21" s="51" t="str">
        <f t="shared" ca="1" si="13"/>
        <v/>
      </c>
      <c r="AH21" s="51" t="str">
        <f t="shared" ca="1" si="13"/>
        <v/>
      </c>
      <c r="AI21" s="51" t="str">
        <f t="shared" ca="1" si="13"/>
        <v/>
      </c>
      <c r="AJ21" s="51" t="str">
        <f t="shared" ca="1" si="13"/>
        <v/>
      </c>
      <c r="AK21" s="51" t="str">
        <f t="shared" ca="1" si="13"/>
        <v/>
      </c>
      <c r="AL21" s="51" t="str">
        <f t="shared" ca="1" si="13"/>
        <v/>
      </c>
      <c r="AM21" s="51" t="str">
        <f t="shared" ref="AM21:AV34" ca="1" si="14">IF(AND($C21="Objetivo",AM$7&gt;=$F21,AM$7&lt;=$F21+$G21-1),2,IF(AND($C21="Hito",AM$7&gt;=$F21,AM$7&lt;=$F21+$G21-1),1,""))</f>
        <v/>
      </c>
      <c r="AN21" s="51" t="str">
        <f t="shared" ca="1" si="14"/>
        <v/>
      </c>
      <c r="AO21" s="51" t="str">
        <f t="shared" ca="1" si="14"/>
        <v/>
      </c>
      <c r="AP21" s="51" t="str">
        <f t="shared" ca="1" si="14"/>
        <v/>
      </c>
      <c r="AQ21" s="51" t="str">
        <f t="shared" ca="1" si="14"/>
        <v/>
      </c>
      <c r="AR21" s="51" t="str">
        <f t="shared" ca="1" si="14"/>
        <v/>
      </c>
      <c r="AS21" s="51" t="str">
        <f t="shared" ca="1" si="14"/>
        <v/>
      </c>
      <c r="AT21" s="51" t="str">
        <f t="shared" ca="1" si="14"/>
        <v/>
      </c>
      <c r="AU21" s="51" t="str">
        <f t="shared" ca="1" si="14"/>
        <v/>
      </c>
      <c r="AV21" s="51" t="str">
        <f t="shared" ca="1" si="14"/>
        <v/>
      </c>
      <c r="AW21" s="51" t="str">
        <f t="shared" ref="AW21:BF34" ca="1" si="15">IF(AND($C21="Objetivo",AW$7&gt;=$F21,AW$7&lt;=$F21+$G21-1),2,IF(AND($C21="Hito",AW$7&gt;=$F21,AW$7&lt;=$F21+$G21-1),1,""))</f>
        <v/>
      </c>
      <c r="AX21" s="51" t="str">
        <f t="shared" ca="1" si="15"/>
        <v/>
      </c>
      <c r="AY21" s="51" t="str">
        <f t="shared" ca="1" si="15"/>
        <v/>
      </c>
      <c r="AZ21" s="51" t="str">
        <f t="shared" ca="1" si="15"/>
        <v/>
      </c>
      <c r="BA21" s="51" t="str">
        <f t="shared" ca="1" si="15"/>
        <v/>
      </c>
      <c r="BB21" s="51" t="str">
        <f t="shared" ca="1" si="15"/>
        <v/>
      </c>
      <c r="BC21" s="51" t="str">
        <f t="shared" ca="1" si="15"/>
        <v/>
      </c>
      <c r="BD21" s="51" t="str">
        <f t="shared" ca="1" si="15"/>
        <v/>
      </c>
      <c r="BE21" s="51" t="str">
        <f t="shared" ca="1" si="15"/>
        <v/>
      </c>
      <c r="BF21" s="51" t="str">
        <f t="shared" ca="1" si="15"/>
        <v/>
      </c>
      <c r="BG21" s="51" t="str">
        <f t="shared" ref="BG21:BL34" ca="1" si="16">IF(AND($C21="Objetivo",BG$7&gt;=$F21,BG$7&lt;=$F21+$G21-1),2,IF(AND($C21="Hito",BG$7&gt;=$F21,BG$7&lt;=$F21+$G21-1),1,""))</f>
        <v/>
      </c>
      <c r="BH21" s="51" t="str">
        <f t="shared" ca="1" si="16"/>
        <v/>
      </c>
      <c r="BI21" s="51" t="str">
        <f t="shared" ca="1" si="16"/>
        <v/>
      </c>
      <c r="BJ21" s="51" t="str">
        <f t="shared" ca="1" si="16"/>
        <v/>
      </c>
      <c r="BK21" s="51" t="str">
        <f t="shared" ca="1" si="16"/>
        <v/>
      </c>
      <c r="BL21" s="51" t="str">
        <f t="shared" ca="1" si="16"/>
        <v/>
      </c>
    </row>
    <row r="22" spans="1:64" s="14" customFormat="1" ht="40.200000000000003" customHeight="1">
      <c r="A22" s="4"/>
      <c r="B22" s="53" t="s">
        <v>20</v>
      </c>
      <c r="C22" s="47" t="s">
        <v>54</v>
      </c>
      <c r="D22" s="47"/>
      <c r="E22" s="48">
        <v>0.33</v>
      </c>
      <c r="F22" s="49">
        <f ca="1" xml:space="preserve"> F18+G18</f>
        <v>45382</v>
      </c>
      <c r="G22" s="50">
        <v>2</v>
      </c>
      <c r="H22" s="50">
        <v>2</v>
      </c>
      <c r="I22" s="51" t="str">
        <f t="shared" ca="1" si="11"/>
        <v/>
      </c>
      <c r="J22" s="51" t="str">
        <f t="shared" ca="1" si="11"/>
        <v/>
      </c>
      <c r="K22" s="51" t="str">
        <f t="shared" ca="1" si="11"/>
        <v/>
      </c>
      <c r="L22" s="51" t="str">
        <f t="shared" ca="1" si="11"/>
        <v/>
      </c>
      <c r="M22" s="51" t="str">
        <f t="shared" ca="1" si="11"/>
        <v/>
      </c>
      <c r="N22" s="51" t="str">
        <f t="shared" ca="1" si="11"/>
        <v/>
      </c>
      <c r="O22" s="51" t="str">
        <f t="shared" ca="1" si="11"/>
        <v/>
      </c>
      <c r="P22" s="51" t="str">
        <f t="shared" ca="1" si="11"/>
        <v/>
      </c>
      <c r="Q22" s="51" t="str">
        <f t="shared" ca="1" si="11"/>
        <v/>
      </c>
      <c r="R22" s="51" t="str">
        <f t="shared" ca="1" si="11"/>
        <v/>
      </c>
      <c r="S22" s="51" t="str">
        <f t="shared" ca="1" si="12"/>
        <v/>
      </c>
      <c r="T22" s="51" t="str">
        <f t="shared" ca="1" si="12"/>
        <v/>
      </c>
      <c r="U22" s="51" t="str">
        <f t="shared" ca="1" si="12"/>
        <v/>
      </c>
      <c r="V22" s="51" t="str">
        <f t="shared" ca="1" si="12"/>
        <v/>
      </c>
      <c r="W22" s="51" t="str">
        <f t="shared" ca="1" si="12"/>
        <v/>
      </c>
      <c r="X22" s="51" t="str">
        <f t="shared" ca="1" si="12"/>
        <v/>
      </c>
      <c r="Y22" s="51" t="str">
        <f t="shared" ca="1" si="12"/>
        <v/>
      </c>
      <c r="Z22" s="51" t="str">
        <f t="shared" ca="1" si="12"/>
        <v/>
      </c>
      <c r="AA22" s="51" t="str">
        <f t="shared" ca="1" si="12"/>
        <v/>
      </c>
      <c r="AB22" s="51" t="str">
        <f t="shared" ca="1" si="12"/>
        <v/>
      </c>
      <c r="AC22" s="51" t="str">
        <f t="shared" ca="1" si="13"/>
        <v/>
      </c>
      <c r="AD22" s="51" t="str">
        <f t="shared" ca="1" si="13"/>
        <v/>
      </c>
      <c r="AE22" s="51" t="str">
        <f t="shared" ca="1" si="13"/>
        <v/>
      </c>
      <c r="AF22" s="51" t="str">
        <f t="shared" ca="1" si="13"/>
        <v/>
      </c>
      <c r="AG22" s="51" t="str">
        <f t="shared" ca="1" si="13"/>
        <v/>
      </c>
      <c r="AH22" s="51" t="str">
        <f t="shared" ca="1" si="13"/>
        <v/>
      </c>
      <c r="AI22" s="51" t="str">
        <f t="shared" ca="1" si="13"/>
        <v/>
      </c>
      <c r="AJ22" s="51" t="str">
        <f t="shared" ca="1" si="13"/>
        <v/>
      </c>
      <c r="AK22" s="51" t="str">
        <f t="shared" ca="1" si="13"/>
        <v/>
      </c>
      <c r="AL22" s="51" t="str">
        <f t="shared" ca="1" si="13"/>
        <v/>
      </c>
      <c r="AM22" s="51" t="str">
        <f t="shared" ca="1" si="14"/>
        <v/>
      </c>
      <c r="AN22" s="51" t="str">
        <f t="shared" ca="1" si="14"/>
        <v/>
      </c>
      <c r="AO22" s="51" t="str">
        <f t="shared" ca="1" si="14"/>
        <v/>
      </c>
      <c r="AP22" s="51" t="str">
        <f t="shared" ca="1" si="14"/>
        <v/>
      </c>
      <c r="AQ22" s="51" t="str">
        <f t="shared" ca="1" si="14"/>
        <v/>
      </c>
      <c r="AR22" s="51" t="str">
        <f t="shared" ca="1" si="14"/>
        <v/>
      </c>
      <c r="AS22" s="51" t="str">
        <f t="shared" ca="1" si="14"/>
        <v/>
      </c>
      <c r="AT22" s="51" t="str">
        <f t="shared" ca="1" si="14"/>
        <v/>
      </c>
      <c r="AU22" s="51" t="str">
        <f t="shared" ca="1" si="14"/>
        <v/>
      </c>
      <c r="AV22" s="51" t="str">
        <f t="shared" ca="1" si="14"/>
        <v/>
      </c>
      <c r="AW22" s="51" t="str">
        <f t="shared" ca="1" si="15"/>
        <v/>
      </c>
      <c r="AX22" s="51" t="str">
        <f t="shared" ca="1" si="15"/>
        <v/>
      </c>
      <c r="AY22" s="51" t="str">
        <f t="shared" ca="1" si="15"/>
        <v/>
      </c>
      <c r="AZ22" s="51" t="str">
        <f t="shared" ca="1" si="15"/>
        <v/>
      </c>
      <c r="BA22" s="51" t="str">
        <f t="shared" ca="1" si="15"/>
        <v/>
      </c>
      <c r="BB22" s="51" t="str">
        <f t="shared" ca="1" si="15"/>
        <v/>
      </c>
      <c r="BC22" s="51" t="str">
        <f t="shared" ca="1" si="15"/>
        <v/>
      </c>
      <c r="BD22" s="51" t="str">
        <f t="shared" ca="1" si="15"/>
        <v/>
      </c>
      <c r="BE22" s="51" t="str">
        <f t="shared" ca="1" si="15"/>
        <v/>
      </c>
      <c r="BF22" s="51" t="str">
        <f t="shared" ca="1" si="15"/>
        <v/>
      </c>
      <c r="BG22" s="51" t="str">
        <f t="shared" ca="1" si="16"/>
        <v/>
      </c>
      <c r="BH22" s="51" t="str">
        <f t="shared" ca="1" si="16"/>
        <v/>
      </c>
      <c r="BI22" s="51" t="str">
        <f t="shared" ca="1" si="16"/>
        <v/>
      </c>
      <c r="BJ22" s="51" t="str">
        <f t="shared" ca="1" si="16"/>
        <v/>
      </c>
      <c r="BK22" s="51" t="str">
        <f t="shared" ca="1" si="16"/>
        <v/>
      </c>
      <c r="BL22" s="51" t="str">
        <f t="shared" ca="1" si="16"/>
        <v/>
      </c>
    </row>
    <row r="23" spans="1:64" s="14" customFormat="1" ht="40.200000000000003" customHeight="1">
      <c r="A23" s="4"/>
      <c r="B23" s="46" t="s">
        <v>21</v>
      </c>
      <c r="C23" s="47"/>
      <c r="D23" s="47"/>
      <c r="E23" s="48" t="s">
        <v>81</v>
      </c>
      <c r="F23" s="49"/>
      <c r="G23" s="50"/>
      <c r="H23" s="50"/>
      <c r="I23" s="51" t="str">
        <f t="shared" ca="1" si="11"/>
        <v/>
      </c>
      <c r="J23" s="51" t="str">
        <f t="shared" ca="1" si="11"/>
        <v/>
      </c>
      <c r="K23" s="51" t="str">
        <f t="shared" ca="1" si="11"/>
        <v/>
      </c>
      <c r="L23" s="51" t="str">
        <f t="shared" ca="1" si="11"/>
        <v/>
      </c>
      <c r="M23" s="51" t="str">
        <f t="shared" ca="1" si="11"/>
        <v/>
      </c>
      <c r="N23" s="51" t="str">
        <f t="shared" ca="1" si="11"/>
        <v/>
      </c>
      <c r="O23" s="51" t="str">
        <f t="shared" ca="1" si="11"/>
        <v/>
      </c>
      <c r="P23" s="51" t="str">
        <f t="shared" ca="1" si="11"/>
        <v/>
      </c>
      <c r="Q23" s="51" t="str">
        <f t="shared" ca="1" si="11"/>
        <v/>
      </c>
      <c r="R23" s="51" t="str">
        <f t="shared" ca="1" si="11"/>
        <v/>
      </c>
      <c r="S23" s="51" t="str">
        <f t="shared" ca="1" si="12"/>
        <v/>
      </c>
      <c r="T23" s="51" t="str">
        <f t="shared" ca="1" si="12"/>
        <v/>
      </c>
      <c r="U23" s="51" t="str">
        <f t="shared" ca="1" si="12"/>
        <v/>
      </c>
      <c r="V23" s="51" t="str">
        <f t="shared" ca="1" si="12"/>
        <v/>
      </c>
      <c r="W23" s="51" t="str">
        <f t="shared" ca="1" si="12"/>
        <v/>
      </c>
      <c r="X23" s="51" t="str">
        <f t="shared" ca="1" si="12"/>
        <v/>
      </c>
      <c r="Y23" s="51" t="str">
        <f t="shared" ca="1" si="12"/>
        <v/>
      </c>
      <c r="Z23" s="51" t="str">
        <f t="shared" ca="1" si="12"/>
        <v/>
      </c>
      <c r="AA23" s="51" t="str">
        <f t="shared" ca="1" si="12"/>
        <v/>
      </c>
      <c r="AB23" s="51" t="str">
        <f t="shared" ca="1" si="12"/>
        <v/>
      </c>
      <c r="AC23" s="51" t="str">
        <f t="shared" ca="1" si="13"/>
        <v/>
      </c>
      <c r="AD23" s="51" t="str">
        <f t="shared" ca="1" si="13"/>
        <v/>
      </c>
      <c r="AE23" s="51" t="str">
        <f t="shared" ca="1" si="13"/>
        <v/>
      </c>
      <c r="AF23" s="51" t="str">
        <f t="shared" ca="1" si="13"/>
        <v/>
      </c>
      <c r="AG23" s="51" t="str">
        <f t="shared" ca="1" si="13"/>
        <v/>
      </c>
      <c r="AH23" s="51" t="str">
        <f t="shared" ca="1" si="13"/>
        <v/>
      </c>
      <c r="AI23" s="51" t="str">
        <f t="shared" ca="1" si="13"/>
        <v/>
      </c>
      <c r="AJ23" s="51" t="str">
        <f t="shared" ca="1" si="13"/>
        <v/>
      </c>
      <c r="AK23" s="51" t="str">
        <f t="shared" ca="1" si="13"/>
        <v/>
      </c>
      <c r="AL23" s="51" t="str">
        <f t="shared" ca="1" si="13"/>
        <v/>
      </c>
      <c r="AM23" s="51" t="str">
        <f t="shared" ca="1" si="14"/>
        <v/>
      </c>
      <c r="AN23" s="51" t="str">
        <f t="shared" ca="1" si="14"/>
        <v/>
      </c>
      <c r="AO23" s="51" t="str">
        <f t="shared" ca="1" si="14"/>
        <v/>
      </c>
      <c r="AP23" s="51" t="str">
        <f t="shared" ca="1" si="14"/>
        <v/>
      </c>
      <c r="AQ23" s="51" t="str">
        <f t="shared" ca="1" si="14"/>
        <v/>
      </c>
      <c r="AR23" s="51" t="str">
        <f t="shared" ca="1" si="14"/>
        <v/>
      </c>
      <c r="AS23" s="51" t="str">
        <f t="shared" ca="1" si="14"/>
        <v/>
      </c>
      <c r="AT23" s="51" t="str">
        <f t="shared" ca="1" si="14"/>
        <v/>
      </c>
      <c r="AU23" s="51" t="str">
        <f t="shared" ca="1" si="14"/>
        <v/>
      </c>
      <c r="AV23" s="51" t="str">
        <f t="shared" ca="1" si="14"/>
        <v/>
      </c>
      <c r="AW23" s="51" t="str">
        <f t="shared" ca="1" si="15"/>
        <v/>
      </c>
      <c r="AX23" s="51" t="str">
        <f t="shared" ca="1" si="15"/>
        <v/>
      </c>
      <c r="AY23" s="51" t="str">
        <f t="shared" ca="1" si="15"/>
        <v/>
      </c>
      <c r="AZ23" s="51" t="str">
        <f t="shared" ca="1" si="15"/>
        <v/>
      </c>
      <c r="BA23" s="51" t="str">
        <f t="shared" ca="1" si="15"/>
        <v/>
      </c>
      <c r="BB23" s="51" t="str">
        <f t="shared" ca="1" si="15"/>
        <v/>
      </c>
      <c r="BC23" s="51" t="str">
        <f t="shared" ca="1" si="15"/>
        <v/>
      </c>
      <c r="BD23" s="51" t="str">
        <f t="shared" ca="1" si="15"/>
        <v/>
      </c>
      <c r="BE23" s="51" t="str">
        <f t="shared" ca="1" si="15"/>
        <v/>
      </c>
      <c r="BF23" s="51" t="str">
        <f t="shared" ca="1" si="15"/>
        <v/>
      </c>
      <c r="BG23" s="51" t="str">
        <f t="shared" ca="1" si="16"/>
        <v/>
      </c>
      <c r="BH23" s="51" t="str">
        <f t="shared" ca="1" si="16"/>
        <v/>
      </c>
      <c r="BI23" s="51" t="str">
        <f t="shared" ca="1" si="16"/>
        <v/>
      </c>
      <c r="BJ23" s="51" t="str">
        <f t="shared" ca="1" si="16"/>
        <v/>
      </c>
      <c r="BK23" s="51" t="str">
        <f t="shared" ca="1" si="16"/>
        <v/>
      </c>
      <c r="BL23" s="51" t="str">
        <f t="shared" ca="1" si="16"/>
        <v/>
      </c>
    </row>
    <row r="24" spans="1:64" s="14" customFormat="1" ht="40.200000000000003" customHeight="1">
      <c r="A24" s="4"/>
      <c r="B24" s="53" t="s">
        <v>22</v>
      </c>
      <c r="C24" s="47" t="s">
        <v>67</v>
      </c>
      <c r="D24" s="47"/>
      <c r="E24" s="48"/>
      <c r="F24" s="49">
        <f ca="1">F13+G13</f>
        <v>45378</v>
      </c>
      <c r="G24" s="50">
        <v>1</v>
      </c>
      <c r="H24" s="50">
        <v>3</v>
      </c>
      <c r="I24" s="51" t="str">
        <f t="shared" ca="1" si="11"/>
        <v/>
      </c>
      <c r="J24" s="51" t="str">
        <f t="shared" ca="1" si="11"/>
        <v/>
      </c>
      <c r="K24" s="51" t="str">
        <f t="shared" ca="1" si="11"/>
        <v/>
      </c>
      <c r="L24" s="51" t="str">
        <f t="shared" ca="1" si="11"/>
        <v/>
      </c>
      <c r="M24" s="51" t="str">
        <f t="shared" ca="1" si="11"/>
        <v/>
      </c>
      <c r="N24" s="51" t="str">
        <f t="shared" ca="1" si="11"/>
        <v/>
      </c>
      <c r="O24" s="51" t="str">
        <f t="shared" ca="1" si="11"/>
        <v/>
      </c>
      <c r="P24" s="51">
        <f t="shared" ca="1" si="11"/>
        <v>1</v>
      </c>
      <c r="Q24" s="51" t="str">
        <f t="shared" ca="1" si="11"/>
        <v/>
      </c>
      <c r="R24" s="51" t="str">
        <f t="shared" ca="1" si="11"/>
        <v/>
      </c>
      <c r="S24" s="51" t="str">
        <f t="shared" ca="1" si="12"/>
        <v/>
      </c>
      <c r="T24" s="51" t="str">
        <f t="shared" ca="1" si="12"/>
        <v/>
      </c>
      <c r="U24" s="51" t="str">
        <f t="shared" ca="1" si="12"/>
        <v/>
      </c>
      <c r="V24" s="51" t="str">
        <f t="shared" ca="1" si="12"/>
        <v/>
      </c>
      <c r="W24" s="51" t="str">
        <f t="shared" ca="1" si="12"/>
        <v/>
      </c>
      <c r="X24" s="51" t="str">
        <f t="shared" ca="1" si="12"/>
        <v/>
      </c>
      <c r="Y24" s="51" t="str">
        <f t="shared" ca="1" si="12"/>
        <v/>
      </c>
      <c r="Z24" s="51" t="str">
        <f t="shared" ca="1" si="12"/>
        <v/>
      </c>
      <c r="AA24" s="51" t="str">
        <f t="shared" ca="1" si="12"/>
        <v/>
      </c>
      <c r="AB24" s="51" t="str">
        <f t="shared" ca="1" si="12"/>
        <v/>
      </c>
      <c r="AC24" s="51" t="str">
        <f t="shared" ca="1" si="13"/>
        <v/>
      </c>
      <c r="AD24" s="51" t="str">
        <f t="shared" ca="1" si="13"/>
        <v/>
      </c>
      <c r="AE24" s="51" t="str">
        <f t="shared" ca="1" si="13"/>
        <v/>
      </c>
      <c r="AF24" s="51" t="str">
        <f t="shared" ca="1" si="13"/>
        <v/>
      </c>
      <c r="AG24" s="51" t="str">
        <f t="shared" ca="1" si="13"/>
        <v/>
      </c>
      <c r="AH24" s="51" t="str">
        <f t="shared" ca="1" si="13"/>
        <v/>
      </c>
      <c r="AI24" s="51" t="str">
        <f t="shared" ca="1" si="13"/>
        <v/>
      </c>
      <c r="AJ24" s="51" t="str">
        <f t="shared" ca="1" si="13"/>
        <v/>
      </c>
      <c r="AK24" s="51" t="str">
        <f t="shared" ca="1" si="13"/>
        <v/>
      </c>
      <c r="AL24" s="51" t="str">
        <f t="shared" ca="1" si="13"/>
        <v/>
      </c>
      <c r="AM24" s="51" t="str">
        <f t="shared" ca="1" si="14"/>
        <v/>
      </c>
      <c r="AN24" s="51" t="str">
        <f t="shared" ca="1" si="14"/>
        <v/>
      </c>
      <c r="AO24" s="51" t="str">
        <f t="shared" ca="1" si="14"/>
        <v/>
      </c>
      <c r="AP24" s="51" t="str">
        <f t="shared" ca="1" si="14"/>
        <v/>
      </c>
      <c r="AQ24" s="51" t="str">
        <f t="shared" ca="1" si="14"/>
        <v/>
      </c>
      <c r="AR24" s="51" t="str">
        <f t="shared" ca="1" si="14"/>
        <v/>
      </c>
      <c r="AS24" s="51" t="str">
        <f t="shared" ca="1" si="14"/>
        <v/>
      </c>
      <c r="AT24" s="51" t="str">
        <f t="shared" ca="1" si="14"/>
        <v/>
      </c>
      <c r="AU24" s="51" t="str">
        <f t="shared" ca="1" si="14"/>
        <v/>
      </c>
      <c r="AV24" s="51" t="str">
        <f t="shared" ca="1" si="14"/>
        <v/>
      </c>
      <c r="AW24" s="51" t="str">
        <f t="shared" ca="1" si="15"/>
        <v/>
      </c>
      <c r="AX24" s="51" t="str">
        <f t="shared" ca="1" si="15"/>
        <v/>
      </c>
      <c r="AY24" s="51" t="str">
        <f t="shared" ca="1" si="15"/>
        <v/>
      </c>
      <c r="AZ24" s="51" t="str">
        <f t="shared" ca="1" si="15"/>
        <v/>
      </c>
      <c r="BA24" s="51" t="str">
        <f t="shared" ca="1" si="15"/>
        <v/>
      </c>
      <c r="BB24" s="51" t="str">
        <f t="shared" ca="1" si="15"/>
        <v/>
      </c>
      <c r="BC24" s="51" t="str">
        <f t="shared" ca="1" si="15"/>
        <v/>
      </c>
      <c r="BD24" s="51" t="str">
        <f t="shared" ca="1" si="15"/>
        <v/>
      </c>
      <c r="BE24" s="51" t="str">
        <f t="shared" ca="1" si="15"/>
        <v/>
      </c>
      <c r="BF24" s="51" t="str">
        <f t="shared" ca="1" si="15"/>
        <v/>
      </c>
      <c r="BG24" s="51" t="str">
        <f t="shared" ca="1" si="16"/>
        <v/>
      </c>
      <c r="BH24" s="51" t="str">
        <f t="shared" ca="1" si="16"/>
        <v/>
      </c>
      <c r="BI24" s="51" t="str">
        <f t="shared" ca="1" si="16"/>
        <v/>
      </c>
      <c r="BJ24" s="51" t="str">
        <f t="shared" ca="1" si="16"/>
        <v/>
      </c>
      <c r="BK24" s="51" t="str">
        <f t="shared" ca="1" si="16"/>
        <v/>
      </c>
      <c r="BL24" s="51" t="str">
        <f t="shared" ca="1" si="16"/>
        <v/>
      </c>
    </row>
    <row r="25" spans="1:64" s="14" customFormat="1" ht="40.200000000000003" customHeight="1">
      <c r="A25" s="4"/>
      <c r="B25" s="53" t="s">
        <v>36</v>
      </c>
      <c r="C25" s="47" t="s">
        <v>53</v>
      </c>
      <c r="D25" s="47"/>
      <c r="E25" s="48"/>
      <c r="F25" s="49">
        <f ca="1">F22+G22</f>
        <v>45384</v>
      </c>
      <c r="G25" s="50">
        <v>3</v>
      </c>
      <c r="H25" s="50">
        <v>3</v>
      </c>
      <c r="I25" s="51" t="str">
        <f t="shared" ca="1" si="11"/>
        <v/>
      </c>
      <c r="J25" s="51" t="str">
        <f t="shared" ca="1" si="11"/>
        <v/>
      </c>
      <c r="K25" s="51" t="str">
        <f t="shared" ca="1" si="11"/>
        <v/>
      </c>
      <c r="L25" s="51" t="str">
        <f t="shared" ca="1" si="11"/>
        <v/>
      </c>
      <c r="M25" s="51" t="str">
        <f t="shared" ca="1" si="11"/>
        <v/>
      </c>
      <c r="N25" s="51" t="str">
        <f t="shared" ca="1" si="11"/>
        <v/>
      </c>
      <c r="O25" s="51" t="str">
        <f t="shared" ca="1" si="11"/>
        <v/>
      </c>
      <c r="P25" s="51" t="str">
        <f t="shared" ca="1" si="11"/>
        <v/>
      </c>
      <c r="Q25" s="51" t="str">
        <f t="shared" ca="1" si="11"/>
        <v/>
      </c>
      <c r="R25" s="51" t="str">
        <f t="shared" ca="1" si="11"/>
        <v/>
      </c>
      <c r="S25" s="51" t="str">
        <f t="shared" ca="1" si="12"/>
        <v/>
      </c>
      <c r="T25" s="51" t="str">
        <f t="shared" ca="1" si="12"/>
        <v/>
      </c>
      <c r="U25" s="51" t="str">
        <f t="shared" ca="1" si="12"/>
        <v/>
      </c>
      <c r="V25" s="51" t="str">
        <f t="shared" ca="1" si="12"/>
        <v/>
      </c>
      <c r="W25" s="51" t="str">
        <f t="shared" ca="1" si="12"/>
        <v/>
      </c>
      <c r="X25" s="51" t="str">
        <f t="shared" ca="1" si="12"/>
        <v/>
      </c>
      <c r="Y25" s="51" t="str">
        <f t="shared" ca="1" si="12"/>
        <v/>
      </c>
      <c r="Z25" s="51" t="str">
        <f t="shared" ca="1" si="12"/>
        <v/>
      </c>
      <c r="AA25" s="51" t="str">
        <f t="shared" ca="1" si="12"/>
        <v/>
      </c>
      <c r="AB25" s="51" t="str">
        <f t="shared" ca="1" si="12"/>
        <v/>
      </c>
      <c r="AC25" s="51" t="str">
        <f t="shared" ca="1" si="13"/>
        <v/>
      </c>
      <c r="AD25" s="51" t="str">
        <f t="shared" ca="1" si="13"/>
        <v/>
      </c>
      <c r="AE25" s="51" t="str">
        <f t="shared" ca="1" si="13"/>
        <v/>
      </c>
      <c r="AF25" s="51" t="str">
        <f t="shared" ca="1" si="13"/>
        <v/>
      </c>
      <c r="AG25" s="51" t="str">
        <f t="shared" ca="1" si="13"/>
        <v/>
      </c>
      <c r="AH25" s="51" t="str">
        <f t="shared" ca="1" si="13"/>
        <v/>
      </c>
      <c r="AI25" s="51" t="str">
        <f t="shared" ca="1" si="13"/>
        <v/>
      </c>
      <c r="AJ25" s="51" t="str">
        <f t="shared" ca="1" si="13"/>
        <v/>
      </c>
      <c r="AK25" s="51" t="str">
        <f t="shared" ca="1" si="13"/>
        <v/>
      </c>
      <c r="AL25" s="51" t="str">
        <f t="shared" ca="1" si="13"/>
        <v/>
      </c>
      <c r="AM25" s="51" t="str">
        <f t="shared" ca="1" si="14"/>
        <v/>
      </c>
      <c r="AN25" s="51" t="str">
        <f t="shared" ca="1" si="14"/>
        <v/>
      </c>
      <c r="AO25" s="51" t="str">
        <f t="shared" ca="1" si="14"/>
        <v/>
      </c>
      <c r="AP25" s="51" t="str">
        <f t="shared" ca="1" si="14"/>
        <v/>
      </c>
      <c r="AQ25" s="51" t="str">
        <f t="shared" ca="1" si="14"/>
        <v/>
      </c>
      <c r="AR25" s="51" t="str">
        <f t="shared" ca="1" si="14"/>
        <v/>
      </c>
      <c r="AS25" s="51" t="str">
        <f t="shared" ca="1" si="14"/>
        <v/>
      </c>
      <c r="AT25" s="51" t="str">
        <f t="shared" ca="1" si="14"/>
        <v/>
      </c>
      <c r="AU25" s="51" t="str">
        <f t="shared" ca="1" si="14"/>
        <v/>
      </c>
      <c r="AV25" s="51" t="str">
        <f t="shared" ca="1" si="14"/>
        <v/>
      </c>
      <c r="AW25" s="51" t="str">
        <f t="shared" ca="1" si="15"/>
        <v/>
      </c>
      <c r="AX25" s="51" t="str">
        <f t="shared" ca="1" si="15"/>
        <v/>
      </c>
      <c r="AY25" s="51" t="str">
        <f t="shared" ca="1" si="15"/>
        <v/>
      </c>
      <c r="AZ25" s="51" t="str">
        <f t="shared" ca="1" si="15"/>
        <v/>
      </c>
      <c r="BA25" s="51" t="str">
        <f t="shared" ca="1" si="15"/>
        <v/>
      </c>
      <c r="BB25" s="51" t="str">
        <f t="shared" ca="1" si="15"/>
        <v/>
      </c>
      <c r="BC25" s="51" t="str">
        <f t="shared" ca="1" si="15"/>
        <v/>
      </c>
      <c r="BD25" s="51" t="str">
        <f t="shared" ca="1" si="15"/>
        <v/>
      </c>
      <c r="BE25" s="51" t="str">
        <f t="shared" ca="1" si="15"/>
        <v/>
      </c>
      <c r="BF25" s="51" t="str">
        <f t="shared" ca="1" si="15"/>
        <v/>
      </c>
      <c r="BG25" s="51" t="str">
        <f t="shared" ca="1" si="16"/>
        <v/>
      </c>
      <c r="BH25" s="51" t="str">
        <f t="shared" ca="1" si="16"/>
        <v/>
      </c>
      <c r="BI25" s="51" t="str">
        <f t="shared" ca="1" si="16"/>
        <v/>
      </c>
      <c r="BJ25" s="51" t="str">
        <f t="shared" ca="1" si="16"/>
        <v/>
      </c>
      <c r="BK25" s="51" t="str">
        <f t="shared" ca="1" si="16"/>
        <v/>
      </c>
      <c r="BL25" s="51" t="str">
        <f t="shared" ca="1" si="16"/>
        <v/>
      </c>
    </row>
    <row r="26" spans="1:64" s="14" customFormat="1" ht="40.200000000000003" customHeight="1">
      <c r="A26" s="4"/>
      <c r="B26" s="53" t="s">
        <v>37</v>
      </c>
      <c r="C26" s="47" t="s">
        <v>53</v>
      </c>
      <c r="D26" s="47"/>
      <c r="E26" s="48"/>
      <c r="F26" s="49">
        <f ca="1">F22+G22</f>
        <v>45384</v>
      </c>
      <c r="G26" s="50">
        <v>3</v>
      </c>
      <c r="H26" s="50">
        <v>3</v>
      </c>
      <c r="I26" s="51" t="str">
        <f t="shared" ca="1" si="11"/>
        <v/>
      </c>
      <c r="J26" s="51" t="str">
        <f t="shared" ca="1" si="11"/>
        <v/>
      </c>
      <c r="K26" s="51" t="str">
        <f t="shared" ca="1" si="11"/>
        <v/>
      </c>
      <c r="L26" s="51" t="str">
        <f t="shared" ca="1" si="11"/>
        <v/>
      </c>
      <c r="M26" s="51" t="str">
        <f t="shared" ca="1" si="11"/>
        <v/>
      </c>
      <c r="N26" s="51" t="str">
        <f t="shared" ca="1" si="11"/>
        <v/>
      </c>
      <c r="O26" s="51" t="str">
        <f t="shared" ca="1" si="11"/>
        <v/>
      </c>
      <c r="P26" s="51" t="str">
        <f t="shared" ca="1" si="11"/>
        <v/>
      </c>
      <c r="Q26" s="51" t="str">
        <f t="shared" ca="1" si="11"/>
        <v/>
      </c>
      <c r="R26" s="51" t="str">
        <f t="shared" ca="1" si="11"/>
        <v/>
      </c>
      <c r="S26" s="51" t="str">
        <f t="shared" ca="1" si="12"/>
        <v/>
      </c>
      <c r="T26" s="51" t="str">
        <f t="shared" ca="1" si="12"/>
        <v/>
      </c>
      <c r="U26" s="51" t="str">
        <f t="shared" ca="1" si="12"/>
        <v/>
      </c>
      <c r="V26" s="51" t="str">
        <f t="shared" ca="1" si="12"/>
        <v/>
      </c>
      <c r="W26" s="51" t="str">
        <f t="shared" ca="1" si="12"/>
        <v/>
      </c>
      <c r="X26" s="51" t="str">
        <f t="shared" ca="1" si="12"/>
        <v/>
      </c>
      <c r="Y26" s="51" t="str">
        <f t="shared" ca="1" si="12"/>
        <v/>
      </c>
      <c r="Z26" s="51" t="str">
        <f t="shared" ca="1" si="12"/>
        <v/>
      </c>
      <c r="AA26" s="51" t="str">
        <f t="shared" ca="1" si="12"/>
        <v/>
      </c>
      <c r="AB26" s="51" t="str">
        <f t="shared" ca="1" si="12"/>
        <v/>
      </c>
      <c r="AC26" s="51" t="str">
        <f t="shared" ca="1" si="13"/>
        <v/>
      </c>
      <c r="AD26" s="51" t="str">
        <f t="shared" ca="1" si="13"/>
        <v/>
      </c>
      <c r="AE26" s="51" t="str">
        <f t="shared" ca="1" si="13"/>
        <v/>
      </c>
      <c r="AF26" s="51" t="str">
        <f t="shared" ca="1" si="13"/>
        <v/>
      </c>
      <c r="AG26" s="51" t="str">
        <f t="shared" ca="1" si="13"/>
        <v/>
      </c>
      <c r="AH26" s="51" t="str">
        <f t="shared" ca="1" si="13"/>
        <v/>
      </c>
      <c r="AI26" s="51" t="str">
        <f t="shared" ca="1" si="13"/>
        <v/>
      </c>
      <c r="AJ26" s="51" t="str">
        <f t="shared" ca="1" si="13"/>
        <v/>
      </c>
      <c r="AK26" s="51" t="str">
        <f t="shared" ca="1" si="13"/>
        <v/>
      </c>
      <c r="AL26" s="51" t="str">
        <f t="shared" ca="1" si="13"/>
        <v/>
      </c>
      <c r="AM26" s="51" t="str">
        <f t="shared" ca="1" si="14"/>
        <v/>
      </c>
      <c r="AN26" s="51" t="str">
        <f t="shared" ca="1" si="14"/>
        <v/>
      </c>
      <c r="AO26" s="51" t="str">
        <f t="shared" ca="1" si="14"/>
        <v/>
      </c>
      <c r="AP26" s="51" t="str">
        <f t="shared" ca="1" si="14"/>
        <v/>
      </c>
      <c r="AQ26" s="51" t="str">
        <f t="shared" ca="1" si="14"/>
        <v/>
      </c>
      <c r="AR26" s="51" t="str">
        <f t="shared" ca="1" si="14"/>
        <v/>
      </c>
      <c r="AS26" s="51" t="str">
        <f t="shared" ca="1" si="14"/>
        <v/>
      </c>
      <c r="AT26" s="51" t="str">
        <f t="shared" ca="1" si="14"/>
        <v/>
      </c>
      <c r="AU26" s="51" t="str">
        <f t="shared" ca="1" si="14"/>
        <v/>
      </c>
      <c r="AV26" s="51" t="str">
        <f t="shared" ca="1" si="14"/>
        <v/>
      </c>
      <c r="AW26" s="51" t="str">
        <f t="shared" ca="1" si="15"/>
        <v/>
      </c>
      <c r="AX26" s="51" t="str">
        <f t="shared" ca="1" si="15"/>
        <v/>
      </c>
      <c r="AY26" s="51" t="str">
        <f t="shared" ca="1" si="15"/>
        <v/>
      </c>
      <c r="AZ26" s="51" t="str">
        <f t="shared" ca="1" si="15"/>
        <v/>
      </c>
      <c r="BA26" s="51" t="str">
        <f t="shared" ca="1" si="15"/>
        <v/>
      </c>
      <c r="BB26" s="51" t="str">
        <f t="shared" ca="1" si="15"/>
        <v/>
      </c>
      <c r="BC26" s="51" t="str">
        <f t="shared" ca="1" si="15"/>
        <v/>
      </c>
      <c r="BD26" s="51" t="str">
        <f t="shared" ca="1" si="15"/>
        <v/>
      </c>
      <c r="BE26" s="51" t="str">
        <f t="shared" ca="1" si="15"/>
        <v/>
      </c>
      <c r="BF26" s="51" t="str">
        <f t="shared" ca="1" si="15"/>
        <v/>
      </c>
      <c r="BG26" s="51" t="str">
        <f t="shared" ca="1" si="16"/>
        <v/>
      </c>
      <c r="BH26" s="51" t="str">
        <f t="shared" ca="1" si="16"/>
        <v/>
      </c>
      <c r="BI26" s="51" t="str">
        <f t="shared" ca="1" si="16"/>
        <v/>
      </c>
      <c r="BJ26" s="51" t="str">
        <f t="shared" ca="1" si="16"/>
        <v/>
      </c>
      <c r="BK26" s="51" t="str">
        <f t="shared" ca="1" si="16"/>
        <v/>
      </c>
      <c r="BL26" s="51" t="str">
        <f t="shared" ca="1" si="16"/>
        <v/>
      </c>
    </row>
    <row r="27" spans="1:64" s="14" customFormat="1" ht="40.200000000000003" customHeight="1">
      <c r="A27" s="4"/>
      <c r="B27" s="53" t="s">
        <v>23</v>
      </c>
      <c r="C27" s="47" t="s">
        <v>52</v>
      </c>
      <c r="D27" s="47"/>
      <c r="E27" s="48"/>
      <c r="F27" s="49">
        <f ca="1">F26+G26</f>
        <v>45387</v>
      </c>
      <c r="G27" s="50">
        <v>2</v>
      </c>
      <c r="H27" s="50">
        <v>2</v>
      </c>
      <c r="I27" s="51" t="str">
        <f t="shared" ca="1" si="11"/>
        <v/>
      </c>
      <c r="J27" s="51" t="str">
        <f t="shared" ca="1" si="11"/>
        <v/>
      </c>
      <c r="K27" s="51" t="str">
        <f t="shared" ca="1" si="11"/>
        <v/>
      </c>
      <c r="L27" s="51" t="str">
        <f t="shared" ca="1" si="11"/>
        <v/>
      </c>
      <c r="M27" s="51" t="str">
        <f t="shared" ca="1" si="11"/>
        <v/>
      </c>
      <c r="N27" s="51" t="str">
        <f t="shared" ca="1" si="11"/>
        <v/>
      </c>
      <c r="O27" s="51" t="str">
        <f t="shared" ca="1" si="11"/>
        <v/>
      </c>
      <c r="P27" s="51" t="str">
        <f t="shared" ca="1" si="11"/>
        <v/>
      </c>
      <c r="Q27" s="51" t="str">
        <f t="shared" ca="1" si="11"/>
        <v/>
      </c>
      <c r="R27" s="51" t="str">
        <f t="shared" ca="1" si="11"/>
        <v/>
      </c>
      <c r="S27" s="51" t="str">
        <f t="shared" ca="1" si="12"/>
        <v/>
      </c>
      <c r="T27" s="51" t="str">
        <f t="shared" ca="1" si="12"/>
        <v/>
      </c>
      <c r="U27" s="51" t="str">
        <f t="shared" ca="1" si="12"/>
        <v/>
      </c>
      <c r="V27" s="51" t="str">
        <f t="shared" ca="1" si="12"/>
        <v/>
      </c>
      <c r="W27" s="51" t="str">
        <f t="shared" ca="1" si="12"/>
        <v/>
      </c>
      <c r="X27" s="51" t="str">
        <f t="shared" ca="1" si="12"/>
        <v/>
      </c>
      <c r="Y27" s="51" t="str">
        <f t="shared" ca="1" si="12"/>
        <v/>
      </c>
      <c r="Z27" s="51" t="str">
        <f t="shared" ca="1" si="12"/>
        <v/>
      </c>
      <c r="AA27" s="51" t="str">
        <f t="shared" ca="1" si="12"/>
        <v/>
      </c>
      <c r="AB27" s="51" t="str">
        <f t="shared" ca="1" si="12"/>
        <v/>
      </c>
      <c r="AC27" s="51" t="str">
        <f t="shared" ca="1" si="13"/>
        <v/>
      </c>
      <c r="AD27" s="51" t="str">
        <f t="shared" ca="1" si="13"/>
        <v/>
      </c>
      <c r="AE27" s="51" t="str">
        <f t="shared" ca="1" si="13"/>
        <v/>
      </c>
      <c r="AF27" s="51" t="str">
        <f t="shared" ca="1" si="13"/>
        <v/>
      </c>
      <c r="AG27" s="51" t="str">
        <f t="shared" ca="1" si="13"/>
        <v/>
      </c>
      <c r="AH27" s="51" t="str">
        <f t="shared" ca="1" si="13"/>
        <v/>
      </c>
      <c r="AI27" s="51" t="str">
        <f t="shared" ca="1" si="13"/>
        <v/>
      </c>
      <c r="AJ27" s="51" t="str">
        <f t="shared" ca="1" si="13"/>
        <v/>
      </c>
      <c r="AK27" s="51" t="str">
        <f t="shared" ca="1" si="13"/>
        <v/>
      </c>
      <c r="AL27" s="51" t="str">
        <f t="shared" ca="1" si="13"/>
        <v/>
      </c>
      <c r="AM27" s="51" t="str">
        <f t="shared" ca="1" si="14"/>
        <v/>
      </c>
      <c r="AN27" s="51" t="str">
        <f t="shared" ca="1" si="14"/>
        <v/>
      </c>
      <c r="AO27" s="51" t="str">
        <f t="shared" ca="1" si="14"/>
        <v/>
      </c>
      <c r="AP27" s="51" t="str">
        <f t="shared" ca="1" si="14"/>
        <v/>
      </c>
      <c r="AQ27" s="51" t="str">
        <f t="shared" ca="1" si="14"/>
        <v/>
      </c>
      <c r="AR27" s="51" t="str">
        <f t="shared" ca="1" si="14"/>
        <v/>
      </c>
      <c r="AS27" s="51" t="str">
        <f t="shared" ca="1" si="14"/>
        <v/>
      </c>
      <c r="AT27" s="51" t="str">
        <f t="shared" ca="1" si="14"/>
        <v/>
      </c>
      <c r="AU27" s="51" t="str">
        <f t="shared" ca="1" si="14"/>
        <v/>
      </c>
      <c r="AV27" s="51" t="str">
        <f t="shared" ca="1" si="14"/>
        <v/>
      </c>
      <c r="AW27" s="51" t="str">
        <f t="shared" ca="1" si="15"/>
        <v/>
      </c>
      <c r="AX27" s="51" t="str">
        <f t="shared" ca="1" si="15"/>
        <v/>
      </c>
      <c r="AY27" s="51" t="str">
        <f t="shared" ca="1" si="15"/>
        <v/>
      </c>
      <c r="AZ27" s="51" t="str">
        <f t="shared" ca="1" si="15"/>
        <v/>
      </c>
      <c r="BA27" s="51" t="str">
        <f t="shared" ca="1" si="15"/>
        <v/>
      </c>
      <c r="BB27" s="51" t="str">
        <f t="shared" ca="1" si="15"/>
        <v/>
      </c>
      <c r="BC27" s="51" t="str">
        <f t="shared" ca="1" si="15"/>
        <v/>
      </c>
      <c r="BD27" s="51" t="str">
        <f t="shared" ca="1" si="15"/>
        <v/>
      </c>
      <c r="BE27" s="51" t="str">
        <f t="shared" ca="1" si="15"/>
        <v/>
      </c>
      <c r="BF27" s="51" t="str">
        <f t="shared" ca="1" si="15"/>
        <v/>
      </c>
      <c r="BG27" s="51" t="str">
        <f t="shared" ca="1" si="16"/>
        <v/>
      </c>
      <c r="BH27" s="51" t="str">
        <f t="shared" ca="1" si="16"/>
        <v/>
      </c>
      <c r="BI27" s="51" t="str">
        <f t="shared" ca="1" si="16"/>
        <v/>
      </c>
      <c r="BJ27" s="51" t="str">
        <f t="shared" ca="1" si="16"/>
        <v/>
      </c>
      <c r="BK27" s="51" t="str">
        <f t="shared" ca="1" si="16"/>
        <v/>
      </c>
      <c r="BL27" s="51" t="str">
        <f t="shared" ca="1" si="16"/>
        <v/>
      </c>
    </row>
    <row r="28" spans="1:64" s="14" customFormat="1" ht="40.200000000000003" customHeight="1">
      <c r="A28" s="4"/>
      <c r="B28" s="46" t="s">
        <v>24</v>
      </c>
      <c r="C28" s="47"/>
      <c r="D28" s="47"/>
      <c r="E28" s="48" t="s">
        <v>82</v>
      </c>
      <c r="F28" s="49"/>
      <c r="G28" s="50"/>
      <c r="H28" s="50"/>
      <c r="I28" s="51" t="str">
        <f t="shared" ca="1" si="11"/>
        <v/>
      </c>
      <c r="J28" s="51" t="str">
        <f t="shared" ca="1" si="11"/>
        <v/>
      </c>
      <c r="K28" s="51" t="str">
        <f t="shared" ca="1" si="11"/>
        <v/>
      </c>
      <c r="L28" s="51" t="str">
        <f t="shared" ca="1" si="11"/>
        <v/>
      </c>
      <c r="M28" s="51" t="str">
        <f t="shared" ca="1" si="11"/>
        <v/>
      </c>
      <c r="N28" s="51" t="str">
        <f t="shared" ca="1" si="11"/>
        <v/>
      </c>
      <c r="O28" s="51" t="str">
        <f t="shared" ca="1" si="11"/>
        <v/>
      </c>
      <c r="P28" s="51" t="str">
        <f t="shared" ca="1" si="11"/>
        <v/>
      </c>
      <c r="Q28" s="51" t="str">
        <f t="shared" ca="1" si="11"/>
        <v/>
      </c>
      <c r="R28" s="51" t="str">
        <f t="shared" ca="1" si="11"/>
        <v/>
      </c>
      <c r="S28" s="51" t="str">
        <f t="shared" ca="1" si="12"/>
        <v/>
      </c>
      <c r="T28" s="51" t="str">
        <f t="shared" ca="1" si="12"/>
        <v/>
      </c>
      <c r="U28" s="51" t="str">
        <f t="shared" ca="1" si="12"/>
        <v/>
      </c>
      <c r="V28" s="51" t="str">
        <f t="shared" ca="1" si="12"/>
        <v/>
      </c>
      <c r="W28" s="51" t="str">
        <f t="shared" ca="1" si="12"/>
        <v/>
      </c>
      <c r="X28" s="51" t="str">
        <f t="shared" ca="1" si="12"/>
        <v/>
      </c>
      <c r="Y28" s="51" t="str">
        <f t="shared" ca="1" si="12"/>
        <v/>
      </c>
      <c r="Z28" s="51" t="str">
        <f t="shared" ca="1" si="12"/>
        <v/>
      </c>
      <c r="AA28" s="51" t="str">
        <f t="shared" ca="1" si="12"/>
        <v/>
      </c>
      <c r="AB28" s="51" t="str">
        <f t="shared" ca="1" si="12"/>
        <v/>
      </c>
      <c r="AC28" s="51" t="str">
        <f t="shared" ca="1" si="13"/>
        <v/>
      </c>
      <c r="AD28" s="51" t="str">
        <f t="shared" ca="1" si="13"/>
        <v/>
      </c>
      <c r="AE28" s="51" t="str">
        <f t="shared" ca="1" si="13"/>
        <v/>
      </c>
      <c r="AF28" s="51" t="str">
        <f t="shared" ca="1" si="13"/>
        <v/>
      </c>
      <c r="AG28" s="51" t="str">
        <f t="shared" ca="1" si="13"/>
        <v/>
      </c>
      <c r="AH28" s="51" t="str">
        <f t="shared" ca="1" si="13"/>
        <v/>
      </c>
      <c r="AI28" s="51" t="str">
        <f t="shared" ca="1" si="13"/>
        <v/>
      </c>
      <c r="AJ28" s="51" t="str">
        <f t="shared" ca="1" si="13"/>
        <v/>
      </c>
      <c r="AK28" s="51" t="str">
        <f t="shared" ca="1" si="13"/>
        <v/>
      </c>
      <c r="AL28" s="51" t="str">
        <f t="shared" ca="1" si="13"/>
        <v/>
      </c>
      <c r="AM28" s="51" t="str">
        <f t="shared" ca="1" si="14"/>
        <v/>
      </c>
      <c r="AN28" s="51" t="str">
        <f t="shared" ca="1" si="14"/>
        <v/>
      </c>
      <c r="AO28" s="51" t="str">
        <f t="shared" ca="1" si="14"/>
        <v/>
      </c>
      <c r="AP28" s="51" t="str">
        <f t="shared" ca="1" si="14"/>
        <v/>
      </c>
      <c r="AQ28" s="51" t="str">
        <f t="shared" ca="1" si="14"/>
        <v/>
      </c>
      <c r="AR28" s="51" t="str">
        <f t="shared" ca="1" si="14"/>
        <v/>
      </c>
      <c r="AS28" s="51" t="str">
        <f t="shared" ca="1" si="14"/>
        <v/>
      </c>
      <c r="AT28" s="51" t="str">
        <f t="shared" ca="1" si="14"/>
        <v/>
      </c>
      <c r="AU28" s="51" t="str">
        <f t="shared" ca="1" si="14"/>
        <v/>
      </c>
      <c r="AV28" s="51" t="str">
        <f t="shared" ca="1" si="14"/>
        <v/>
      </c>
      <c r="AW28" s="51" t="str">
        <f t="shared" ca="1" si="15"/>
        <v/>
      </c>
      <c r="AX28" s="51" t="str">
        <f t="shared" ca="1" si="15"/>
        <v/>
      </c>
      <c r="AY28" s="51" t="str">
        <f t="shared" ca="1" si="15"/>
        <v/>
      </c>
      <c r="AZ28" s="51" t="str">
        <f t="shared" ca="1" si="15"/>
        <v/>
      </c>
      <c r="BA28" s="51" t="str">
        <f t="shared" ca="1" si="15"/>
        <v/>
      </c>
      <c r="BB28" s="51" t="str">
        <f t="shared" ca="1" si="15"/>
        <v/>
      </c>
      <c r="BC28" s="51" t="str">
        <f t="shared" ca="1" si="15"/>
        <v/>
      </c>
      <c r="BD28" s="51" t="str">
        <f t="shared" ca="1" si="15"/>
        <v/>
      </c>
      <c r="BE28" s="51" t="str">
        <f t="shared" ca="1" si="15"/>
        <v/>
      </c>
      <c r="BF28" s="51" t="str">
        <f t="shared" ca="1" si="15"/>
        <v/>
      </c>
      <c r="BG28" s="51" t="str">
        <f t="shared" ca="1" si="16"/>
        <v/>
      </c>
      <c r="BH28" s="51" t="str">
        <f t="shared" ca="1" si="16"/>
        <v/>
      </c>
      <c r="BI28" s="51" t="str">
        <f t="shared" ca="1" si="16"/>
        <v/>
      </c>
      <c r="BJ28" s="51" t="str">
        <f t="shared" ca="1" si="16"/>
        <v/>
      </c>
      <c r="BK28" s="51" t="str">
        <f t="shared" ca="1" si="16"/>
        <v/>
      </c>
      <c r="BL28" s="51" t="str">
        <f t="shared" ca="1" si="16"/>
        <v/>
      </c>
    </row>
    <row r="29" spans="1:64" s="14" customFormat="1" ht="40.200000000000003" customHeight="1">
      <c r="A29" s="4"/>
      <c r="B29" s="53" t="s">
        <v>25</v>
      </c>
      <c r="C29" s="47" t="s">
        <v>55</v>
      </c>
      <c r="D29" s="47"/>
      <c r="E29" s="48"/>
      <c r="F29" s="49">
        <f ca="1">F27+G27</f>
        <v>45389</v>
      </c>
      <c r="G29" s="50">
        <v>3</v>
      </c>
      <c r="H29" s="50">
        <v>2</v>
      </c>
      <c r="I29" s="51" t="str">
        <f t="shared" ca="1" si="11"/>
        <v/>
      </c>
      <c r="J29" s="51" t="str">
        <f t="shared" ca="1" si="11"/>
        <v/>
      </c>
      <c r="K29" s="51" t="str">
        <f t="shared" ca="1" si="11"/>
        <v/>
      </c>
      <c r="L29" s="51" t="str">
        <f t="shared" ca="1" si="11"/>
        <v/>
      </c>
      <c r="M29" s="51" t="str">
        <f t="shared" ca="1" si="11"/>
        <v/>
      </c>
      <c r="N29" s="51" t="str">
        <f t="shared" ca="1" si="11"/>
        <v/>
      </c>
      <c r="O29" s="51" t="str">
        <f t="shared" ca="1" si="11"/>
        <v/>
      </c>
      <c r="P29" s="51" t="str">
        <f t="shared" ca="1" si="11"/>
        <v/>
      </c>
      <c r="Q29" s="51" t="str">
        <f t="shared" ca="1" si="11"/>
        <v/>
      </c>
      <c r="R29" s="51" t="str">
        <f t="shared" ca="1" si="11"/>
        <v/>
      </c>
      <c r="S29" s="51" t="str">
        <f t="shared" ca="1" si="12"/>
        <v/>
      </c>
      <c r="T29" s="51" t="str">
        <f t="shared" ca="1" si="12"/>
        <v/>
      </c>
      <c r="U29" s="51" t="str">
        <f t="shared" ca="1" si="12"/>
        <v/>
      </c>
      <c r="V29" s="51" t="str">
        <f t="shared" ca="1" si="12"/>
        <v/>
      </c>
      <c r="W29" s="51" t="str">
        <f t="shared" ca="1" si="12"/>
        <v/>
      </c>
      <c r="X29" s="51" t="str">
        <f t="shared" ca="1" si="12"/>
        <v/>
      </c>
      <c r="Y29" s="51" t="str">
        <f t="shared" ca="1" si="12"/>
        <v/>
      </c>
      <c r="Z29" s="51" t="str">
        <f t="shared" ca="1" si="12"/>
        <v/>
      </c>
      <c r="AA29" s="51" t="str">
        <f t="shared" ca="1" si="12"/>
        <v/>
      </c>
      <c r="AB29" s="51" t="str">
        <f t="shared" ca="1" si="12"/>
        <v/>
      </c>
      <c r="AC29" s="51" t="str">
        <f t="shared" ca="1" si="13"/>
        <v/>
      </c>
      <c r="AD29" s="51" t="str">
        <f t="shared" ca="1" si="13"/>
        <v/>
      </c>
      <c r="AE29" s="51" t="str">
        <f t="shared" ca="1" si="13"/>
        <v/>
      </c>
      <c r="AF29" s="51" t="str">
        <f t="shared" ca="1" si="13"/>
        <v/>
      </c>
      <c r="AG29" s="51" t="str">
        <f t="shared" ca="1" si="13"/>
        <v/>
      </c>
      <c r="AH29" s="51" t="str">
        <f t="shared" ca="1" si="13"/>
        <v/>
      </c>
      <c r="AI29" s="51" t="str">
        <f t="shared" ca="1" si="13"/>
        <v/>
      </c>
      <c r="AJ29" s="51" t="str">
        <f t="shared" ca="1" si="13"/>
        <v/>
      </c>
      <c r="AK29" s="51" t="str">
        <f t="shared" ca="1" si="13"/>
        <v/>
      </c>
      <c r="AL29" s="51" t="str">
        <f t="shared" ca="1" si="13"/>
        <v/>
      </c>
      <c r="AM29" s="51" t="str">
        <f t="shared" ca="1" si="14"/>
        <v/>
      </c>
      <c r="AN29" s="51" t="str">
        <f t="shared" ca="1" si="14"/>
        <v/>
      </c>
      <c r="AO29" s="51" t="str">
        <f t="shared" ca="1" si="14"/>
        <v/>
      </c>
      <c r="AP29" s="51" t="str">
        <f t="shared" ca="1" si="14"/>
        <v/>
      </c>
      <c r="AQ29" s="51" t="str">
        <f t="shared" ca="1" si="14"/>
        <v/>
      </c>
      <c r="AR29" s="51" t="str">
        <f t="shared" ca="1" si="14"/>
        <v/>
      </c>
      <c r="AS29" s="51" t="str">
        <f t="shared" ca="1" si="14"/>
        <v/>
      </c>
      <c r="AT29" s="51" t="str">
        <f t="shared" ca="1" si="14"/>
        <v/>
      </c>
      <c r="AU29" s="51" t="str">
        <f t="shared" ca="1" si="14"/>
        <v/>
      </c>
      <c r="AV29" s="51" t="str">
        <f t="shared" ca="1" si="14"/>
        <v/>
      </c>
      <c r="AW29" s="51" t="str">
        <f t="shared" ca="1" si="15"/>
        <v/>
      </c>
      <c r="AX29" s="51" t="str">
        <f t="shared" ca="1" si="15"/>
        <v/>
      </c>
      <c r="AY29" s="51" t="str">
        <f t="shared" ca="1" si="15"/>
        <v/>
      </c>
      <c r="AZ29" s="51" t="str">
        <f t="shared" ca="1" si="15"/>
        <v/>
      </c>
      <c r="BA29" s="51" t="str">
        <f t="shared" ca="1" si="15"/>
        <v/>
      </c>
      <c r="BB29" s="51" t="str">
        <f t="shared" ca="1" si="15"/>
        <v/>
      </c>
      <c r="BC29" s="51" t="str">
        <f t="shared" ca="1" si="15"/>
        <v/>
      </c>
      <c r="BD29" s="51" t="str">
        <f t="shared" ca="1" si="15"/>
        <v/>
      </c>
      <c r="BE29" s="51" t="str">
        <f t="shared" ca="1" si="15"/>
        <v/>
      </c>
      <c r="BF29" s="51" t="str">
        <f t="shared" ca="1" si="15"/>
        <v/>
      </c>
      <c r="BG29" s="51" t="str">
        <f t="shared" ca="1" si="16"/>
        <v/>
      </c>
      <c r="BH29" s="51" t="str">
        <f t="shared" ca="1" si="16"/>
        <v/>
      </c>
      <c r="BI29" s="51" t="str">
        <f t="shared" ca="1" si="16"/>
        <v/>
      </c>
      <c r="BJ29" s="51" t="str">
        <f t="shared" ca="1" si="16"/>
        <v/>
      </c>
      <c r="BK29" s="51" t="str">
        <f t="shared" ca="1" si="16"/>
        <v/>
      </c>
      <c r="BL29" s="51" t="str">
        <f t="shared" ca="1" si="16"/>
        <v/>
      </c>
    </row>
    <row r="30" spans="1:64" s="14" customFormat="1" ht="40.200000000000003" customHeight="1">
      <c r="A30" s="4"/>
      <c r="B30" s="53" t="s">
        <v>26</v>
      </c>
      <c r="C30" s="47" t="s">
        <v>65</v>
      </c>
      <c r="D30" s="47"/>
      <c r="E30" s="48"/>
      <c r="F30" s="49">
        <f ca="1">F29+G29</f>
        <v>45392</v>
      </c>
      <c r="G30" s="50">
        <v>1</v>
      </c>
      <c r="H30" s="50">
        <v>3</v>
      </c>
      <c r="I30" s="51" t="str">
        <f t="shared" ca="1" si="11"/>
        <v/>
      </c>
      <c r="J30" s="51" t="str">
        <f t="shared" ca="1" si="11"/>
        <v/>
      </c>
      <c r="K30" s="51" t="str">
        <f t="shared" ca="1" si="11"/>
        <v/>
      </c>
      <c r="L30" s="51" t="str">
        <f t="shared" ca="1" si="11"/>
        <v/>
      </c>
      <c r="M30" s="51" t="str">
        <f t="shared" ca="1" si="11"/>
        <v/>
      </c>
      <c r="N30" s="51" t="str">
        <f t="shared" ca="1" si="11"/>
        <v/>
      </c>
      <c r="O30" s="51" t="str">
        <f t="shared" ca="1" si="11"/>
        <v/>
      </c>
      <c r="P30" s="51" t="str">
        <f t="shared" ca="1" si="11"/>
        <v/>
      </c>
      <c r="Q30" s="51" t="str">
        <f t="shared" ca="1" si="11"/>
        <v/>
      </c>
      <c r="R30" s="51" t="str">
        <f t="shared" ca="1" si="11"/>
        <v/>
      </c>
      <c r="S30" s="51" t="str">
        <f t="shared" ca="1" si="12"/>
        <v/>
      </c>
      <c r="T30" s="51" t="str">
        <f t="shared" ca="1" si="12"/>
        <v/>
      </c>
      <c r="U30" s="51" t="str">
        <f t="shared" ca="1" si="12"/>
        <v/>
      </c>
      <c r="V30" s="51" t="str">
        <f t="shared" ca="1" si="12"/>
        <v/>
      </c>
      <c r="W30" s="51" t="str">
        <f t="shared" ca="1" si="12"/>
        <v/>
      </c>
      <c r="X30" s="51" t="str">
        <f t="shared" ca="1" si="12"/>
        <v/>
      </c>
      <c r="Y30" s="51" t="str">
        <f t="shared" ca="1" si="12"/>
        <v/>
      </c>
      <c r="Z30" s="51" t="str">
        <f t="shared" ca="1" si="12"/>
        <v/>
      </c>
      <c r="AA30" s="51" t="str">
        <f t="shared" ca="1" si="12"/>
        <v/>
      </c>
      <c r="AB30" s="51" t="str">
        <f t="shared" ca="1" si="12"/>
        <v/>
      </c>
      <c r="AC30" s="51" t="str">
        <f t="shared" ca="1" si="13"/>
        <v/>
      </c>
      <c r="AD30" s="51">
        <f t="shared" ca="1" si="13"/>
        <v>2</v>
      </c>
      <c r="AE30" s="51" t="str">
        <f t="shared" ca="1" si="13"/>
        <v/>
      </c>
      <c r="AF30" s="51" t="str">
        <f t="shared" ca="1" si="13"/>
        <v/>
      </c>
      <c r="AG30" s="51" t="str">
        <f t="shared" ca="1" si="13"/>
        <v/>
      </c>
      <c r="AH30" s="51" t="str">
        <f t="shared" ca="1" si="13"/>
        <v/>
      </c>
      <c r="AI30" s="51" t="str">
        <f t="shared" ca="1" si="13"/>
        <v/>
      </c>
      <c r="AJ30" s="51" t="str">
        <f t="shared" ca="1" si="13"/>
        <v/>
      </c>
      <c r="AK30" s="51" t="str">
        <f t="shared" ca="1" si="13"/>
        <v/>
      </c>
      <c r="AL30" s="51" t="str">
        <f t="shared" ca="1" si="13"/>
        <v/>
      </c>
      <c r="AM30" s="51" t="str">
        <f t="shared" ca="1" si="14"/>
        <v/>
      </c>
      <c r="AN30" s="51" t="str">
        <f t="shared" ca="1" si="14"/>
        <v/>
      </c>
      <c r="AO30" s="51" t="str">
        <f t="shared" ca="1" si="14"/>
        <v/>
      </c>
      <c r="AP30" s="51" t="str">
        <f t="shared" ca="1" si="14"/>
        <v/>
      </c>
      <c r="AQ30" s="51" t="str">
        <f t="shared" ca="1" si="14"/>
        <v/>
      </c>
      <c r="AR30" s="51" t="str">
        <f t="shared" ca="1" si="14"/>
        <v/>
      </c>
      <c r="AS30" s="51" t="str">
        <f t="shared" ca="1" si="14"/>
        <v/>
      </c>
      <c r="AT30" s="51" t="str">
        <f t="shared" ca="1" si="14"/>
        <v/>
      </c>
      <c r="AU30" s="51" t="str">
        <f t="shared" ca="1" si="14"/>
        <v/>
      </c>
      <c r="AV30" s="51" t="str">
        <f t="shared" ca="1" si="14"/>
        <v/>
      </c>
      <c r="AW30" s="51" t="str">
        <f t="shared" ca="1" si="15"/>
        <v/>
      </c>
      <c r="AX30" s="51" t="str">
        <f t="shared" ca="1" si="15"/>
        <v/>
      </c>
      <c r="AY30" s="51" t="str">
        <f t="shared" ca="1" si="15"/>
        <v/>
      </c>
      <c r="AZ30" s="51" t="str">
        <f t="shared" ca="1" si="15"/>
        <v/>
      </c>
      <c r="BA30" s="51" t="str">
        <f t="shared" ca="1" si="15"/>
        <v/>
      </c>
      <c r="BB30" s="51" t="str">
        <f t="shared" ca="1" si="15"/>
        <v/>
      </c>
      <c r="BC30" s="51" t="str">
        <f t="shared" ca="1" si="15"/>
        <v/>
      </c>
      <c r="BD30" s="51" t="str">
        <f t="shared" ca="1" si="15"/>
        <v/>
      </c>
      <c r="BE30" s="51" t="str">
        <f t="shared" ca="1" si="15"/>
        <v/>
      </c>
      <c r="BF30" s="51" t="str">
        <f t="shared" ca="1" si="15"/>
        <v/>
      </c>
      <c r="BG30" s="51" t="str">
        <f t="shared" ca="1" si="16"/>
        <v/>
      </c>
      <c r="BH30" s="51" t="str">
        <f t="shared" ca="1" si="16"/>
        <v/>
      </c>
      <c r="BI30" s="51" t="str">
        <f t="shared" ca="1" si="16"/>
        <v/>
      </c>
      <c r="BJ30" s="51" t="str">
        <f t="shared" ca="1" si="16"/>
        <v/>
      </c>
      <c r="BK30" s="51" t="str">
        <f t="shared" ca="1" si="16"/>
        <v/>
      </c>
      <c r="BL30" s="51" t="str">
        <f t="shared" ca="1" si="16"/>
        <v/>
      </c>
    </row>
    <row r="31" spans="1:64" s="14" customFormat="1" ht="40.200000000000003" customHeight="1">
      <c r="A31" s="4"/>
      <c r="B31" s="53" t="s">
        <v>27</v>
      </c>
      <c r="C31" s="47" t="s">
        <v>65</v>
      </c>
      <c r="D31" s="47"/>
      <c r="E31" s="48"/>
      <c r="F31" s="49">
        <f ca="1">F29+G29</f>
        <v>45392</v>
      </c>
      <c r="G31" s="50">
        <v>1</v>
      </c>
      <c r="H31" s="50">
        <v>3</v>
      </c>
      <c r="I31" s="51" t="str">
        <f t="shared" ca="1" si="11"/>
        <v/>
      </c>
      <c r="J31" s="51" t="str">
        <f t="shared" ca="1" si="11"/>
        <v/>
      </c>
      <c r="K31" s="51" t="str">
        <f t="shared" ca="1" si="11"/>
        <v/>
      </c>
      <c r="L31" s="51" t="str">
        <f t="shared" ca="1" si="11"/>
        <v/>
      </c>
      <c r="M31" s="51" t="str">
        <f t="shared" ca="1" si="11"/>
        <v/>
      </c>
      <c r="N31" s="51" t="str">
        <f t="shared" ca="1" si="11"/>
        <v/>
      </c>
      <c r="O31" s="51" t="str">
        <f t="shared" ca="1" si="11"/>
        <v/>
      </c>
      <c r="P31" s="51" t="str">
        <f t="shared" ca="1" si="11"/>
        <v/>
      </c>
      <c r="Q31" s="51" t="str">
        <f t="shared" ca="1" si="11"/>
        <v/>
      </c>
      <c r="R31" s="51" t="str">
        <f t="shared" ca="1" si="11"/>
        <v/>
      </c>
      <c r="S31" s="51" t="str">
        <f t="shared" ca="1" si="12"/>
        <v/>
      </c>
      <c r="T31" s="51" t="str">
        <f t="shared" ca="1" si="12"/>
        <v/>
      </c>
      <c r="U31" s="51" t="str">
        <f t="shared" ca="1" si="12"/>
        <v/>
      </c>
      <c r="V31" s="51" t="str">
        <f t="shared" ca="1" si="12"/>
        <v/>
      </c>
      <c r="W31" s="51" t="str">
        <f t="shared" ca="1" si="12"/>
        <v/>
      </c>
      <c r="X31" s="51" t="str">
        <f t="shared" ca="1" si="12"/>
        <v/>
      </c>
      <c r="Y31" s="51" t="str">
        <f t="shared" ca="1" si="12"/>
        <v/>
      </c>
      <c r="Z31" s="51" t="str">
        <f t="shared" ca="1" si="12"/>
        <v/>
      </c>
      <c r="AA31" s="51" t="str">
        <f t="shared" ca="1" si="12"/>
        <v/>
      </c>
      <c r="AB31" s="51" t="str">
        <f t="shared" ca="1" si="12"/>
        <v/>
      </c>
      <c r="AC31" s="51" t="str">
        <f t="shared" ca="1" si="13"/>
        <v/>
      </c>
      <c r="AD31" s="51">
        <f t="shared" ca="1" si="13"/>
        <v>2</v>
      </c>
      <c r="AE31" s="51" t="str">
        <f t="shared" ca="1" si="13"/>
        <v/>
      </c>
      <c r="AF31" s="51" t="str">
        <f t="shared" ca="1" si="13"/>
        <v/>
      </c>
      <c r="AG31" s="51" t="str">
        <f t="shared" ca="1" si="13"/>
        <v/>
      </c>
      <c r="AH31" s="51" t="str">
        <f t="shared" ca="1" si="13"/>
        <v/>
      </c>
      <c r="AI31" s="51" t="str">
        <f t="shared" ca="1" si="13"/>
        <v/>
      </c>
      <c r="AJ31" s="51" t="str">
        <f t="shared" ca="1" si="13"/>
        <v/>
      </c>
      <c r="AK31" s="51" t="str">
        <f t="shared" ca="1" si="13"/>
        <v/>
      </c>
      <c r="AL31" s="51" t="str">
        <f t="shared" ca="1" si="13"/>
        <v/>
      </c>
      <c r="AM31" s="51" t="str">
        <f t="shared" ca="1" si="14"/>
        <v/>
      </c>
      <c r="AN31" s="51" t="str">
        <f t="shared" ca="1" si="14"/>
        <v/>
      </c>
      <c r="AO31" s="51" t="str">
        <f t="shared" ca="1" si="14"/>
        <v/>
      </c>
      <c r="AP31" s="51" t="str">
        <f t="shared" ca="1" si="14"/>
        <v/>
      </c>
      <c r="AQ31" s="51" t="str">
        <f t="shared" ca="1" si="14"/>
        <v/>
      </c>
      <c r="AR31" s="51" t="str">
        <f t="shared" ca="1" si="14"/>
        <v/>
      </c>
      <c r="AS31" s="51" t="str">
        <f t="shared" ca="1" si="14"/>
        <v/>
      </c>
      <c r="AT31" s="51" t="str">
        <f t="shared" ca="1" si="14"/>
        <v/>
      </c>
      <c r="AU31" s="51" t="str">
        <f t="shared" ca="1" si="14"/>
        <v/>
      </c>
      <c r="AV31" s="51" t="str">
        <f t="shared" ca="1" si="14"/>
        <v/>
      </c>
      <c r="AW31" s="51" t="str">
        <f t="shared" ca="1" si="15"/>
        <v/>
      </c>
      <c r="AX31" s="51" t="str">
        <f t="shared" ca="1" si="15"/>
        <v/>
      </c>
      <c r="AY31" s="51" t="str">
        <f t="shared" ca="1" si="15"/>
        <v/>
      </c>
      <c r="AZ31" s="51" t="str">
        <f t="shared" ca="1" si="15"/>
        <v/>
      </c>
      <c r="BA31" s="51" t="str">
        <f t="shared" ca="1" si="15"/>
        <v/>
      </c>
      <c r="BB31" s="51" t="str">
        <f t="shared" ca="1" si="15"/>
        <v/>
      </c>
      <c r="BC31" s="51" t="str">
        <f t="shared" ca="1" si="15"/>
        <v/>
      </c>
      <c r="BD31" s="51" t="str">
        <f t="shared" ca="1" si="15"/>
        <v/>
      </c>
      <c r="BE31" s="51" t="str">
        <f t="shared" ca="1" si="15"/>
        <v/>
      </c>
      <c r="BF31" s="51" t="str">
        <f t="shared" ca="1" si="15"/>
        <v/>
      </c>
      <c r="BG31" s="51" t="str">
        <f t="shared" ca="1" si="16"/>
        <v/>
      </c>
      <c r="BH31" s="51" t="str">
        <f t="shared" ca="1" si="16"/>
        <v/>
      </c>
      <c r="BI31" s="51" t="str">
        <f t="shared" ca="1" si="16"/>
        <v/>
      </c>
      <c r="BJ31" s="51" t="str">
        <f t="shared" ca="1" si="16"/>
        <v/>
      </c>
      <c r="BK31" s="51" t="str">
        <f t="shared" ca="1" si="16"/>
        <v/>
      </c>
      <c r="BL31" s="51" t="str">
        <f t="shared" ca="1" si="16"/>
        <v/>
      </c>
    </row>
    <row r="32" spans="1:64" s="14" customFormat="1" ht="40.200000000000003" customHeight="1">
      <c r="A32" s="4"/>
      <c r="B32" s="53" t="s">
        <v>39</v>
      </c>
      <c r="C32" s="47" t="s">
        <v>54</v>
      </c>
      <c r="D32" s="47"/>
      <c r="E32" s="48"/>
      <c r="F32" s="49">
        <f ca="1">F31+G31</f>
        <v>45393</v>
      </c>
      <c r="G32" s="50">
        <v>1</v>
      </c>
      <c r="H32" s="50">
        <v>2.5</v>
      </c>
      <c r="I32" s="51" t="str">
        <f t="shared" ca="1" si="11"/>
        <v/>
      </c>
      <c r="J32" s="51" t="str">
        <f t="shared" ca="1" si="11"/>
        <v/>
      </c>
      <c r="K32" s="51" t="str">
        <f t="shared" ca="1" si="11"/>
        <v/>
      </c>
      <c r="L32" s="51" t="str">
        <f t="shared" ca="1" si="11"/>
        <v/>
      </c>
      <c r="M32" s="51" t="str">
        <f t="shared" ca="1" si="11"/>
        <v/>
      </c>
      <c r="N32" s="51" t="str">
        <f t="shared" ca="1" si="11"/>
        <v/>
      </c>
      <c r="O32" s="51" t="str">
        <f t="shared" ca="1" si="11"/>
        <v/>
      </c>
      <c r="P32" s="51" t="str">
        <f t="shared" ca="1" si="11"/>
        <v/>
      </c>
      <c r="Q32" s="51" t="str">
        <f t="shared" ca="1" si="11"/>
        <v/>
      </c>
      <c r="R32" s="51" t="str">
        <f t="shared" ca="1" si="11"/>
        <v/>
      </c>
      <c r="S32" s="51" t="str">
        <f t="shared" ca="1" si="12"/>
        <v/>
      </c>
      <c r="T32" s="51" t="str">
        <f t="shared" ca="1" si="12"/>
        <v/>
      </c>
      <c r="U32" s="51" t="str">
        <f t="shared" ca="1" si="12"/>
        <v/>
      </c>
      <c r="V32" s="51" t="str">
        <f t="shared" ca="1" si="12"/>
        <v/>
      </c>
      <c r="W32" s="51" t="str">
        <f t="shared" ca="1" si="12"/>
        <v/>
      </c>
      <c r="X32" s="51" t="str">
        <f t="shared" ca="1" si="12"/>
        <v/>
      </c>
      <c r="Y32" s="51" t="str">
        <f t="shared" ca="1" si="12"/>
        <v/>
      </c>
      <c r="Z32" s="51" t="str">
        <f t="shared" ca="1" si="12"/>
        <v/>
      </c>
      <c r="AA32" s="51" t="str">
        <f t="shared" ca="1" si="12"/>
        <v/>
      </c>
      <c r="AB32" s="51" t="str">
        <f t="shared" ca="1" si="12"/>
        <v/>
      </c>
      <c r="AC32" s="51" t="str">
        <f t="shared" ca="1" si="13"/>
        <v/>
      </c>
      <c r="AD32" s="51" t="str">
        <f t="shared" ca="1" si="13"/>
        <v/>
      </c>
      <c r="AE32" s="51" t="str">
        <f t="shared" ca="1" si="13"/>
        <v/>
      </c>
      <c r="AF32" s="51" t="str">
        <f t="shared" ca="1" si="13"/>
        <v/>
      </c>
      <c r="AG32" s="51" t="str">
        <f t="shared" ca="1" si="13"/>
        <v/>
      </c>
      <c r="AH32" s="51" t="str">
        <f t="shared" ca="1" si="13"/>
        <v/>
      </c>
      <c r="AI32" s="51" t="str">
        <f t="shared" ca="1" si="13"/>
        <v/>
      </c>
      <c r="AJ32" s="51" t="str">
        <f t="shared" ca="1" si="13"/>
        <v/>
      </c>
      <c r="AK32" s="51" t="str">
        <f t="shared" ca="1" si="13"/>
        <v/>
      </c>
      <c r="AL32" s="51" t="str">
        <f t="shared" ca="1" si="13"/>
        <v/>
      </c>
      <c r="AM32" s="51" t="str">
        <f t="shared" ca="1" si="14"/>
        <v/>
      </c>
      <c r="AN32" s="51" t="str">
        <f t="shared" ca="1" si="14"/>
        <v/>
      </c>
      <c r="AO32" s="51" t="str">
        <f t="shared" ca="1" si="14"/>
        <v/>
      </c>
      <c r="AP32" s="51" t="str">
        <f t="shared" ca="1" si="14"/>
        <v/>
      </c>
      <c r="AQ32" s="51" t="str">
        <f t="shared" ca="1" si="14"/>
        <v/>
      </c>
      <c r="AR32" s="51" t="str">
        <f t="shared" ca="1" si="14"/>
        <v/>
      </c>
      <c r="AS32" s="51" t="str">
        <f t="shared" ca="1" si="14"/>
        <v/>
      </c>
      <c r="AT32" s="51" t="str">
        <f t="shared" ca="1" si="14"/>
        <v/>
      </c>
      <c r="AU32" s="51" t="str">
        <f t="shared" ca="1" si="14"/>
        <v/>
      </c>
      <c r="AV32" s="51" t="str">
        <f t="shared" ca="1" si="14"/>
        <v/>
      </c>
      <c r="AW32" s="51" t="str">
        <f t="shared" ca="1" si="15"/>
        <v/>
      </c>
      <c r="AX32" s="51" t="str">
        <f t="shared" ca="1" si="15"/>
        <v/>
      </c>
      <c r="AY32" s="51" t="str">
        <f t="shared" ca="1" si="15"/>
        <v/>
      </c>
      <c r="AZ32" s="51" t="str">
        <f t="shared" ca="1" si="15"/>
        <v/>
      </c>
      <c r="BA32" s="51" t="str">
        <f t="shared" ca="1" si="15"/>
        <v/>
      </c>
      <c r="BB32" s="51" t="str">
        <f t="shared" ca="1" si="15"/>
        <v/>
      </c>
      <c r="BC32" s="51" t="str">
        <f t="shared" ca="1" si="15"/>
        <v/>
      </c>
      <c r="BD32" s="51" t="str">
        <f t="shared" ca="1" si="15"/>
        <v/>
      </c>
      <c r="BE32" s="51" t="str">
        <f t="shared" ca="1" si="15"/>
        <v/>
      </c>
      <c r="BF32" s="51" t="str">
        <f t="shared" ca="1" si="15"/>
        <v/>
      </c>
      <c r="BG32" s="51" t="str">
        <f t="shared" ca="1" si="16"/>
        <v/>
      </c>
      <c r="BH32" s="51" t="str">
        <f t="shared" ca="1" si="16"/>
        <v/>
      </c>
      <c r="BI32" s="51" t="str">
        <f t="shared" ca="1" si="16"/>
        <v/>
      </c>
      <c r="BJ32" s="51" t="str">
        <f t="shared" ca="1" si="16"/>
        <v/>
      </c>
      <c r="BK32" s="51" t="str">
        <f t="shared" ca="1" si="16"/>
        <v/>
      </c>
      <c r="BL32" s="51" t="str">
        <f t="shared" ca="1" si="16"/>
        <v/>
      </c>
    </row>
    <row r="33" spans="1:68" s="14" customFormat="1" ht="40.200000000000003" customHeight="1">
      <c r="A33" s="4"/>
      <c r="B33" s="53" t="s">
        <v>38</v>
      </c>
      <c r="C33" s="47" t="s">
        <v>65</v>
      </c>
      <c r="D33" s="47"/>
      <c r="E33" s="48"/>
      <c r="F33" s="49">
        <f ca="1">F31+G31</f>
        <v>45393</v>
      </c>
      <c r="G33" s="50">
        <v>1</v>
      </c>
      <c r="H33" s="50">
        <v>4</v>
      </c>
      <c r="I33" s="51" t="str">
        <f t="shared" ca="1" si="11"/>
        <v/>
      </c>
      <c r="J33" s="51" t="str">
        <f t="shared" ca="1" si="11"/>
        <v/>
      </c>
      <c r="K33" s="51" t="str">
        <f t="shared" ca="1" si="11"/>
        <v/>
      </c>
      <c r="L33" s="51" t="str">
        <f t="shared" ca="1" si="11"/>
        <v/>
      </c>
      <c r="M33" s="51" t="str">
        <f t="shared" ca="1" si="11"/>
        <v/>
      </c>
      <c r="N33" s="51" t="str">
        <f t="shared" ca="1" si="11"/>
        <v/>
      </c>
      <c r="O33" s="51" t="str">
        <f t="shared" ca="1" si="11"/>
        <v/>
      </c>
      <c r="P33" s="51" t="str">
        <f t="shared" ca="1" si="11"/>
        <v/>
      </c>
      <c r="Q33" s="51" t="str">
        <f t="shared" ca="1" si="11"/>
        <v/>
      </c>
      <c r="R33" s="51" t="str">
        <f t="shared" ca="1" si="11"/>
        <v/>
      </c>
      <c r="S33" s="51" t="str">
        <f t="shared" ca="1" si="12"/>
        <v/>
      </c>
      <c r="T33" s="51" t="str">
        <f t="shared" ca="1" si="12"/>
        <v/>
      </c>
      <c r="U33" s="51" t="str">
        <f t="shared" ca="1" si="12"/>
        <v/>
      </c>
      <c r="V33" s="51" t="str">
        <f t="shared" ca="1" si="12"/>
        <v/>
      </c>
      <c r="W33" s="51" t="str">
        <f t="shared" ca="1" si="12"/>
        <v/>
      </c>
      <c r="X33" s="51" t="str">
        <f t="shared" ca="1" si="12"/>
        <v/>
      </c>
      <c r="Y33" s="51" t="str">
        <f t="shared" ca="1" si="12"/>
        <v/>
      </c>
      <c r="Z33" s="51" t="str">
        <f t="shared" ca="1" si="12"/>
        <v/>
      </c>
      <c r="AA33" s="51" t="str">
        <f t="shared" ca="1" si="12"/>
        <v/>
      </c>
      <c r="AB33" s="51" t="str">
        <f t="shared" ca="1" si="12"/>
        <v/>
      </c>
      <c r="AC33" s="51" t="str">
        <f t="shared" ca="1" si="13"/>
        <v/>
      </c>
      <c r="AD33" s="51" t="str">
        <f t="shared" ca="1" si="13"/>
        <v/>
      </c>
      <c r="AE33" s="51">
        <f t="shared" ca="1" si="13"/>
        <v>2</v>
      </c>
      <c r="AF33" s="51" t="str">
        <f t="shared" ca="1" si="13"/>
        <v/>
      </c>
      <c r="AG33" s="51" t="str">
        <f t="shared" ca="1" si="13"/>
        <v/>
      </c>
      <c r="AH33" s="51" t="str">
        <f t="shared" ca="1" si="13"/>
        <v/>
      </c>
      <c r="AI33" s="51" t="str">
        <f t="shared" ca="1" si="13"/>
        <v/>
      </c>
      <c r="AJ33" s="51" t="str">
        <f t="shared" ca="1" si="13"/>
        <v/>
      </c>
      <c r="AK33" s="51" t="str">
        <f t="shared" ca="1" si="13"/>
        <v/>
      </c>
      <c r="AL33" s="51" t="str">
        <f t="shared" ca="1" si="13"/>
        <v/>
      </c>
      <c r="AM33" s="51" t="str">
        <f t="shared" ca="1" si="14"/>
        <v/>
      </c>
      <c r="AN33" s="51" t="str">
        <f t="shared" ca="1" si="14"/>
        <v/>
      </c>
      <c r="AO33" s="51" t="str">
        <f t="shared" ca="1" si="14"/>
        <v/>
      </c>
      <c r="AP33" s="51" t="str">
        <f t="shared" ca="1" si="14"/>
        <v/>
      </c>
      <c r="AQ33" s="51" t="str">
        <f t="shared" ca="1" si="14"/>
        <v/>
      </c>
      <c r="AR33" s="51" t="str">
        <f t="shared" ca="1" si="14"/>
        <v/>
      </c>
      <c r="AS33" s="51" t="str">
        <f t="shared" ca="1" si="14"/>
        <v/>
      </c>
      <c r="AT33" s="51" t="str">
        <f t="shared" ca="1" si="14"/>
        <v/>
      </c>
      <c r="AU33" s="51" t="str">
        <f t="shared" ca="1" si="14"/>
        <v/>
      </c>
      <c r="AV33" s="51" t="str">
        <f t="shared" ca="1" si="14"/>
        <v/>
      </c>
      <c r="AW33" s="51" t="str">
        <f t="shared" ca="1" si="15"/>
        <v/>
      </c>
      <c r="AX33" s="51" t="str">
        <f t="shared" ca="1" si="15"/>
        <v/>
      </c>
      <c r="AY33" s="51" t="str">
        <f t="shared" ca="1" si="15"/>
        <v/>
      </c>
      <c r="AZ33" s="51" t="str">
        <f t="shared" ca="1" si="15"/>
        <v/>
      </c>
      <c r="BA33" s="51" t="str">
        <f t="shared" ca="1" si="15"/>
        <v/>
      </c>
      <c r="BB33" s="51" t="str">
        <f t="shared" ca="1" si="15"/>
        <v/>
      </c>
      <c r="BC33" s="51" t="str">
        <f t="shared" ca="1" si="15"/>
        <v/>
      </c>
      <c r="BD33" s="51" t="str">
        <f t="shared" ca="1" si="15"/>
        <v/>
      </c>
      <c r="BE33" s="51" t="str">
        <f t="shared" ca="1" si="15"/>
        <v/>
      </c>
      <c r="BF33" s="51" t="str">
        <f t="shared" ca="1" si="15"/>
        <v/>
      </c>
      <c r="BG33" s="51" t="str">
        <f t="shared" ca="1" si="16"/>
        <v/>
      </c>
      <c r="BH33" s="51" t="str">
        <f t="shared" ca="1" si="16"/>
        <v/>
      </c>
      <c r="BI33" s="51" t="str">
        <f t="shared" ca="1" si="16"/>
        <v/>
      </c>
      <c r="BJ33" s="51" t="str">
        <f t="shared" ca="1" si="16"/>
        <v/>
      </c>
      <c r="BK33" s="51" t="str">
        <f t="shared" ca="1" si="16"/>
        <v/>
      </c>
      <c r="BL33" s="51" t="str">
        <f t="shared" ca="1" si="16"/>
        <v/>
      </c>
    </row>
    <row r="34" spans="1:68" s="14" customFormat="1" ht="40.200000000000003" customHeight="1">
      <c r="A34" s="4"/>
      <c r="B34" s="53"/>
      <c r="C34" s="47"/>
      <c r="D34" s="47"/>
      <c r="E34" s="48"/>
      <c r="F34" s="49"/>
      <c r="G34" s="50"/>
      <c r="H34" s="50"/>
      <c r="I34" s="51" t="str">
        <f t="shared" ca="1" si="11"/>
        <v/>
      </c>
      <c r="J34" s="51" t="str">
        <f t="shared" ca="1" si="11"/>
        <v/>
      </c>
      <c r="K34" s="51" t="str">
        <f t="shared" ca="1" si="11"/>
        <v/>
      </c>
      <c r="L34" s="51" t="str">
        <f t="shared" ca="1" si="11"/>
        <v/>
      </c>
      <c r="M34" s="51" t="str">
        <f t="shared" ca="1" si="11"/>
        <v/>
      </c>
      <c r="N34" s="51" t="str">
        <f t="shared" ca="1" si="11"/>
        <v/>
      </c>
      <c r="O34" s="51" t="str">
        <f t="shared" ca="1" si="11"/>
        <v/>
      </c>
      <c r="P34" s="51" t="str">
        <f t="shared" ca="1" si="11"/>
        <v/>
      </c>
      <c r="Q34" s="51" t="str">
        <f t="shared" ca="1" si="11"/>
        <v/>
      </c>
      <c r="R34" s="51" t="str">
        <f t="shared" ca="1" si="11"/>
        <v/>
      </c>
      <c r="S34" s="51" t="str">
        <f t="shared" ca="1" si="12"/>
        <v/>
      </c>
      <c r="T34" s="51" t="str">
        <f t="shared" ca="1" si="12"/>
        <v/>
      </c>
      <c r="U34" s="51" t="str">
        <f t="shared" ca="1" si="12"/>
        <v/>
      </c>
      <c r="V34" s="51" t="str">
        <f t="shared" ca="1" si="12"/>
        <v/>
      </c>
      <c r="W34" s="51" t="str">
        <f t="shared" ca="1" si="12"/>
        <v/>
      </c>
      <c r="X34" s="51" t="str">
        <f t="shared" ca="1" si="12"/>
        <v/>
      </c>
      <c r="Y34" s="51" t="str">
        <f t="shared" ca="1" si="12"/>
        <v/>
      </c>
      <c r="Z34" s="51" t="str">
        <f t="shared" ca="1" si="12"/>
        <v/>
      </c>
      <c r="AA34" s="51" t="str">
        <f t="shared" ca="1" si="12"/>
        <v/>
      </c>
      <c r="AB34" s="51" t="str">
        <f t="shared" ca="1" si="12"/>
        <v/>
      </c>
      <c r="AC34" s="51" t="str">
        <f t="shared" ca="1" si="13"/>
        <v/>
      </c>
      <c r="AD34" s="51" t="str">
        <f t="shared" ca="1" si="13"/>
        <v/>
      </c>
      <c r="AE34" s="51" t="str">
        <f t="shared" ca="1" si="13"/>
        <v/>
      </c>
      <c r="AF34" s="51" t="str">
        <f t="shared" ca="1" si="13"/>
        <v/>
      </c>
      <c r="AG34" s="51" t="str">
        <f t="shared" ca="1" si="13"/>
        <v/>
      </c>
      <c r="AH34" s="51" t="str">
        <f t="shared" ca="1" si="13"/>
        <v/>
      </c>
      <c r="AI34" s="51" t="str">
        <f t="shared" ca="1" si="13"/>
        <v/>
      </c>
      <c r="AJ34" s="51" t="str">
        <f t="shared" ca="1" si="13"/>
        <v/>
      </c>
      <c r="AK34" s="51" t="str">
        <f t="shared" ca="1" si="13"/>
        <v/>
      </c>
      <c r="AL34" s="51" t="str">
        <f t="shared" ca="1" si="13"/>
        <v/>
      </c>
      <c r="AM34" s="51" t="str">
        <f t="shared" ca="1" si="14"/>
        <v/>
      </c>
      <c r="AN34" s="51" t="str">
        <f t="shared" ca="1" si="14"/>
        <v/>
      </c>
      <c r="AO34" s="51" t="str">
        <f t="shared" ca="1" si="14"/>
        <v/>
      </c>
      <c r="AP34" s="51" t="str">
        <f t="shared" ca="1" si="14"/>
        <v/>
      </c>
      <c r="AQ34" s="51" t="str">
        <f t="shared" ca="1" si="14"/>
        <v/>
      </c>
      <c r="AR34" s="51" t="str">
        <f t="shared" ca="1" si="14"/>
        <v/>
      </c>
      <c r="AS34" s="51" t="str">
        <f t="shared" ca="1" si="14"/>
        <v/>
      </c>
      <c r="AT34" s="51" t="str">
        <f t="shared" ca="1" si="14"/>
        <v/>
      </c>
      <c r="AU34" s="51" t="str">
        <f t="shared" ca="1" si="14"/>
        <v/>
      </c>
      <c r="AV34" s="51" t="str">
        <f t="shared" ca="1" si="14"/>
        <v/>
      </c>
      <c r="AW34" s="51" t="str">
        <f t="shared" ca="1" si="15"/>
        <v/>
      </c>
      <c r="AX34" s="51" t="str">
        <f t="shared" ca="1" si="15"/>
        <v/>
      </c>
      <c r="AY34" s="51" t="str">
        <f t="shared" ca="1" si="15"/>
        <v/>
      </c>
      <c r="AZ34" s="51" t="str">
        <f t="shared" ca="1" si="15"/>
        <v/>
      </c>
      <c r="BA34" s="51" t="str">
        <f t="shared" ca="1" si="15"/>
        <v/>
      </c>
      <c r="BB34" s="51" t="str">
        <f t="shared" ca="1" si="15"/>
        <v/>
      </c>
      <c r="BC34" s="51" t="str">
        <f t="shared" ca="1" si="15"/>
        <v/>
      </c>
      <c r="BD34" s="51" t="str">
        <f t="shared" ca="1" si="15"/>
        <v/>
      </c>
      <c r="BE34" s="51" t="str">
        <f t="shared" ca="1" si="15"/>
        <v/>
      </c>
      <c r="BF34" s="51" t="str">
        <f t="shared" ca="1" si="15"/>
        <v/>
      </c>
      <c r="BG34" s="51" t="str">
        <f t="shared" ca="1" si="16"/>
        <v/>
      </c>
      <c r="BH34" s="51" t="str">
        <f t="shared" ca="1" si="16"/>
        <v/>
      </c>
      <c r="BI34" s="51" t="str">
        <f t="shared" ca="1" si="16"/>
        <v/>
      </c>
      <c r="BJ34" s="51" t="str">
        <f t="shared" ca="1" si="16"/>
        <v/>
      </c>
      <c r="BK34" s="51" t="str">
        <f t="shared" ca="1" si="16"/>
        <v/>
      </c>
      <c r="BL34" s="51" t="str">
        <f t="shared" ca="1" si="16"/>
        <v/>
      </c>
      <c r="BM34" s="54"/>
    </row>
    <row r="35" spans="1:68" s="14" customFormat="1" ht="40.200000000000003" customHeight="1">
      <c r="A35" s="7"/>
      <c r="B35" s="99"/>
      <c r="C35" s="47"/>
      <c r="D35" s="47"/>
      <c r="E35" s="48"/>
      <c r="F35" s="49"/>
      <c r="G35" s="50"/>
      <c r="H35" s="50"/>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c r="BL35" s="58"/>
    </row>
    <row r="36" spans="1:68" s="14" customFormat="1" ht="40.200000000000003" customHeight="1">
      <c r="A36" s="4"/>
      <c r="B36" s="55" t="s">
        <v>68</v>
      </c>
      <c r="C36" s="47"/>
      <c r="D36" s="47"/>
      <c r="E36" s="18"/>
      <c r="F36" s="56"/>
      <c r="G36" s="57"/>
      <c r="H36" s="57"/>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row>
    <row r="37" spans="1:68" s="14" customFormat="1" ht="40.200000000000003" customHeight="1"/>
    <row r="38" spans="1:68" s="14" customFormat="1" ht="40.200000000000003"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row>
    <row r="39" spans="1:68" ht="30" customHeight="1">
      <c r="A39" s="5"/>
      <c r="F39" s="5"/>
    </row>
  </sheetData>
  <mergeCells count="8">
    <mergeCell ref="B2:G2"/>
    <mergeCell ref="X4:AA4"/>
    <mergeCell ref="AC4:AF4"/>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{DFA09FAD-3838-4C60-B805-89391DB5BAE2}</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5">
    <cfRule type="expression" dxfId="6" priority="1">
      <formula>AND(TODAY()&gt;=I$7,TODAY()&lt;J$7)</formula>
    </cfRule>
  </conditionalFormatting>
  <conditionalFormatting sqref="I10:BL34">
    <cfRule type="expression" dxfId="5" priority="7" stopIfTrue="1">
      <formula>AND($C10="Riesgo bajo",I$7&gt;=$F10,I$7&lt;=$F10+$G10-1)</formula>
    </cfRule>
    <cfRule type="expression" dxfId="4" priority="8" stopIfTrue="1">
      <formula>AND($C10="Riesgo alto",I$7&gt;=$F10,I$7&lt;=$F10+$G10-1)</formula>
    </cfRule>
    <cfRule type="expression" dxfId="3" priority="9" stopIfTrue="1">
      <formula>AND($C10="Según lo previsto",I$7&gt;=$F10,I$7&lt;=$F10+$G10-1)</formula>
    </cfRule>
    <cfRule type="expression" dxfId="2" priority="10" stopIfTrue="1">
      <formula>AND($C10="Riesgo medio",I$7&gt;=$F10,I$7&lt;=$F10+$G10-1)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16906B69-A139-483C-AE08-43949AAA0F01}"/>
    <dataValidation allowBlank="1" showInputMessage="1" showErrorMessage="1" prompt="Escriba el nombre de la empresa en B4._x000a_Figura una leyenda entre las celdas I4 y AC4. La etiqueta de leyenda está en la celda G4." sqref="A4" xr:uid="{F25DEEE3-1BCC-45CF-A909-E10AA345C50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C772E26-0115-466C-B6E5-964F2ACF5FA9}"/>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0BA5CA1C-5D51-4937-9165-736787EE4CAB}"/>
    <dataValidation allowBlank="1" showInputMessage="1" showErrorMessage="1" prompt="Las celdas I9 a BL9 contienen el día del mes representado en el bloque de celdas, encima de cada celda de fecha, y se calculan automáticamente._x000a_No modifique estas celdas._x000a_" sqref="A7" xr:uid="{731F7704-EA15-4E17-AA6B-312A36CEFC2D}"/>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409E15FF-6A4E-49DF-B34B-98250C2B364A}"/>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99EFC71-BFCB-413A-A138-2E55086CD159}"/>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A129CC77-C049-4F74-9C0D-B369FA9E4799}"/>
    <dataValidation allowBlank="1" showInputMessage="1" showErrorMessage="1" prompt="Esta fila marca el final de los datos del hito de Gantt. NO escriba nada en esta fila. _x000a_Para agregar más elementos, inserte las nuevas filas encima de esta._x000a_" sqref="A35" xr:uid="{CA252B5D-85CE-4334-AFCB-8C828B90F9C9}"/>
    <dataValidation allowBlank="1" showInputMessage="1" showErrorMessage="1" prompt="Esta es una fila vacía" sqref="A34" xr:uid="{8DC56BF3-6091-4F8C-9813-87ABB3929CD5}"/>
    <dataValidation type="whole" operator="greaterThanOrEqual" allowBlank="1" showInputMessage="1" promptTitle="Incremento de desplazamiento" prompt="Al cambiar este número, se desplazará la vista del diagrama de Gantt." sqref="C7" xr:uid="{01DBA89D-18D5-4B15-9DB7-9FBB81D335AF}">
      <formula1>0</formula1>
    </dataValidation>
    <dataValidation type="list" allowBlank="1" showInputMessage="1" showErrorMessage="1" sqref="C10 C12:C35" xr:uid="{C99C4711-D635-40AE-AD2C-A2C903A9F925}">
      <formula1>"Objetivo,Hito,Según lo previsto, Riesgo bajo, Riesgo medio, Riesgo alto"</formula1>
    </dataValidation>
    <dataValidation type="list" allowBlank="1" showInputMessage="1" sqref="C11" xr:uid="{8C37A520-32BD-4627-BCD5-5996D5EF0434}">
      <formula1>"Objetivo,Hito,Según lo previsto, Riesgo bajo, Riesgo medio, Riesgo alto"</formula1>
    </dataValidation>
  </dataValidations>
  <printOptions horizont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DFA09FAD-3838-4C60-B805-89391DB5BAE2}">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6" id="{7C7DC005-A506-4C7B-A9FA-FCDD6E4EEFDF}">
            <x14:iconSet iconSet="3Stars" showValue="0" custom="1">
              <x14:cfvo type="percent">
                <xm:f>0</xm:f>
              </x14:cfvo>
              <x14:cfvo type="num">
                <xm:f>1</xm:f>
              </x14:cfvo>
              <x14:cfvo type="num">
                <xm:f>2</xm:f>
              </x14:cfvo>
              <x14:cfIcon iconSet="NoIcons" iconId="0"/>
              <x14:cfIcon iconSet="3Flags" iconId="1"/>
              <x14:cfIcon iconSet="3Signs" iconId="0"/>
            </x14:iconSet>
          </x14:cfRule>
          <xm:sqref>I10:BL34</xm:sqref>
        </x14:conditionalFormatting>
        <x14:conditionalFormatting xmlns:xm="http://schemas.microsoft.com/office/excel/2006/main">
          <x14:cfRule type="iconSet" priority="12" id="{777AAAB9-D2C9-426B-863C-8F26F77A1D06}">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5</vt:i4>
      </vt:variant>
    </vt:vector>
  </HeadingPairs>
  <TitlesOfParts>
    <vt:vector size="8" baseType="lpstr">
      <vt:lpstr>Actividades</vt:lpstr>
      <vt:lpstr>Datos de coste y gráfico</vt:lpstr>
      <vt:lpstr>Diagrama de Gantt</vt:lpstr>
      <vt:lpstr>ColumnTitle1</vt:lpstr>
      <vt:lpstr>'Diagrama de Gantt'!Incremento_de_desplazamiento</vt:lpstr>
      <vt:lpstr>'Diagrama de Gantt'!Inicio_del_proyecto</vt:lpstr>
      <vt:lpstr>'Datos de coste y gráfico'!Títulos_a_imprimir</vt:lpstr>
      <vt:lpstr>'Diagrama de Gantt'!Títulos_a_imprimir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Ramos Aleman</dc:creator>
  <cp:lastModifiedBy>Herve Ordaz Osorio</cp:lastModifiedBy>
  <dcterms:created xsi:type="dcterms:W3CDTF">2024-03-07T04:52:59Z</dcterms:created>
  <dcterms:modified xsi:type="dcterms:W3CDTF">2024-03-19T08:45:01Z</dcterms:modified>
</cp:coreProperties>
</file>