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/>
  <mc:AlternateContent xmlns:mc="http://schemas.openxmlformats.org/markup-compatibility/2006">
    <mc:Choice Requires="x15">
      <x15ac:absPath xmlns:x15ac="http://schemas.microsoft.com/office/spreadsheetml/2010/11/ac" url="X:\Herve\M1\Commande et asservissement\TP\TP Commande et asservissement\TP SY_ALEXANDRE_MANGENY\Matlab\Etudiant\"/>
    </mc:Choice>
  </mc:AlternateContent>
  <bookViews>
    <workbookView xWindow="3720" yWindow="0" windowWidth="16380" windowHeight="8190" tabRatio="161" xr2:uid="{00000000-000D-0000-FFFF-FFFF00000000}"/>
  </bookViews>
  <sheets>
    <sheet name="Feuille1" sheetId="1" r:id="rId1"/>
    <sheet name="Feuille2" sheetId="2" r:id="rId2"/>
    <sheet name="Feuille3" sheetId="3" r:id="rId3"/>
  </sheets>
  <calcPr calcId="171027"/>
</workbook>
</file>

<file path=xl/calcChain.xml><?xml version="1.0" encoding="utf-8"?>
<calcChain xmlns="http://schemas.openxmlformats.org/spreadsheetml/2006/main">
  <c r="K9" i="1" l="1"/>
  <c r="J9" i="1"/>
  <c r="I9" i="1"/>
  <c r="I8" i="1"/>
  <c r="H9" i="1"/>
  <c r="G9" i="1"/>
  <c r="F9" i="1"/>
  <c r="E9" i="1"/>
  <c r="D9" i="1"/>
  <c r="C9" i="1"/>
  <c r="B9" i="1"/>
  <c r="Q8" i="1"/>
  <c r="P8" i="1"/>
  <c r="O8" i="1"/>
  <c r="N8" i="1"/>
  <c r="M8" i="1"/>
  <c r="L8" i="1"/>
  <c r="K8" i="1"/>
  <c r="J8" i="1"/>
  <c r="H8" i="1"/>
  <c r="G8" i="1"/>
  <c r="F8" i="1"/>
  <c r="E8" i="1"/>
  <c r="D8" i="1"/>
  <c r="C8" i="1"/>
  <c r="B8" i="1"/>
  <c r="Q6" i="1"/>
  <c r="L11" i="1"/>
  <c r="L10" i="1"/>
  <c r="C11" i="1"/>
  <c r="C10" i="1"/>
  <c r="K11" i="1"/>
  <c r="K10" i="1"/>
  <c r="M11" i="1"/>
  <c r="M10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B23" i="1"/>
  <c r="K17" i="1"/>
  <c r="Q11" i="1"/>
  <c r="Q10" i="1"/>
  <c r="N11" i="1"/>
  <c r="O11" i="1"/>
  <c r="P11" i="1"/>
  <c r="J11" i="1"/>
  <c r="J10" i="1"/>
  <c r="I11" i="1"/>
  <c r="I10" i="1"/>
  <c r="H11" i="1"/>
  <c r="H10" i="1"/>
  <c r="G11" i="1"/>
  <c r="G10" i="1"/>
  <c r="F11" i="1"/>
  <c r="F10" i="1"/>
  <c r="E11" i="1"/>
  <c r="E10" i="1"/>
  <c r="D11" i="1"/>
  <c r="D10" i="1"/>
</calcChain>
</file>

<file path=xl/sharedStrings.xml><?xml version="1.0" encoding="utf-8"?>
<sst xmlns="http://schemas.openxmlformats.org/spreadsheetml/2006/main" count="20" uniqueCount="14">
  <si>
    <t>Fréquences</t>
  </si>
  <si>
    <t>Amplitude</t>
  </si>
  <si>
    <t>a:amplitude d'entrée</t>
  </si>
  <si>
    <t xml:space="preserve">A:amplitude de sortie </t>
  </si>
  <si>
    <t>x:retard</t>
  </si>
  <si>
    <t>A:amplitude de sortie</t>
  </si>
  <si>
    <t>T: période</t>
  </si>
  <si>
    <t>Déphasage (en rad)</t>
  </si>
  <si>
    <t>Déphasage (en degré)</t>
  </si>
  <si>
    <t>Déphasage (en degrés)</t>
  </si>
  <si>
    <t>Déphasage (en rads)</t>
  </si>
  <si>
    <t>Gain en dB</t>
  </si>
  <si>
    <t>Log omega</t>
  </si>
  <si>
    <t>omega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</si>
</sst>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name val="Arial"/>
      <family val="2"/>
    </font>
    <font>
      <b/>
      <sz val="16"/>
      <name val="URW Bookman L"/>
      <charset val="1"/>
    </font>
    <font>
      <sz val="10"/>
      <name val="URW Bookman L"/>
      <charset val="1"/>
    </font>
    <font>
      <b/>
      <sz val="10"/>
      <name val="URW Bookman 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/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Bode du gain en dB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effectLst>
                <a:glow rad="38100">
                  <a:schemeClr val="accent2">
                    <a:lumMod val="50000"/>
                  </a:schemeClr>
                </a:glow>
                <a:softEdge rad="0"/>
              </a:effectLst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Feuille1!$B$25:$Q$25</c:f>
              <c:numCache>
                <c:formatCode>General</c:formatCode>
                <c:ptCount val="16"/>
                <c:pt idx="0">
                  <c:v>6.28E-3</c:v>
                </c:pt>
                <c:pt idx="1">
                  <c:v>0.62800000000000011</c:v>
                </c:pt>
                <c:pt idx="2">
                  <c:v>1.2560000000000002</c:v>
                </c:pt>
                <c:pt idx="3">
                  <c:v>1.8839999999999999</c:v>
                </c:pt>
                <c:pt idx="4">
                  <c:v>2.5120000000000005</c:v>
                </c:pt>
                <c:pt idx="5">
                  <c:v>3.14</c:v>
                </c:pt>
                <c:pt idx="6">
                  <c:v>3.7679999999999998</c:v>
                </c:pt>
                <c:pt idx="7">
                  <c:v>4.3959999999999999</c:v>
                </c:pt>
                <c:pt idx="8">
                  <c:v>5.0240000000000009</c:v>
                </c:pt>
                <c:pt idx="9">
                  <c:v>5.6520000000000001</c:v>
                </c:pt>
                <c:pt idx="10">
                  <c:v>6.28</c:v>
                </c:pt>
                <c:pt idx="11">
                  <c:v>18.84</c:v>
                </c:pt>
                <c:pt idx="12">
                  <c:v>31.400000000000002</c:v>
                </c:pt>
                <c:pt idx="13">
                  <c:v>50.24</c:v>
                </c:pt>
                <c:pt idx="14">
                  <c:v>62.800000000000004</c:v>
                </c:pt>
                <c:pt idx="15">
                  <c:v>94.2</c:v>
                </c:pt>
              </c:numCache>
            </c:numRef>
          </c:xVal>
          <c:yVal>
            <c:numRef>
              <c:f>Feuille1!$B$8:$Q$8</c:f>
              <c:numCache>
                <c:formatCode>General</c:formatCode>
                <c:ptCount val="16"/>
                <c:pt idx="0">
                  <c:v>10.881360887005513</c:v>
                </c:pt>
                <c:pt idx="1">
                  <c:v>10.839318865132302</c:v>
                </c:pt>
                <c:pt idx="2">
                  <c:v>10.712210918175856</c:v>
                </c:pt>
                <c:pt idx="3">
                  <c:v>10.493633257023227</c:v>
                </c:pt>
                <c:pt idx="4">
                  <c:v>10.224561688546123</c:v>
                </c:pt>
                <c:pt idx="5">
                  <c:v>9.8538112229908421</c:v>
                </c:pt>
                <c:pt idx="6">
                  <c:v>9.4287681477859824</c:v>
                </c:pt>
                <c:pt idx="7">
                  <c:v>8.9136405370535847</c:v>
                </c:pt>
                <c:pt idx="8">
                  <c:v>8.5129664385206834</c:v>
                </c:pt>
                <c:pt idx="9">
                  <c:v>7.9726864907678419</c:v>
                </c:pt>
                <c:pt idx="10">
                  <c:v>7.3750323908911071</c:v>
                </c:pt>
                <c:pt idx="11">
                  <c:v>-4.211206308656414</c:v>
                </c:pt>
                <c:pt idx="12">
                  <c:v>-14.044789778017321</c:v>
                </c:pt>
                <c:pt idx="13">
                  <c:v>-19.331524890261008</c:v>
                </c:pt>
                <c:pt idx="14">
                  <c:v>-23.543567093937909</c:v>
                </c:pt>
                <c:pt idx="15">
                  <c:v>-30.03378892420799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92-408F-B562-28F799A62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739456"/>
        <c:axId val="1"/>
      </c:scatterChart>
      <c:valAx>
        <c:axId val="9647394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64739456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Bode du déphasage</a:t>
            </a:r>
          </a:p>
        </c:rich>
      </c:tx>
      <c:layout>
        <c:manualLayout>
          <c:xMode val="edge"/>
          <c:yMode val="edge"/>
          <c:x val="0.33928446863605133"/>
          <c:y val="2.7777929142940177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>
                <a:glow rad="25400">
                  <a:srgbClr val="FF0000"/>
                </a:glow>
              </a:effectLst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Feuille1!$B$25:$O$25</c:f>
              <c:numCache>
                <c:formatCode>General</c:formatCode>
                <c:ptCount val="14"/>
                <c:pt idx="0">
                  <c:v>6.28E-3</c:v>
                </c:pt>
                <c:pt idx="1">
                  <c:v>0.62800000000000011</c:v>
                </c:pt>
                <c:pt idx="2">
                  <c:v>1.2560000000000002</c:v>
                </c:pt>
                <c:pt idx="3">
                  <c:v>1.8839999999999999</c:v>
                </c:pt>
                <c:pt idx="4">
                  <c:v>2.5120000000000005</c:v>
                </c:pt>
                <c:pt idx="5">
                  <c:v>3.14</c:v>
                </c:pt>
                <c:pt idx="6">
                  <c:v>3.7679999999999998</c:v>
                </c:pt>
                <c:pt idx="7">
                  <c:v>4.3959999999999999</c:v>
                </c:pt>
                <c:pt idx="8">
                  <c:v>5.0240000000000009</c:v>
                </c:pt>
                <c:pt idx="9">
                  <c:v>5.6520000000000001</c:v>
                </c:pt>
                <c:pt idx="10">
                  <c:v>6.28</c:v>
                </c:pt>
                <c:pt idx="11">
                  <c:v>18.84</c:v>
                </c:pt>
                <c:pt idx="12">
                  <c:v>31.400000000000002</c:v>
                </c:pt>
                <c:pt idx="13">
                  <c:v>50.24</c:v>
                </c:pt>
              </c:numCache>
            </c:numRef>
          </c:xVal>
          <c:yVal>
            <c:numRef>
              <c:f>Feuille1!$B$10:$Q$10</c:f>
              <c:numCache>
                <c:formatCode>General</c:formatCode>
                <c:ptCount val="16"/>
                <c:pt idx="0">
                  <c:v>0</c:v>
                </c:pt>
                <c:pt idx="1">
                  <c:v>-8.0254777070063685</c:v>
                </c:pt>
                <c:pt idx="2">
                  <c:v>-15.477707006369426</c:v>
                </c:pt>
                <c:pt idx="3">
                  <c:v>-22.35668789808917</c:v>
                </c:pt>
                <c:pt idx="4">
                  <c:v>-31.414012738853504</c:v>
                </c:pt>
                <c:pt idx="5">
                  <c:v>-35.254777070063689</c:v>
                </c:pt>
                <c:pt idx="6">
                  <c:v>-44.71337579617834</c:v>
                </c:pt>
                <c:pt idx="7">
                  <c:v>-52.165605095541395</c:v>
                </c:pt>
                <c:pt idx="8">
                  <c:v>-62.828025477707008</c:v>
                </c:pt>
                <c:pt idx="9">
                  <c:v>-65.522292993630572</c:v>
                </c:pt>
                <c:pt idx="10">
                  <c:v>-68.789808917197448</c:v>
                </c:pt>
                <c:pt idx="11">
                  <c:v>-128.98089171974522</c:v>
                </c:pt>
                <c:pt idx="12">
                  <c:v>-142.49848399999999</c:v>
                </c:pt>
                <c:pt idx="13">
                  <c:v>-152.245867</c:v>
                </c:pt>
                <c:pt idx="14">
                  <c:v>-160.54771600000001</c:v>
                </c:pt>
                <c:pt idx="15">
                  <c:v>-168.53503184713429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6C-45BD-B330-F4F4359B5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002928"/>
        <c:axId val="1"/>
      </c:scatterChart>
      <c:valAx>
        <c:axId val="2460029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6002928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Bode du déphasage avec la</a:t>
            </a:r>
            <a:r>
              <a:rPr lang="fr-FR" baseline="0"/>
              <a:t> pulsation réelle</a:t>
            </a:r>
            <a:endParaRPr lang="fr-FR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Feuille1!$B$3:$Q$3</c:f>
              <c:numCache>
                <c:formatCode>General</c:formatCode>
                <c:ptCount val="16"/>
                <c:pt idx="0">
                  <c:v>1E-3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3</c:v>
                </c:pt>
                <c:pt idx="12">
                  <c:v>5</c:v>
                </c:pt>
                <c:pt idx="13">
                  <c:v>8</c:v>
                </c:pt>
                <c:pt idx="14">
                  <c:v>10</c:v>
                </c:pt>
                <c:pt idx="15">
                  <c:v>15</c:v>
                </c:pt>
              </c:numCache>
            </c:numRef>
          </c:xVal>
          <c:yVal>
            <c:numRef>
              <c:f>Feuille1!$B$10:$Q$10</c:f>
              <c:numCache>
                <c:formatCode>General</c:formatCode>
                <c:ptCount val="16"/>
                <c:pt idx="0">
                  <c:v>0</c:v>
                </c:pt>
                <c:pt idx="1">
                  <c:v>-8.0254777070063685</c:v>
                </c:pt>
                <c:pt idx="2">
                  <c:v>-15.477707006369426</c:v>
                </c:pt>
                <c:pt idx="3">
                  <c:v>-22.35668789808917</c:v>
                </c:pt>
                <c:pt idx="4">
                  <c:v>-31.414012738853504</c:v>
                </c:pt>
                <c:pt idx="5">
                  <c:v>-35.254777070063689</c:v>
                </c:pt>
                <c:pt idx="6">
                  <c:v>-44.71337579617834</c:v>
                </c:pt>
                <c:pt idx="7">
                  <c:v>-52.165605095541395</c:v>
                </c:pt>
                <c:pt idx="8">
                  <c:v>-62.828025477707008</c:v>
                </c:pt>
                <c:pt idx="9">
                  <c:v>-65.522292993630572</c:v>
                </c:pt>
                <c:pt idx="10">
                  <c:v>-68.789808917197448</c:v>
                </c:pt>
                <c:pt idx="11">
                  <c:v>-128.98089171974522</c:v>
                </c:pt>
                <c:pt idx="12">
                  <c:v>-142.49848399999999</c:v>
                </c:pt>
                <c:pt idx="13">
                  <c:v>-152.245867</c:v>
                </c:pt>
                <c:pt idx="14">
                  <c:v>-160.54771600000001</c:v>
                </c:pt>
                <c:pt idx="15">
                  <c:v>-168.53503184713429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43-4BF9-94DB-A19CE56EC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4552560"/>
        <c:axId val="1"/>
      </c:scatterChart>
      <c:valAx>
        <c:axId val="103455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3455256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11</xdr:row>
      <xdr:rowOff>38100</xdr:rowOff>
    </xdr:from>
    <xdr:to>
      <xdr:col>15</xdr:col>
      <xdr:colOff>152400</xdr:colOff>
      <xdr:row>18</xdr:row>
      <xdr:rowOff>314325</xdr:rowOff>
    </xdr:to>
    <xdr:graphicFrame macro="">
      <xdr:nvGraphicFramePr>
        <xdr:cNvPr id="1080" name="Graphique 2">
          <a:extLst>
            <a:ext uri="{FF2B5EF4-FFF2-40B4-BE49-F238E27FC236}">
              <a16:creationId xmlns:a16="http://schemas.microsoft.com/office/drawing/2014/main" id="{D03C2B8C-18F3-4B77-B044-CA06C1AED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47625</xdr:colOff>
      <xdr:row>11</xdr:row>
      <xdr:rowOff>47625</xdr:rowOff>
    </xdr:from>
    <xdr:to>
      <xdr:col>8</xdr:col>
      <xdr:colOff>295275</xdr:colOff>
      <xdr:row>18</xdr:row>
      <xdr:rowOff>323850</xdr:rowOff>
    </xdr:to>
    <xdr:graphicFrame macro="">
      <xdr:nvGraphicFramePr>
        <xdr:cNvPr id="1081" name="Graphique 1">
          <a:extLst>
            <a:ext uri="{FF2B5EF4-FFF2-40B4-BE49-F238E27FC236}">
              <a16:creationId xmlns:a16="http://schemas.microsoft.com/office/drawing/2014/main" id="{3B74990C-37FF-435E-AF57-460628B7D1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209550</xdr:colOff>
      <xdr:row>26</xdr:row>
      <xdr:rowOff>152400</xdr:rowOff>
    </xdr:from>
    <xdr:to>
      <xdr:col>8</xdr:col>
      <xdr:colOff>152400</xdr:colOff>
      <xdr:row>43</xdr:row>
      <xdr:rowOff>142875</xdr:rowOff>
    </xdr:to>
    <xdr:graphicFrame macro="">
      <xdr:nvGraphicFramePr>
        <xdr:cNvPr id="1082" name="Graphique 2">
          <a:extLst>
            <a:ext uri="{FF2B5EF4-FFF2-40B4-BE49-F238E27FC236}">
              <a16:creationId xmlns:a16="http://schemas.microsoft.com/office/drawing/2014/main" id="{C8669E4B-B7DA-45C5-A499-8E5792A09F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0.77234</cdr:x>
      <cdr:y>0.2691</cdr:y>
    </cdr:from>
    <cdr:to>
      <cdr:x>0.93255</cdr:x>
      <cdr:y>0.78646</cdr:y>
    </cdr:to>
    <cdr:cxnSp macro="">
      <cdr:nvCxnSpPr>
        <cdr:cNvPr id="3" name="Connecteur droit 2">
          <a:extLst xmlns:a="http://schemas.openxmlformats.org/drawingml/2006/main">
            <a:ext uri="{FF2B5EF4-FFF2-40B4-BE49-F238E27FC236}">
              <a16:creationId xmlns:a16="http://schemas.microsoft.com/office/drawing/2014/main" id="{96D2AFB0-856A-4FE5-B3EF-03D81C4DA9C3}"/>
            </a:ext>
          </a:extLst>
        </cdr:cNvPr>
        <cdr:cNvCxnSpPr/>
      </cdr:nvCxnSpPr>
      <cdr:spPr bwMode="auto">
        <a:xfrm xmlns:a="http://schemas.openxmlformats.org/drawingml/2006/main">
          <a:off x="4362451" y="738188"/>
          <a:ext cx="904875" cy="1419225"/>
        </a:xfrm>
        <a:prstGeom xmlns:a="http://schemas.openxmlformats.org/drawingml/2006/main" prst="line">
          <a:avLst/>
        </a:prstGeom>
        <a:ln xmlns:a="http://schemas.openxmlformats.org/drawingml/2006/main">
          <a:headEnd type="none" w="med" len="med"/>
          <a:tailEnd type="none" w="med" len="med"/>
        </a:ln>
        <a:extLst xmlns:a="http://schemas.openxmlformats.org/drawingml/2006/main"/>
      </cdr:spPr>
      <cdr:style>
        <a:lnRef xmlns:a="http://schemas.openxmlformats.org/drawingml/2006/main" idx="3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0.20041</cdr:x>
      <cdr:y>0.23809</cdr:y>
    </cdr:from>
    <cdr:to>
      <cdr:x>0.8058</cdr:x>
      <cdr:y>0.28323</cdr:y>
    </cdr:to>
    <cdr:cxnSp macro="">
      <cdr:nvCxnSpPr>
        <cdr:cNvPr id="5" name="Connecteur droit 4">
          <a:extLst xmlns:a="http://schemas.openxmlformats.org/drawingml/2006/main">
            <a:ext uri="{FF2B5EF4-FFF2-40B4-BE49-F238E27FC236}">
              <a16:creationId xmlns:a16="http://schemas.microsoft.com/office/drawing/2014/main" id="{6E5D9939-69D0-44E5-9018-A7BA0C41E678}"/>
            </a:ext>
          </a:extLst>
        </cdr:cNvPr>
        <cdr:cNvCxnSpPr/>
      </cdr:nvCxnSpPr>
      <cdr:spPr bwMode="auto">
        <a:xfrm xmlns:a="http://schemas.openxmlformats.org/drawingml/2006/main">
          <a:off x="1137730" y="655385"/>
          <a:ext cx="3436739" cy="124258"/>
        </a:xfrm>
        <a:prstGeom xmlns:a="http://schemas.openxmlformats.org/drawingml/2006/main" prst="line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  <a:extLst xmlns:a="http://schemas.openxmlformats.org/drawingml/2006/main"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0.09216</cdr:x>
      <cdr:y>0.20482</cdr:y>
    </cdr:from>
    <cdr:to>
      <cdr:x>0.17941</cdr:x>
      <cdr:y>0.91792</cdr:y>
    </cdr:to>
    <cdr:cxnSp macro="">
      <cdr:nvCxnSpPr>
        <cdr:cNvPr id="3" name="Connecteur droit 2">
          <a:extLst xmlns:a="http://schemas.openxmlformats.org/drawingml/2006/main">
            <a:ext uri="{FF2B5EF4-FFF2-40B4-BE49-F238E27FC236}">
              <a16:creationId xmlns:a16="http://schemas.microsoft.com/office/drawing/2014/main" id="{3E2E56E5-BF3A-413D-BD95-A3C6847536EA}"/>
            </a:ext>
          </a:extLst>
        </cdr:cNvPr>
        <cdr:cNvCxnSpPr/>
      </cdr:nvCxnSpPr>
      <cdr:spPr bwMode="auto">
        <a:xfrm xmlns:a="http://schemas.openxmlformats.org/drawingml/2006/main">
          <a:off x="419100" y="557213"/>
          <a:ext cx="400050" cy="1962150"/>
        </a:xfrm>
        <a:prstGeom xmlns:a="http://schemas.openxmlformats.org/drawingml/2006/main" prst="line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  <a:extLst xmlns:a="http://schemas.openxmlformats.org/drawingml/2006/main"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cxnSp>
  </cdr:relSizeAnchor>
  <cdr:relSizeAnchor xmlns:cdr="http://schemas.openxmlformats.org/drawingml/2006/chartDrawing">
    <cdr:from>
      <cdr:x>0.12917</cdr:x>
      <cdr:y>0.86979</cdr:y>
    </cdr:from>
    <cdr:to>
      <cdr:x>0.84375</cdr:x>
      <cdr:y>0.87674</cdr:y>
    </cdr:to>
    <cdr:cxnSp macro="">
      <cdr:nvCxnSpPr>
        <cdr:cNvPr id="5" name="Connecteur droit 4">
          <a:extLst xmlns:a="http://schemas.openxmlformats.org/drawingml/2006/main">
            <a:ext uri="{FF2B5EF4-FFF2-40B4-BE49-F238E27FC236}">
              <a16:creationId xmlns:a16="http://schemas.microsoft.com/office/drawing/2014/main" id="{F62568B5-69F7-4DF4-AE4F-95D10538673E}"/>
            </a:ext>
          </a:extLst>
        </cdr:cNvPr>
        <cdr:cNvCxnSpPr/>
      </cdr:nvCxnSpPr>
      <cdr:spPr bwMode="auto">
        <a:xfrm xmlns:a="http://schemas.openxmlformats.org/drawingml/2006/main" flipH="1" flipV="1">
          <a:off x="590550" y="2386013"/>
          <a:ext cx="3267075" cy="19050"/>
        </a:xfrm>
        <a:prstGeom xmlns:a="http://schemas.openxmlformats.org/drawingml/2006/main" prst="line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  <a:extLst xmlns:a="http://schemas.openxmlformats.org/drawingml/2006/main"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cxnSp>
  </cdr:relSizeAnchor>
</c:userShape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"/>
  <sheetViews>
    <sheetView tabSelected="1" zoomScale="70" zoomScaleNormal="70" workbookViewId="0">
      <selection activeCell="R15" sqref="R15"/>
    </sheetView>
  </sheetViews>
  <sheetFormatPr defaultColWidth="11.5703125" defaultRowHeight="12.75"/>
  <cols>
    <col min="1" max="1" width="21.7109375" customWidth="1"/>
  </cols>
  <sheetData>
    <row r="1" spans="1:17" ht="20.25">
      <c r="A1" s="1"/>
      <c r="B1" s="2"/>
      <c r="C1" s="2"/>
      <c r="D1" s="2"/>
      <c r="E1" s="2"/>
      <c r="F1" s="2"/>
      <c r="G1" s="2"/>
      <c r="H1" s="2"/>
      <c r="I1" s="2"/>
      <c r="J1" s="2"/>
      <c r="K1" s="2"/>
    </row>
    <row r="2" spans="1:17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7" ht="28.35" customHeight="1">
      <c r="A3" s="3" t="s">
        <v>0</v>
      </c>
      <c r="B3" s="4">
        <v>1E-3</v>
      </c>
      <c r="C3" s="4">
        <v>0.1</v>
      </c>
      <c r="D3" s="4">
        <v>0.2</v>
      </c>
      <c r="E3" s="4">
        <v>0.3</v>
      </c>
      <c r="F3" s="4">
        <v>0.4</v>
      </c>
      <c r="G3" s="4">
        <v>0.5</v>
      </c>
      <c r="H3" s="4">
        <v>0.6</v>
      </c>
      <c r="I3" s="4">
        <v>0.7</v>
      </c>
      <c r="J3" s="4">
        <v>0.8</v>
      </c>
      <c r="K3" s="4">
        <v>0.9</v>
      </c>
      <c r="L3" s="4">
        <v>1</v>
      </c>
      <c r="M3" s="4">
        <v>3</v>
      </c>
      <c r="N3" s="4">
        <v>5</v>
      </c>
      <c r="O3" s="4">
        <v>8</v>
      </c>
      <c r="P3" s="4">
        <v>10</v>
      </c>
      <c r="Q3" s="4">
        <v>15</v>
      </c>
    </row>
    <row r="4" spans="1:17" ht="28.35" customHeight="1">
      <c r="A4" s="3" t="s">
        <v>2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</row>
    <row r="5" spans="1:17" ht="28.35" customHeight="1">
      <c r="A5" s="3" t="s">
        <v>3</v>
      </c>
      <c r="B5" s="4">
        <v>3.5</v>
      </c>
      <c r="C5" s="4">
        <v>3.4830999999999999</v>
      </c>
      <c r="D5" s="4">
        <v>3.4325000000000001</v>
      </c>
      <c r="E5" s="4">
        <v>3.3472</v>
      </c>
      <c r="F5" s="4">
        <v>3.2450999999999999</v>
      </c>
      <c r="G5" s="4">
        <v>3.1095000000000002</v>
      </c>
      <c r="H5" s="4">
        <v>2.9609999999999999</v>
      </c>
      <c r="I5" s="4">
        <v>2.7905000000000002</v>
      </c>
      <c r="J5" s="4">
        <v>2.6646999999999998</v>
      </c>
      <c r="K5" s="4">
        <v>2.504</v>
      </c>
      <c r="L5" s="4">
        <v>2.3374999999999999</v>
      </c>
      <c r="M5" s="4">
        <v>0.61580000000000001</v>
      </c>
      <c r="N5" s="4">
        <v>0.19850000000000001</v>
      </c>
      <c r="O5" s="4">
        <v>0.108</v>
      </c>
      <c r="P5" s="4">
        <v>6.6500000000000004E-2</v>
      </c>
      <c r="Q5" s="4">
        <v>3.15E-2</v>
      </c>
    </row>
    <row r="6" spans="1:17" ht="28.35" customHeight="1">
      <c r="A6" s="3" t="s">
        <v>4</v>
      </c>
      <c r="B6" s="4">
        <v>0</v>
      </c>
      <c r="C6" s="4">
        <v>1.4</v>
      </c>
      <c r="D6" s="4">
        <v>1.35</v>
      </c>
      <c r="E6" s="4">
        <v>1.3</v>
      </c>
      <c r="F6" s="4">
        <v>1.37</v>
      </c>
      <c r="G6" s="4">
        <v>1.23</v>
      </c>
      <c r="H6" s="4">
        <v>1.3</v>
      </c>
      <c r="I6" s="4">
        <v>1.3</v>
      </c>
      <c r="J6" s="4">
        <v>1.37</v>
      </c>
      <c r="K6" s="4">
        <v>1.27</v>
      </c>
      <c r="L6" s="4">
        <v>1.2</v>
      </c>
      <c r="M6" s="4">
        <v>0.75</v>
      </c>
      <c r="N6" s="4">
        <v>0.77</v>
      </c>
      <c r="O6" s="4">
        <v>0.52</v>
      </c>
      <c r="P6" s="4">
        <v>0.4</v>
      </c>
      <c r="Q6" s="4">
        <f>K17</f>
        <v>0.19600000000000062</v>
      </c>
    </row>
    <row r="7" spans="1:17" ht="28.35" customHeight="1">
      <c r="A7" s="3" t="s">
        <v>6</v>
      </c>
      <c r="B7" s="4">
        <v>159.154</v>
      </c>
      <c r="C7" s="4">
        <v>10</v>
      </c>
      <c r="D7" s="4">
        <v>5</v>
      </c>
      <c r="E7" s="4">
        <v>3.3330000000000002</v>
      </c>
      <c r="F7" s="4">
        <v>2.5</v>
      </c>
      <c r="G7" s="4">
        <v>2</v>
      </c>
      <c r="H7" s="4">
        <v>1.667</v>
      </c>
      <c r="I7" s="4">
        <v>1.429</v>
      </c>
      <c r="J7" s="4">
        <v>1.25</v>
      </c>
      <c r="K7" s="4">
        <v>1.111</v>
      </c>
      <c r="L7" s="4">
        <v>1</v>
      </c>
      <c r="M7" s="4">
        <v>0.33300000000000002</v>
      </c>
      <c r="N7" s="4">
        <v>0.2</v>
      </c>
      <c r="O7" s="4">
        <v>0.125</v>
      </c>
      <c r="P7" s="4">
        <v>0.1</v>
      </c>
      <c r="Q7" s="4">
        <v>0.66700000000000004</v>
      </c>
    </row>
    <row r="8" spans="1:17" ht="28.35" customHeight="1">
      <c r="A8" s="5" t="s">
        <v>11</v>
      </c>
      <c r="B8" s="2">
        <f>20*LOG(B9)</f>
        <v>10.881360887005513</v>
      </c>
      <c r="C8" s="2">
        <f>20*LOG(C9)</f>
        <v>10.839318865132302</v>
      </c>
      <c r="D8" s="2">
        <f>20*LOG(D9)</f>
        <v>10.712210918175856</v>
      </c>
      <c r="E8" s="2">
        <f t="shared" ref="E8:Q8" si="0">20*LOG(E9)</f>
        <v>10.493633257023227</v>
      </c>
      <c r="F8" s="2">
        <f t="shared" si="0"/>
        <v>10.224561688546123</v>
      </c>
      <c r="G8" s="2">
        <f t="shared" si="0"/>
        <v>9.8538112229908421</v>
      </c>
      <c r="H8" s="2">
        <f t="shared" si="0"/>
        <v>9.4287681477859824</v>
      </c>
      <c r="I8" s="2">
        <f t="shared" si="0"/>
        <v>8.9136405370535847</v>
      </c>
      <c r="J8" s="2">
        <f t="shared" si="0"/>
        <v>8.5129664385206834</v>
      </c>
      <c r="K8" s="2">
        <f t="shared" si="0"/>
        <v>7.9726864907678419</v>
      </c>
      <c r="L8" s="2">
        <f t="shared" si="0"/>
        <v>7.3750323908911071</v>
      </c>
      <c r="M8" s="2">
        <f t="shared" si="0"/>
        <v>-4.211206308656414</v>
      </c>
      <c r="N8" s="2">
        <f t="shared" si="0"/>
        <v>-14.044789778017321</v>
      </c>
      <c r="O8" s="2">
        <f t="shared" si="0"/>
        <v>-19.331524890261008</v>
      </c>
      <c r="P8" s="2">
        <f t="shared" si="0"/>
        <v>-23.543567093937909</v>
      </c>
      <c r="Q8" s="2">
        <f t="shared" si="0"/>
        <v>-30.03378892420799</v>
      </c>
    </row>
    <row r="9" spans="1:17" ht="28.35" customHeight="1">
      <c r="A9" s="3" t="s">
        <v>1</v>
      </c>
      <c r="B9" s="4">
        <f>B5/B4</f>
        <v>3.5</v>
      </c>
      <c r="C9" s="4">
        <f>C5/C4</f>
        <v>3.4830999999999999</v>
      </c>
      <c r="D9" s="4">
        <f t="shared" ref="D9:K9" si="1">1/(D4/D5)</f>
        <v>3.4325000000000001</v>
      </c>
      <c r="E9" s="4">
        <f t="shared" si="1"/>
        <v>3.3472</v>
      </c>
      <c r="F9" s="4">
        <f t="shared" si="1"/>
        <v>3.2450999999999999</v>
      </c>
      <c r="G9" s="4">
        <f t="shared" si="1"/>
        <v>3.1095000000000002</v>
      </c>
      <c r="H9" s="4">
        <f t="shared" si="1"/>
        <v>2.9609999999999999</v>
      </c>
      <c r="I9" s="4">
        <f t="shared" si="1"/>
        <v>2.7905000000000002</v>
      </c>
      <c r="J9" s="4">
        <f t="shared" si="1"/>
        <v>2.6646999999999998</v>
      </c>
      <c r="K9" s="4">
        <f t="shared" si="1"/>
        <v>2.504</v>
      </c>
      <c r="L9" s="4">
        <v>2.3374999999999999</v>
      </c>
      <c r="M9" s="4">
        <v>0.61580000000000001</v>
      </c>
      <c r="N9" s="4">
        <v>0.19850000000000001</v>
      </c>
      <c r="O9" s="4">
        <v>0.108</v>
      </c>
      <c r="P9" s="4">
        <v>6.6500000000000004E-2</v>
      </c>
      <c r="Q9" s="4">
        <v>3.15E-2</v>
      </c>
    </row>
    <row r="10" spans="1:17" ht="28.35" customHeight="1">
      <c r="A10" s="3" t="s">
        <v>9</v>
      </c>
      <c r="B10" s="4">
        <v>0</v>
      </c>
      <c r="C10" s="4">
        <f>-C11*(180/3.14)</f>
        <v>-8.0254777070063685</v>
      </c>
      <c r="D10" s="4">
        <f t="shared" ref="D10:K10" si="2">-D11*(180/3.14)</f>
        <v>-15.477707006369426</v>
      </c>
      <c r="E10" s="4">
        <f t="shared" si="2"/>
        <v>-22.35668789808917</v>
      </c>
      <c r="F10" s="4">
        <f t="shared" si="2"/>
        <v>-31.414012738853504</v>
      </c>
      <c r="G10" s="4">
        <f t="shared" si="2"/>
        <v>-35.254777070063689</v>
      </c>
      <c r="H10" s="4">
        <f t="shared" si="2"/>
        <v>-44.71337579617834</v>
      </c>
      <c r="I10" s="4">
        <f t="shared" si="2"/>
        <v>-52.165605095541395</v>
      </c>
      <c r="J10" s="4">
        <f t="shared" si="2"/>
        <v>-62.828025477707008</v>
      </c>
      <c r="K10" s="4">
        <f t="shared" si="2"/>
        <v>-65.522292993630572</v>
      </c>
      <c r="L10">
        <f>-L11*(180/3.14)</f>
        <v>-68.789808917197448</v>
      </c>
      <c r="M10">
        <f>M11*(180/3.14)</f>
        <v>-128.98089171974522</v>
      </c>
      <c r="N10">
        <v>-142.49848399999999</v>
      </c>
      <c r="O10">
        <v>-152.245867</v>
      </c>
      <c r="P10">
        <v>-160.54771600000001</v>
      </c>
      <c r="Q10">
        <f>Q11*(180/3.14)</f>
        <v>-168.53503184713429</v>
      </c>
    </row>
    <row r="11" spans="1:17">
      <c r="A11" s="3" t="s">
        <v>10</v>
      </c>
      <c r="B11" s="2"/>
      <c r="C11" s="2">
        <f>C3*C6</f>
        <v>0.13999999999999999</v>
      </c>
      <c r="D11" s="2">
        <f t="shared" ref="D11:K11" si="3">D3*D6</f>
        <v>0.27</v>
      </c>
      <c r="E11" s="2">
        <f t="shared" si="3"/>
        <v>0.39</v>
      </c>
      <c r="F11" s="2">
        <f t="shared" si="3"/>
        <v>0.54800000000000004</v>
      </c>
      <c r="G11" s="2">
        <f t="shared" si="3"/>
        <v>0.61499999999999999</v>
      </c>
      <c r="H11" s="2">
        <f t="shared" si="3"/>
        <v>0.78</v>
      </c>
      <c r="I11" s="2">
        <f t="shared" si="3"/>
        <v>0.90999999999999992</v>
      </c>
      <c r="J11" s="2">
        <f t="shared" si="3"/>
        <v>1.0960000000000001</v>
      </c>
      <c r="K11" s="2">
        <f t="shared" si="3"/>
        <v>1.143</v>
      </c>
      <c r="L11" s="4">
        <f>L3*L6</f>
        <v>1.2</v>
      </c>
      <c r="M11" s="4">
        <f>-M3*M6</f>
        <v>-2.25</v>
      </c>
      <c r="N11" s="4">
        <f>-N3*N6</f>
        <v>-3.85</v>
      </c>
      <c r="O11" s="4">
        <f>-O3*O6</f>
        <v>-4.16</v>
      </c>
      <c r="P11" s="4">
        <f>-P3*P6</f>
        <v>-4</v>
      </c>
      <c r="Q11" s="4">
        <f>-Q3*Q6</f>
        <v>-2.9400000000000093</v>
      </c>
    </row>
    <row r="12" spans="1:17" ht="28.35" customHeight="1">
      <c r="A12" s="3" t="s">
        <v>0</v>
      </c>
      <c r="H12" s="4"/>
      <c r="I12" s="4"/>
      <c r="J12" s="4"/>
      <c r="K12" s="4"/>
    </row>
    <row r="13" spans="1:17" ht="28.35" customHeight="1">
      <c r="A13" s="3" t="s">
        <v>2</v>
      </c>
      <c r="B13" s="4">
        <v>1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4"/>
      <c r="I13" s="4"/>
      <c r="J13" s="4"/>
      <c r="K13" s="4"/>
    </row>
    <row r="14" spans="1:17" ht="28.35" customHeight="1">
      <c r="A14" s="3" t="s">
        <v>5</v>
      </c>
      <c r="H14" s="4"/>
      <c r="I14" s="4"/>
      <c r="J14" s="4"/>
      <c r="K14" s="4"/>
    </row>
    <row r="15" spans="1:17" ht="28.35" customHeight="1">
      <c r="A15" s="3" t="s">
        <v>4</v>
      </c>
      <c r="H15" s="4"/>
      <c r="I15" s="4"/>
      <c r="J15" s="4"/>
      <c r="K15" s="4"/>
    </row>
    <row r="16" spans="1:17" ht="28.35" customHeight="1">
      <c r="A16" s="3" t="s">
        <v>6</v>
      </c>
      <c r="H16" s="4"/>
      <c r="I16" s="4"/>
      <c r="J16" s="4"/>
      <c r="K16" s="4"/>
    </row>
    <row r="17" spans="1:17" ht="28.35" customHeight="1">
      <c r="A17" s="5" t="s">
        <v>11</v>
      </c>
      <c r="H17" s="2"/>
      <c r="I17" s="2">
        <v>6.7024999999999997</v>
      </c>
      <c r="J17" s="2">
        <v>6.8985000000000003</v>
      </c>
      <c r="K17" s="2">
        <f>J17-I17</f>
        <v>0.19600000000000062</v>
      </c>
    </row>
    <row r="18" spans="1:17" ht="28.35" customHeight="1">
      <c r="A18" s="3" t="s">
        <v>1</v>
      </c>
      <c r="H18" s="4"/>
      <c r="I18" s="4"/>
      <c r="J18" s="4"/>
      <c r="K18" s="4"/>
    </row>
    <row r="19" spans="1:17" ht="28.35" customHeight="1">
      <c r="A19" s="3" t="s">
        <v>7</v>
      </c>
      <c r="H19" s="4"/>
      <c r="I19" s="4"/>
      <c r="J19" s="4"/>
      <c r="K19" s="4"/>
    </row>
    <row r="20" spans="1:17">
      <c r="A20" s="3" t="s">
        <v>8</v>
      </c>
    </row>
    <row r="23" spans="1:17">
      <c r="A23" s="6" t="s">
        <v>12</v>
      </c>
      <c r="B23">
        <f>LOG(B3)</f>
        <v>-3</v>
      </c>
      <c r="C23">
        <f t="shared" ref="C23:Q23" si="4">LOG(2*3.14*C3)</f>
        <v>-0.20204035626280378</v>
      </c>
      <c r="D23">
        <f t="shared" si="4"/>
        <v>9.8989639401177401E-2</v>
      </c>
      <c r="E23">
        <f t="shared" si="4"/>
        <v>0.27508089845685851</v>
      </c>
      <c r="F23">
        <f t="shared" si="4"/>
        <v>0.40001963506515859</v>
      </c>
      <c r="G23">
        <f t="shared" si="4"/>
        <v>0.49692964807321494</v>
      </c>
      <c r="H23">
        <f t="shared" si="4"/>
        <v>0.57611089412083971</v>
      </c>
      <c r="I23">
        <f t="shared" si="4"/>
        <v>0.643057683751453</v>
      </c>
      <c r="J23">
        <f t="shared" si="4"/>
        <v>0.70104963072913984</v>
      </c>
      <c r="K23">
        <f t="shared" si="4"/>
        <v>0.75220215317652106</v>
      </c>
      <c r="L23">
        <f t="shared" si="4"/>
        <v>0.79795964373719619</v>
      </c>
      <c r="M23">
        <f t="shared" si="4"/>
        <v>1.2750808984568585</v>
      </c>
      <c r="N23">
        <f t="shared" si="4"/>
        <v>1.496929648073215</v>
      </c>
      <c r="O23">
        <f t="shared" si="4"/>
        <v>1.7010496307291398</v>
      </c>
      <c r="P23">
        <f t="shared" si="4"/>
        <v>1.7979596437371961</v>
      </c>
      <c r="Q23">
        <f t="shared" si="4"/>
        <v>1.9740509027928774</v>
      </c>
    </row>
    <row r="25" spans="1:17">
      <c r="A25" s="6" t="s">
        <v>13</v>
      </c>
      <c r="B25">
        <f>(2*3.14*B3)</f>
        <v>6.28E-3</v>
      </c>
      <c r="C25">
        <f t="shared" ref="C25:M25" si="5">(2*3.14*C3)</f>
        <v>0.62800000000000011</v>
      </c>
      <c r="D25">
        <f t="shared" si="5"/>
        <v>1.2560000000000002</v>
      </c>
      <c r="E25">
        <f t="shared" si="5"/>
        <v>1.8839999999999999</v>
      </c>
      <c r="F25">
        <f t="shared" si="5"/>
        <v>2.5120000000000005</v>
      </c>
      <c r="G25">
        <f t="shared" si="5"/>
        <v>3.14</v>
      </c>
      <c r="H25">
        <f t="shared" si="5"/>
        <v>3.7679999999999998</v>
      </c>
      <c r="I25">
        <f t="shared" si="5"/>
        <v>4.3959999999999999</v>
      </c>
      <c r="J25">
        <f t="shared" si="5"/>
        <v>5.0240000000000009</v>
      </c>
      <c r="K25">
        <f t="shared" si="5"/>
        <v>5.6520000000000001</v>
      </c>
      <c r="L25">
        <f t="shared" si="5"/>
        <v>6.28</v>
      </c>
      <c r="M25">
        <f t="shared" si="5"/>
        <v>18.84</v>
      </c>
      <c r="N25">
        <f>(2*3.14*N3)</f>
        <v>31.400000000000002</v>
      </c>
      <c r="O25">
        <f>(2*3.14*O3)</f>
        <v>50.24</v>
      </c>
      <c r="P25">
        <f>(2*3.14*P3)</f>
        <v>62.800000000000004</v>
      </c>
      <c r="Q25">
        <f>(2*3.14*Q3)</f>
        <v>94.2</v>
      </c>
    </row>
  </sheetData>
  <printOptions horizontalCentered="1" verticalCentered="1"/>
  <pageMargins left="0.5" right="0.5" top="0.39374999999999999" bottom="0.39374999999999999" header="0.51180555555555551" footer="0.51180555555555551"/>
  <pageSetup paperSize="9" orientation="landscape" useFirstPageNumber="1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defaultColWidth="11.5703125" defaultRowHeight="12.75"/>
  <sheetData/>
  <printOptions horizontalCentered="1" verticalCentered="1"/>
  <pageMargins left="0.5" right="0.5" top="0.39374999999999999" bottom="0.39374999999999999" header="0.51180555555555551" footer="0.51180555555555551"/>
  <pageSetup paperSize="9" orientation="landscape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11.5703125" defaultRowHeight="12.75"/>
  <sheetData/>
  <printOptions horizontalCentered="1" verticalCentered="1"/>
  <pageMargins left="0.5" right="0.5" top="0.39374999999999999" bottom="0.39374999999999999" header="0.51180555555555551" footer="0.51180555555555551"/>
  <pageSetup paperSize="9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Feuille1</vt:lpstr>
      <vt:lpstr>Feuille2</vt:lpstr>
      <vt:lpstr>Feuille3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Hervé FOKAM KUATE;bah jedeine</dc:creator>
  <cp:lastModifiedBy>Saikyouzero</cp:lastModifiedBy>
  <dcterms:created xsi:type="dcterms:W3CDTF">2017-01-26T18:34:55Z</dcterms:created>
  <dcterms:modified xsi:type="dcterms:W3CDTF">2018-01-28T22:13:11Z</dcterms:modified>
</cp:coreProperties>
</file>