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O124"/>
  <sheetViews>
    <sheetView workbookViewId="0">
      <selection activeCell="A1" sqref="A1"/>
    </sheetView>
  </sheetViews>
  <sheetFormatPr baseColWidth="8" defaultRowHeight="15"/>
  <sheetData>
    <row r="1">
      <c r="A1" s="1" t="inlineStr">
        <is>
          <t>title</t>
        </is>
      </c>
      <c r="B1" s="1" t="inlineStr">
        <is>
          <t>price</t>
        </is>
      </c>
      <c r="C1" s="1" t="inlineStr">
        <is>
          <t>location</t>
        </is>
      </c>
      <c r="D1" s="1" t="inlineStr">
        <is>
          <t>hour</t>
        </is>
      </c>
      <c r="E1" s="1" t="inlineStr">
        <is>
          <t>duration</t>
        </is>
      </c>
      <c r="F1" s="1" t="inlineStr">
        <is>
          <t>date</t>
        </is>
      </c>
      <c r="G1" s="1" t="inlineStr">
        <is>
          <t>city</t>
        </is>
      </c>
      <c r="H1" s="1" t="inlineStr">
        <is>
          <t>genre</t>
        </is>
      </c>
      <c r="I1" s="1" t="inlineStr">
        <is>
          <t>category</t>
        </is>
      </c>
      <c r="J1" s="1" t="inlineStr">
        <is>
          <t>cat</t>
        </is>
      </c>
      <c r="K1" s="1" t="inlineStr">
        <is>
          <t>director</t>
        </is>
      </c>
      <c r="L1" s="1" t="inlineStr">
        <is>
          <t>playwright</t>
        </is>
      </c>
      <c r="M1" s="1" t="inlineStr">
        <is>
          <t>rate</t>
        </is>
      </c>
      <c r="N1" s="1" t="inlineStr">
        <is>
          <t>voters</t>
        </is>
      </c>
      <c r="O1" s="1" t="inlineStr">
        <is>
          <t>cast</t>
        </is>
      </c>
    </row>
    <row r="2">
      <c r="A2">
        <f>HYPERLINK("https://www.tiwall.com//p/amirkabir2023","امیرکبیر ۲۰۲۳")</f>
        <v/>
      </c>
      <c r="B2" t="n">
        <v>90</v>
      </c>
      <c r="C2" t="inlineStr">
        <is>
          <t>تالار فخرالدین اسعد گرگانی (گرگان - سالن نگاه)</t>
        </is>
      </c>
      <c r="D2" t="inlineStr">
        <is>
          <t>18:40:00</t>
        </is>
      </c>
      <c r="E2" t="inlineStr">
        <is>
          <t>01:10:00</t>
        </is>
      </c>
      <c r="F2" t="inlineStr">
        <is>
          <t>1402-04-25</t>
        </is>
      </c>
      <c r="G2" t="inlineStr">
        <is>
          <t>گرگان</t>
        </is>
      </c>
      <c r="H2" t="inlineStr">
        <is>
          <t>موزیکال, کمدی</t>
        </is>
      </c>
      <c r="I2" t="inlineStr">
        <is>
          <t>بزرگسال</t>
        </is>
      </c>
      <c r="J2" t="inlineStr">
        <is>
          <t>خانوادگی</t>
        </is>
      </c>
      <c r="K2" t="inlineStr">
        <is>
          <t>رضا پورتراب زاده</t>
        </is>
      </c>
      <c r="L2" t="inlineStr">
        <is>
          <t>نامعلوم</t>
        </is>
      </c>
      <c r="M2" t="n">
        <v>0</v>
      </c>
      <c r="N2" t="n">
        <v>0</v>
      </c>
      <c r="O2" t="inlineStr">
        <is>
          <t>ایلا مقصودلو، فاطمه آصف آگاه، فاطمه مقصودلو، سارا عرب احمدی، فاضله محبی، طاها فرزبود، صدف صبحی، آوین قلیچ لی، سما قاسمعلی، محمد رضایی عزیزی، کیمیا اسپومحلی، کامران بنی کمالی، معید مرگان پور</t>
        </is>
      </c>
    </row>
    <row r="3">
      <c r="A3">
        <f>HYPERLINK("https://www.tiwall.com//p/shab.chehelom","شب چهلم")</f>
        <v/>
      </c>
      <c r="B3" t="n">
        <v>100</v>
      </c>
      <c r="C3" t="inlineStr">
        <is>
          <t>تالار محراب - سالن استاد جعفر والی</t>
        </is>
      </c>
      <c r="D3" t="inlineStr">
        <is>
          <t>18:00:00</t>
        </is>
      </c>
      <c r="E3" t="inlineStr">
        <is>
          <t>01:15:00</t>
        </is>
      </c>
      <c r="F3" t="inlineStr">
        <is>
          <t>1402-04-16</t>
        </is>
      </c>
      <c r="G3" t="inlineStr">
        <is>
          <t>تهران</t>
        </is>
      </c>
      <c r="H3" t="inlineStr">
        <is>
          <t>تلفیقی, موزیکال, کمدی</t>
        </is>
      </c>
      <c r="I3" t="inlineStr">
        <is>
          <t>بزرگسال</t>
        </is>
      </c>
      <c r="J3" t="inlineStr">
        <is>
          <t>سنتی, خانوادگی, بزرگسال</t>
        </is>
      </c>
      <c r="K3" t="inlineStr">
        <is>
          <t>محمد علایی</t>
        </is>
      </c>
      <c r="L3" t="inlineStr">
        <is>
          <t>محمد علایی</t>
        </is>
      </c>
      <c r="M3" t="n">
        <v>4</v>
      </c>
      <c r="N3" t="n">
        <v>9</v>
      </c>
      <c r="O3" t="inlineStr">
        <is>
          <t>(به ترتیب ورود به صحنه) طاهره بهرامی نهادفر، افسانه بخشی فرد، مرضیه آقاسی، زهرا عرب براقی، سیمین عزیزی، آریاناز ضرابی، مریم مهریان، ساناز تفکری، مرجان مشاط زادگان، الهه اهدائی، فرنوش دبیری، منیژه روستایی، فریال سیاح نیری، لیلا عزتی</t>
        </is>
      </c>
    </row>
    <row r="4">
      <c r="A4">
        <f>HYPERLINK("https://www.tiwall.com//p/takshakh","تک شاخ")</f>
        <v/>
      </c>
      <c r="B4" t="n">
        <v>60</v>
      </c>
      <c r="C4" t="inlineStr">
        <is>
          <t>کارگاه نمایش تالار انتظار - کرمانشاه</t>
        </is>
      </c>
      <c r="D4" t="inlineStr">
        <is>
          <t>18:30:00</t>
        </is>
      </c>
      <c r="E4" t="inlineStr">
        <is>
          <t>00:50:00</t>
        </is>
      </c>
      <c r="F4" t="inlineStr">
        <is>
          <t>1402-04-27</t>
        </is>
      </c>
      <c r="G4" t="inlineStr">
        <is>
          <t>کرمانشاه</t>
        </is>
      </c>
      <c r="H4" t="inlineStr">
        <is>
          <t>تلفیقی, کمدی</t>
        </is>
      </c>
      <c r="I4" t="inlineStr">
        <is>
          <t>بزرگسال</t>
        </is>
      </c>
      <c r="J4" t="inlineStr"/>
      <c r="K4" t="inlineStr">
        <is>
          <t>بهزاد اسکندری</t>
        </is>
      </c>
      <c r="L4" t="inlineStr">
        <is>
          <t>مژده مرادی</t>
        </is>
      </c>
      <c r="M4" t="n">
        <v>0</v>
      </c>
      <c r="N4" t="n">
        <v>0</v>
      </c>
      <c r="O4" t="inlineStr">
        <is>
          <t>حامد محمدی، مجتبی مرادی، علی ارسب، متین کریمی، محمد دهنوی، حسین کهریزی، شکوفه درخشانی</t>
        </is>
      </c>
    </row>
    <row r="5">
      <c r="A5">
        <f>HYPERLINK("https://www.tiwall.com//p/spoken17","مراسم قطع دست در اسپوکن")</f>
        <v/>
      </c>
      <c r="B5" t="n">
        <v>100</v>
      </c>
      <c r="C5" t="inlineStr">
        <is>
          <t>خانه نمایش دا - سالن شماره ۱</t>
        </is>
      </c>
      <c r="D5" t="inlineStr">
        <is>
          <t>19:00:00</t>
        </is>
      </c>
      <c r="E5" t="inlineStr">
        <is>
          <t>01:00:00</t>
        </is>
      </c>
      <c r="F5" t="inlineStr">
        <is>
          <t>1402-04-27</t>
        </is>
      </c>
      <c r="G5" t="inlineStr">
        <is>
          <t>تهران</t>
        </is>
      </c>
      <c r="H5" t="inlineStr">
        <is>
          <t>تلفیقی</t>
        </is>
      </c>
      <c r="I5" t="inlineStr">
        <is>
          <t>بزرگسال</t>
        </is>
      </c>
      <c r="J5" t="inlineStr">
        <is>
          <t>خانوادگی</t>
        </is>
      </c>
      <c r="K5" t="inlineStr">
        <is>
          <t>حامد خسروی</t>
        </is>
      </c>
      <c r="L5" t="inlineStr">
        <is>
          <t>مارتین مک دونا</t>
        </is>
      </c>
      <c r="M5" t="n">
        <v>3.2</v>
      </c>
      <c r="N5" t="n">
        <v>13</v>
      </c>
      <c r="O5" t="inlineStr">
        <is>
          <t>سیامک ادیب، مهدی شاهی، سحر باقرآبادی، حامد خسروی</t>
        </is>
      </c>
    </row>
    <row r="6">
      <c r="A6">
        <f>HYPERLINK("https://www.tiwall.com//p/ghand.khoon3","قند خون")</f>
        <v/>
      </c>
      <c r="B6" t="n">
        <v>70</v>
      </c>
      <c r="C6" t="inlineStr">
        <is>
          <t>تالار محراب - سالن استاد جمیله شیخی</t>
        </is>
      </c>
      <c r="D6" t="inlineStr">
        <is>
          <t>20:00:00</t>
        </is>
      </c>
      <c r="E6" t="inlineStr">
        <is>
          <t>00:50:00</t>
        </is>
      </c>
      <c r="F6" t="inlineStr">
        <is>
          <t>1402-04-23</t>
        </is>
      </c>
      <c r="G6" t="inlineStr">
        <is>
          <t>تهران</t>
        </is>
      </c>
      <c r="H6" t="inlineStr">
        <is>
          <t>درام, رئال, اجتماعی</t>
        </is>
      </c>
      <c r="I6" t="inlineStr">
        <is>
          <t>بزرگسال</t>
        </is>
      </c>
      <c r="J6" t="inlineStr">
        <is>
          <t>بزرگسال</t>
        </is>
      </c>
      <c r="K6" t="inlineStr">
        <is>
          <t>رضا آقا حسینی</t>
        </is>
      </c>
      <c r="L6" t="inlineStr">
        <is>
          <t>لیلی عاج</t>
        </is>
      </c>
      <c r="M6" t="n">
        <v>4.2</v>
      </c>
      <c r="N6" t="n">
        <v>5</v>
      </c>
      <c r="O6" t="inlineStr">
        <is>
          <t>(به ترتیب حروف الفبا) رضا آقا حسینی، روژینا اسدی، لعیا حسینی</t>
        </is>
      </c>
    </row>
    <row r="7">
      <c r="A7">
        <f>HYPERLINK("https://www.tiwall.com//p/sousk","سوسک")</f>
        <v/>
      </c>
      <c r="B7" t="n">
        <v>60</v>
      </c>
      <c r="C7" t="inlineStr">
        <is>
          <t>تماشاخانه حیایی</t>
        </is>
      </c>
      <c r="D7" t="inlineStr">
        <is>
          <t>19:30:00</t>
        </is>
      </c>
      <c r="E7" t="inlineStr">
        <is>
          <t>00:45:00</t>
        </is>
      </c>
      <c r="F7" t="inlineStr">
        <is>
          <t>1402-04-07</t>
        </is>
      </c>
      <c r="G7" t="inlineStr">
        <is>
          <t>تهران</t>
        </is>
      </c>
      <c r="H7" t="inlineStr">
        <is>
          <t>سورئال</t>
        </is>
      </c>
      <c r="I7" t="inlineStr">
        <is>
          <t>بزرگسال</t>
        </is>
      </c>
      <c r="J7" t="inlineStr">
        <is>
          <t>صحنهای</t>
        </is>
      </c>
      <c r="K7" t="inlineStr">
        <is>
          <t>امیرعلی نوری</t>
        </is>
      </c>
      <c r="L7" t="inlineStr">
        <is>
          <t>امیرعلی نوری</t>
        </is>
      </c>
      <c r="M7" t="n">
        <v>0</v>
      </c>
      <c r="N7" t="n">
        <v>0</v>
      </c>
      <c r="O7" t="inlineStr">
        <is>
          <t>(به ترتیب ورود به صحنه) محمدرضا حاج نوروزی، ندا قهرمانپور، نیلوفر آقاپور، نیایش امینیان، امیرعلی نوری، فاطمه ولندیاری، محراب عبدالهی،</t>
        </is>
      </c>
    </row>
    <row r="8">
      <c r="A8">
        <f>HYPERLINK("https://www.tiwall.com//p/chekhvte2","چخفته")</f>
        <v/>
      </c>
      <c r="B8" t="n">
        <v>110</v>
      </c>
      <c r="C8" t="inlineStr">
        <is>
          <t>تئاترشهر - سالن سایه</t>
        </is>
      </c>
      <c r="D8" t="inlineStr">
        <is>
          <t>20:15:00</t>
        </is>
      </c>
      <c r="E8" t="inlineStr">
        <is>
          <t>01:10:00</t>
        </is>
      </c>
      <c r="F8" t="inlineStr">
        <is>
          <t>1402-05-13</t>
        </is>
      </c>
      <c r="G8" t="inlineStr">
        <is>
          <t>تهران</t>
        </is>
      </c>
      <c r="H8" t="inlineStr">
        <is>
          <t>درام, فانتزی</t>
        </is>
      </c>
      <c r="I8" t="inlineStr">
        <is>
          <t>بزرگسال</t>
        </is>
      </c>
      <c r="J8" t="inlineStr"/>
      <c r="K8" t="inlineStr">
        <is>
          <t>اشکان پیر دل زنده</t>
        </is>
      </c>
      <c r="L8" t="inlineStr">
        <is>
          <t>فرزانه محمدحسین</t>
        </is>
      </c>
      <c r="M8" t="n">
        <v>4.7</v>
      </c>
      <c r="N8" t="n">
        <v>35</v>
      </c>
      <c r="O8" t="inlineStr">
        <is>
          <t>رومینا فرمانی، فرزانه محمدحسین، یگانه منصوری، سارا زارعی، امیرحسین فروتن، سارا عزیزی، کیارش زرین، سیاوش کریما، محمدعلی الحمد، محمدعلی براتی</t>
        </is>
      </c>
    </row>
    <row r="9">
      <c r="A9">
        <f>HYPERLINK("https://www.tiwall.com//p/otagh4","اتاق")</f>
        <v/>
      </c>
      <c r="B9" t="n">
        <v>100</v>
      </c>
      <c r="C9" t="inlineStr">
        <is>
          <t>تماشاخانه ملک</t>
        </is>
      </c>
      <c r="D9" t="inlineStr">
        <is>
          <t>20:45:00</t>
        </is>
      </c>
      <c r="E9" t="inlineStr">
        <is>
          <t>01:05:00</t>
        </is>
      </c>
      <c r="F9" t="inlineStr">
        <is>
          <t>1402-04-20</t>
        </is>
      </c>
      <c r="G9" t="inlineStr">
        <is>
          <t>تهران</t>
        </is>
      </c>
      <c r="H9" t="inlineStr">
        <is>
          <t>سورئال, تلفیقی</t>
        </is>
      </c>
      <c r="I9" t="inlineStr">
        <is>
          <t>بزرگسال</t>
        </is>
      </c>
      <c r="J9" t="inlineStr">
        <is>
          <t>سیاسی, فیزیکال, دانشجویی, بزرگسال</t>
        </is>
      </c>
      <c r="K9" t="inlineStr">
        <is>
          <t>ماهور تهرانی</t>
        </is>
      </c>
      <c r="L9" t="inlineStr">
        <is>
          <t>هارولد پینتر</t>
        </is>
      </c>
      <c r="M9" t="n">
        <v>3.7</v>
      </c>
      <c r="N9" t="n">
        <v>17</v>
      </c>
      <c r="O9" t="inlineStr">
        <is>
          <t>شیدا امیدی پور، نیلوفر جعفری، پریسا پرهوده، حمیدرضا جعفری، فرید صادق</t>
        </is>
      </c>
    </row>
    <row r="10">
      <c r="A10">
        <f>HYPERLINK("https://www.tiwall.com//p/mazhakeshabiheghatl5","مضحکه شبیه قتل")</f>
        <v/>
      </c>
      <c r="B10" t="n">
        <v>60</v>
      </c>
      <c r="C10" t="inlineStr">
        <is>
          <t>مجتمع فرهنگی و هنری ارومیه - تالار شمس</t>
        </is>
      </c>
      <c r="D10" t="inlineStr">
        <is>
          <t>19:00:00</t>
        </is>
      </c>
      <c r="E10" t="inlineStr">
        <is>
          <t>01:10:00</t>
        </is>
      </c>
      <c r="F10" t="inlineStr">
        <is>
          <t>1402-04-20</t>
        </is>
      </c>
      <c r="G10" t="inlineStr">
        <is>
          <t>ارومیه</t>
        </is>
      </c>
      <c r="H10" t="inlineStr">
        <is>
          <t>کمدی, موزیکال, تاریخی</t>
        </is>
      </c>
      <c r="I10" t="inlineStr">
        <is>
          <t>بزرگسال</t>
        </is>
      </c>
      <c r="J10" t="inlineStr">
        <is>
          <t>صحنهای, خانوادگی</t>
        </is>
      </c>
      <c r="K10" t="inlineStr">
        <is>
          <t>رضا خوفی</t>
        </is>
      </c>
      <c r="L10" t="inlineStr">
        <is>
          <t>حسین کیانی</t>
        </is>
      </c>
      <c r="M10" t="n">
        <v>0</v>
      </c>
      <c r="N10" t="n">
        <v>0</v>
      </c>
      <c r="O10" t="inlineStr">
        <is>
          <t>محسن علی نژاد، حجت حسن پور، آیلار یزدانی، مهدیه حسینی، مژده فرجی، مریم افشاری، ا.راد، بهنام شیخلو</t>
        </is>
      </c>
    </row>
    <row r="11">
      <c r="A11">
        <f>HYPERLINK("https://www.tiwall.com//p/hidden4","Hidden | پنهان")</f>
        <v/>
      </c>
      <c r="B11" t="n">
        <v>130</v>
      </c>
      <c r="C11" t="inlineStr">
        <is>
          <t>تئاترشهر - سالن قشقایی</t>
        </is>
      </c>
      <c r="D11" t="inlineStr">
        <is>
          <t>20:30:00</t>
        </is>
      </c>
      <c r="E11" t="inlineStr">
        <is>
          <t>01:10:00</t>
        </is>
      </c>
      <c r="F11" t="inlineStr">
        <is>
          <t>1402-04-27</t>
        </is>
      </c>
      <c r="G11" t="inlineStr">
        <is>
          <t>تهران</t>
        </is>
      </c>
      <c r="H11" t="inlineStr">
        <is>
          <t>معمایی</t>
        </is>
      </c>
      <c r="I11" t="inlineStr">
        <is>
          <t>بزرگسال</t>
        </is>
      </c>
      <c r="J11" t="inlineStr">
        <is>
          <t>بزرگسال</t>
        </is>
      </c>
      <c r="K11" t="inlineStr">
        <is>
          <t>کوروش شاهونه</t>
        </is>
      </c>
      <c r="L11" t="inlineStr">
        <is>
          <t>ریحانه رضی، کوروش شاهونه</t>
        </is>
      </c>
      <c r="M11" t="n">
        <v>4.4</v>
      </c>
      <c r="N11" t="n">
        <v>11</v>
      </c>
      <c r="O11" t="inlineStr">
        <is>
          <t>حمید رحیمی، ریحانه رضی، عطا عمرانی، آیت بی غم، فرناز حسینمردی، مبینا هَداوند خانی</t>
        </is>
      </c>
    </row>
    <row r="12">
      <c r="A12">
        <f>HYPERLINK("https://www.tiwall.com//p/herfei17","حرفهای")</f>
        <v/>
      </c>
      <c r="B12" t="n">
        <v>130</v>
      </c>
      <c r="C12" t="inlineStr">
        <is>
          <t>تئاترشهر - سالن چهارسو</t>
        </is>
      </c>
      <c r="D12" t="inlineStr">
        <is>
          <t>20:30:00</t>
        </is>
      </c>
      <c r="E12" t="inlineStr">
        <is>
          <t>01:30:00</t>
        </is>
      </c>
      <c r="F12" t="inlineStr">
        <is>
          <t>1402-05-20</t>
        </is>
      </c>
      <c r="G12" t="inlineStr">
        <is>
          <t>تهران</t>
        </is>
      </c>
      <c r="H12" t="inlineStr">
        <is>
          <t>نامعلوم</t>
        </is>
      </c>
      <c r="I12" t="inlineStr">
        <is>
          <t>بزرگسال</t>
        </is>
      </c>
      <c r="J12" t="inlineStr"/>
      <c r="K12" t="inlineStr">
        <is>
          <t>وحید منتظری</t>
        </is>
      </c>
      <c r="L12" t="inlineStr">
        <is>
          <t>وحید منتظری</t>
        </is>
      </c>
      <c r="M12" t="n">
        <v>4.1</v>
      </c>
      <c r="N12" t="n">
        <v>31</v>
      </c>
      <c r="O12" t="inlineStr">
        <is>
          <t>(به ترتیب حروف الفبا) سعید برجعلی، فاطیما بهارمست، سینا خوانساری عتیق، بنفشه ریاضی، علیرضا زارع پرست، سهیل ساعی، کیوان ساکت اف، نصیر ساکی، آران شالودگی، مجید فرهنگ، مهناز کرباسچیان، مهران میری، امیر نوروزی، پویا نوروزی، امیر حسین هاشمی، امیر هدایت نژاد</t>
        </is>
      </c>
    </row>
    <row r="13">
      <c r="A13">
        <f>HYPERLINK("https://www.tiwall.com//p/monologue4","مونولوگ!")</f>
        <v/>
      </c>
      <c r="B13" t="n">
        <v>80</v>
      </c>
      <c r="C13" t="inlineStr">
        <is>
          <t>تالار مولوی - سالن کوچک</t>
        </is>
      </c>
      <c r="D13" t="inlineStr">
        <is>
          <t>19:00:00</t>
        </is>
      </c>
      <c r="E13" t="inlineStr">
        <is>
          <t>01:00:00</t>
        </is>
      </c>
      <c r="F13" t="inlineStr">
        <is>
          <t>1402-04-28</t>
        </is>
      </c>
      <c r="G13" t="inlineStr">
        <is>
          <t>تهران</t>
        </is>
      </c>
      <c r="H13" t="inlineStr">
        <is>
          <t>مونولوگ, تجربی</t>
        </is>
      </c>
      <c r="I13" t="inlineStr">
        <is>
          <t>بزرگسال</t>
        </is>
      </c>
      <c r="J13" t="inlineStr"/>
      <c r="K13" t="inlineStr">
        <is>
          <t>فرنود سمیع</t>
        </is>
      </c>
      <c r="L13" t="inlineStr">
        <is>
          <t>معین رمضانی</t>
        </is>
      </c>
      <c r="M13" t="n">
        <v>3.8</v>
      </c>
      <c r="N13" t="n">
        <v>13</v>
      </c>
      <c r="O13" t="inlineStr">
        <is>
          <t>ارشیا اعتمادی</t>
        </is>
      </c>
    </row>
    <row r="14">
      <c r="A14">
        <f>HYPERLINK("https://www.tiwall.com//p/avaz.pedar","هرگز برای پدرم آواز نخواندم")</f>
        <v/>
      </c>
      <c r="B14" t="n">
        <v>150</v>
      </c>
      <c r="C14" t="inlineStr">
        <is>
          <t>پردیس تئاتر شهرزاد - سالن ۳</t>
        </is>
      </c>
      <c r="D14" t="inlineStr">
        <is>
          <t>19:00:00</t>
        </is>
      </c>
      <c r="E14" t="inlineStr">
        <is>
          <t>01:00:00</t>
        </is>
      </c>
      <c r="F14" t="inlineStr">
        <is>
          <t>1402-06-01</t>
        </is>
      </c>
      <c r="G14" t="inlineStr">
        <is>
          <t>تهران</t>
        </is>
      </c>
      <c r="H14" t="inlineStr">
        <is>
          <t>درام</t>
        </is>
      </c>
      <c r="I14" t="inlineStr">
        <is>
          <t>بزرگسال</t>
        </is>
      </c>
      <c r="J14" t="inlineStr">
        <is>
          <t>بزرگسال</t>
        </is>
      </c>
      <c r="K14" t="inlineStr">
        <is>
          <t>حامد صحت</t>
        </is>
      </c>
      <c r="L14" t="inlineStr">
        <is>
          <t>رابرت اندرسن</t>
        </is>
      </c>
      <c r="M14" t="n">
        <v>0</v>
      </c>
      <c r="N14" t="n">
        <v>0</v>
      </c>
      <c r="O14" t="inlineStr">
        <is>
          <t>شیرین فرخنده نژاد، مریم مشهور، مهشید دلاوری، محمد طیب طاهر، آرمان حسینی، حامد صحت</t>
        </is>
      </c>
    </row>
    <row r="15">
      <c r="A15">
        <f>HYPERLINK("https://www.tiwall.com//p/naam.baad2","نام مرا باد می برد")</f>
        <v/>
      </c>
      <c r="B15" t="n">
        <v>90</v>
      </c>
      <c r="C15" t="inlineStr">
        <is>
          <t>بوتیک تئاتر ایران - سالن شماره ۴</t>
        </is>
      </c>
      <c r="D15" t="inlineStr">
        <is>
          <t>21:45:00</t>
        </is>
      </c>
      <c r="E15" t="inlineStr">
        <is>
          <t>00:45:00</t>
        </is>
      </c>
      <c r="F15" t="inlineStr">
        <is>
          <t>1402-04-20</t>
        </is>
      </c>
      <c r="G15" t="inlineStr">
        <is>
          <t>تهران</t>
        </is>
      </c>
      <c r="H15" t="inlineStr">
        <is>
          <t>نامعلوم</t>
        </is>
      </c>
      <c r="I15" t="inlineStr">
        <is>
          <t>بزرگسال</t>
        </is>
      </c>
      <c r="J15" t="inlineStr">
        <is>
          <t>صحنهای, سنتی, خانوادگی</t>
        </is>
      </c>
      <c r="K15" t="inlineStr">
        <is>
          <t>سپیده شعبان</t>
        </is>
      </c>
      <c r="L15" t="inlineStr">
        <is>
          <t>مهدی خلیل زاده</t>
        </is>
      </c>
      <c r="M15" t="n">
        <v>3.6</v>
      </c>
      <c r="N15" t="n">
        <v>8</v>
      </c>
      <c r="O15" t="inlineStr">
        <is>
          <t>امید اله کوهی، رضا احدی، مریم کاظمی، مسعود کیان، فراز شیرانی، نازنین مسکنی، کوثر خان، محیا بیگ زاده، علیرضا شیخ دارانی، روزبه جعفری، مرتضی اسدی، سپیده شعبان</t>
        </is>
      </c>
    </row>
    <row r="16">
      <c r="A16">
        <f>HYPERLINK("https://www.tiwall.com//p/azhdehak8","اژدهاک")</f>
        <v/>
      </c>
      <c r="B16" t="n">
        <v>50</v>
      </c>
      <c r="C16" t="inlineStr">
        <is>
          <t>تئاتر شهر کرج، سالن استاد فتحعلی بیگی</t>
        </is>
      </c>
      <c r="D16" t="inlineStr">
        <is>
          <t>19:00:00</t>
        </is>
      </c>
      <c r="E16" t="inlineStr">
        <is>
          <t>00:35:00</t>
        </is>
      </c>
      <c r="F16" t="inlineStr">
        <is>
          <t>1402-04-23</t>
        </is>
      </c>
      <c r="G16" t="inlineStr">
        <is>
          <t>کرج</t>
        </is>
      </c>
      <c r="H16" t="inlineStr">
        <is>
          <t>مونولوگ, تلفیقی</t>
        </is>
      </c>
      <c r="I16" t="inlineStr">
        <is>
          <t>بزرگسال</t>
        </is>
      </c>
      <c r="J16" t="inlineStr">
        <is>
          <t>بزرگسال, فیزیکال</t>
        </is>
      </c>
      <c r="K16" t="inlineStr">
        <is>
          <t>اشکان مهربخش</t>
        </is>
      </c>
      <c r="L16" t="inlineStr">
        <is>
          <t>اشکان مهربخش</t>
        </is>
      </c>
      <c r="M16" t="n">
        <v>0</v>
      </c>
      <c r="N16" t="n">
        <v>0</v>
      </c>
      <c r="O16" t="inlineStr">
        <is>
          <t>جلال موسوی</t>
        </is>
      </c>
    </row>
    <row r="17">
      <c r="A17">
        <f>HYPERLINK("https://www.tiwall.com//p/khatoun2","خاتون")</f>
        <v/>
      </c>
      <c r="B17" t="n">
        <v>250</v>
      </c>
      <c r="C17" t="inlineStr">
        <is>
          <t>فرهنگسرای نیاوران - سالن خلیج فارس</t>
        </is>
      </c>
      <c r="D17" t="inlineStr">
        <is>
          <t>16:00:00</t>
        </is>
      </c>
      <c r="E17" t="inlineStr">
        <is>
          <t>01:40:00</t>
        </is>
      </c>
      <c r="F17" t="inlineStr">
        <is>
          <t>1402-04-15</t>
        </is>
      </c>
      <c r="G17" t="inlineStr">
        <is>
          <t>تهران</t>
        </is>
      </c>
      <c r="H17" t="inlineStr">
        <is>
          <t>آیینی - سنتی</t>
        </is>
      </c>
      <c r="I17" t="inlineStr">
        <is>
          <t>بزرگسال</t>
        </is>
      </c>
      <c r="J17" t="inlineStr">
        <is>
          <t>بزرگسال</t>
        </is>
      </c>
      <c r="K17" t="inlineStr">
        <is>
          <t>شهره خاتون</t>
        </is>
      </c>
      <c r="L17" t="inlineStr">
        <is>
          <t>نامعلوم</t>
        </is>
      </c>
      <c r="M17" t="n">
        <v>0</v>
      </c>
      <c r="N17" t="n">
        <v>0</v>
      </c>
      <c r="O17" t="inlineStr">
        <is>
          <t>شهره خاتون، شادی بدریان، شکوفه بدریان، نگین مدنی، زهرا حسین زاده، بیتا غنی زاده تبریزی، یگانه غلامی، مائده خسروی، شیرین عزیزی دره بیدی، مریم عراقی، مریم صبوری، کیانا نقشه گر، تنا فتاحی، یلدا اقدسی، السا فتاحی، نیلوفر دریاباری، رها مهدویان، عاطفه ملکی دلارستاقی، حلما حسینی علی بانی، حلما محمدی، عادله یعقوبی، مهسا محرمی، پریسا فعال، مرجانه همتی، فاطمه شریفی، آیسان سحرخیز، رومینا فرح بخش، هانیه نواختی مقدم، راحیل اسکندری، آسمان رضایی، عاطفه ملکی</t>
        </is>
      </c>
    </row>
    <row r="18">
      <c r="A18">
        <f>HYPERLINK("https://www.tiwall.com//p/deldadegi","دلدادگی کهن")</f>
        <v/>
      </c>
      <c r="B18" t="n">
        <v>30</v>
      </c>
      <c r="C18" t="inlineStr">
        <is>
          <t>مجتمع فرهنگی اندیشه - رزن</t>
        </is>
      </c>
      <c r="D18" t="inlineStr">
        <is>
          <t>17:00:00</t>
        </is>
      </c>
      <c r="E18" t="inlineStr">
        <is>
          <t>01:10:00</t>
        </is>
      </c>
      <c r="F18" t="inlineStr">
        <is>
          <t>1402-04-23</t>
        </is>
      </c>
      <c r="G18" t="inlineStr">
        <is>
          <t>رزن</t>
        </is>
      </c>
      <c r="H18" t="inlineStr">
        <is>
          <t>کلاسیک</t>
        </is>
      </c>
      <c r="I18" t="inlineStr">
        <is>
          <t>بزرگسال</t>
        </is>
      </c>
      <c r="J18" t="inlineStr">
        <is>
          <t>بزرگسال</t>
        </is>
      </c>
      <c r="K18" t="inlineStr">
        <is>
          <t>حسین حبیبی</t>
        </is>
      </c>
      <c r="L18" t="inlineStr">
        <is>
          <t>حسین حبیبی</t>
        </is>
      </c>
      <c r="M18" t="n">
        <v>0</v>
      </c>
      <c r="N18" t="n">
        <v>0</v>
      </c>
      <c r="O18" t="inlineStr">
        <is>
          <t>سمانه بهرامی، حمید قنبری، مبینا عربلو، مسعود محمدی، آریانا گلشنی، امیرمحمد نباتی، محمد کرمی، حسام نصیر بیکلو، امیررضا رحیمی، آرتین ایزدی، مبین شیرمحمدی، محیا رضایی، سوگند صادقی، مبینا دهقانی، سورنا یعقوبی</t>
        </is>
      </c>
    </row>
    <row r="19">
      <c r="A19">
        <f>HYPERLINK("https://www.tiwall.com//p/gamasiab","گاماسیاب")</f>
        <v/>
      </c>
      <c r="B19" t="n">
        <v>200</v>
      </c>
      <c r="C19" t="inlineStr">
        <is>
          <t>تالار حافظ</t>
        </is>
      </c>
      <c r="D19" t="inlineStr">
        <is>
          <t>18:00:00</t>
        </is>
      </c>
      <c r="E19" t="inlineStr">
        <is>
          <t>01:10:00</t>
        </is>
      </c>
      <c r="F19" t="inlineStr">
        <is>
          <t>1402-04-30</t>
        </is>
      </c>
      <c r="G19" t="inlineStr">
        <is>
          <t>تهران</t>
        </is>
      </c>
      <c r="H19" t="inlineStr">
        <is>
          <t>رئالیسم جادویی</t>
        </is>
      </c>
      <c r="I19" t="inlineStr">
        <is>
          <t>بزرگسال</t>
        </is>
      </c>
      <c r="J19" t="inlineStr">
        <is>
          <t>فیزیکال, بزرگسال</t>
        </is>
      </c>
      <c r="K19" t="inlineStr">
        <is>
          <t>آرش سنجابی</t>
        </is>
      </c>
      <c r="L19" t="inlineStr">
        <is>
          <t>آرش سنجابی</t>
        </is>
      </c>
      <c r="M19" t="n">
        <v>4.3</v>
      </c>
      <c r="N19" t="n">
        <v>121</v>
      </c>
      <c r="O19" t="inlineStr">
        <is>
          <t>(به ترتیب ورود) محمدرضا آبانگاه، سهیل بابایی، سوگند صدیقی، پردیس زارع، هانیه مقدم، امیر افشار</t>
        </is>
      </c>
    </row>
    <row r="20">
      <c r="A20">
        <f>HYPERLINK("https://www.tiwall.com//p/nevisandehmordeast3","نویسنده مرده است")</f>
        <v/>
      </c>
      <c r="B20" t="n">
        <v>110</v>
      </c>
      <c r="C20" t="inlineStr">
        <is>
          <t>ایرانشهر - سالن استاد ناظرزاده کرمانی</t>
        </is>
      </c>
      <c r="D20" t="inlineStr">
        <is>
          <t>19:15:00</t>
        </is>
      </c>
      <c r="E20" t="inlineStr">
        <is>
          <t>01:10:00</t>
        </is>
      </c>
      <c r="F20" t="inlineStr">
        <is>
          <t>1402-05-20</t>
        </is>
      </c>
      <c r="G20" t="inlineStr">
        <is>
          <t>تهران</t>
        </is>
      </c>
      <c r="H20" t="inlineStr">
        <is>
          <t>کمدی</t>
        </is>
      </c>
      <c r="I20" t="inlineStr">
        <is>
          <t>بزرگسال</t>
        </is>
      </c>
      <c r="J20" t="inlineStr">
        <is>
          <t>صحنهای, دانشجویی, بزرگسال, خانوادگی</t>
        </is>
      </c>
      <c r="K20" t="inlineStr">
        <is>
          <t>بهنام شرفی</t>
        </is>
      </c>
      <c r="L20" t="inlineStr">
        <is>
          <t>آرش عباسی</t>
        </is>
      </c>
      <c r="M20" t="n">
        <v>3.8</v>
      </c>
      <c r="N20" t="n">
        <v>60</v>
      </c>
      <c r="O20" t="inlineStr">
        <is>
          <t>یکتا ناصر، بهنام شرفی</t>
        </is>
      </c>
    </row>
    <row r="21">
      <c r="A21">
        <f>HYPERLINK("https://www.tiwall.com//p/jengir2","جن گیر")</f>
        <v/>
      </c>
      <c r="B21" t="n">
        <v>100</v>
      </c>
      <c r="C21" t="inlineStr">
        <is>
          <t>پلاتو حیاتی مهر - کرج</t>
        </is>
      </c>
      <c r="D21" t="inlineStr">
        <is>
          <t>20:00:00</t>
        </is>
      </c>
      <c r="E21" t="inlineStr">
        <is>
          <t>01:00:00</t>
        </is>
      </c>
      <c r="F21" t="inlineStr">
        <is>
          <t>1402-05-16</t>
        </is>
      </c>
      <c r="G21" t="inlineStr">
        <is>
          <t>کرج</t>
        </is>
      </c>
      <c r="H21" t="inlineStr">
        <is>
          <t>درام, رئالیسم جادویی, سورئال, ترسناک, معمایی</t>
        </is>
      </c>
      <c r="I21" t="inlineStr">
        <is>
          <t>بزرگسال</t>
        </is>
      </c>
      <c r="J21" t="inlineStr">
        <is>
          <t>بزرگسال</t>
        </is>
      </c>
      <c r="K21" t="inlineStr">
        <is>
          <t>امین آبان</t>
        </is>
      </c>
      <c r="L21" t="inlineStr">
        <is>
          <t>امین آبان</t>
        </is>
      </c>
      <c r="M21" t="n">
        <v>0</v>
      </c>
      <c r="N21" t="n">
        <v>0</v>
      </c>
      <c r="O21" t="inlineStr">
        <is>
          <t>امین آبان، مهسا غفاری، سهیلا آقایی، ملیکا شهبازی</t>
        </is>
      </c>
    </row>
    <row r="22">
      <c r="A22">
        <f>HYPERLINK("https://www.tiwall.com//p/sapo2","ساپو")</f>
        <v/>
      </c>
      <c r="B22" t="n">
        <v>110</v>
      </c>
      <c r="C22" t="inlineStr">
        <is>
          <t>تئاترشهر - سالن سایه</t>
        </is>
      </c>
      <c r="D22" t="inlineStr">
        <is>
          <t>20:15:00</t>
        </is>
      </c>
      <c r="E22" t="inlineStr">
        <is>
          <t>01:00:00</t>
        </is>
      </c>
      <c r="F22" t="inlineStr">
        <is>
          <t>1402-05-26</t>
        </is>
      </c>
      <c r="G22" t="inlineStr">
        <is>
          <t>تهران</t>
        </is>
      </c>
      <c r="H22" t="inlineStr">
        <is>
          <t>سورئال</t>
        </is>
      </c>
      <c r="I22" t="inlineStr">
        <is>
          <t>بزرگسال</t>
        </is>
      </c>
      <c r="J22" t="inlineStr">
        <is>
          <t>بزرگسال</t>
        </is>
      </c>
      <c r="K22" t="inlineStr">
        <is>
          <t>امین سعدی</t>
        </is>
      </c>
      <c r="L22" t="inlineStr">
        <is>
          <t>امین سعدی</t>
        </is>
      </c>
      <c r="M22" t="n">
        <v>0</v>
      </c>
      <c r="N22" t="n">
        <v>0</v>
      </c>
      <c r="O22" t="inlineStr">
        <is>
          <t>علیرضا حسن پور، مهسا الهیاری، آرزو حیدری، یاسمن افروند، نادیا آئین، ماهک احمدی پناه</t>
        </is>
      </c>
    </row>
    <row r="23">
      <c r="A23">
        <f>HYPERLINK("https://www.tiwall.com//p/doktor.khoub","دکتر خوب")</f>
        <v/>
      </c>
      <c r="B23" t="n">
        <v>100</v>
      </c>
      <c r="C23" t="inlineStr">
        <is>
          <t>تالار محراب - سالن استاد جعفر والی</t>
        </is>
      </c>
      <c r="D23" t="inlineStr">
        <is>
          <t>19:30:00</t>
        </is>
      </c>
      <c r="E23" t="inlineStr">
        <is>
          <t>00:55:00</t>
        </is>
      </c>
      <c r="F23" t="inlineStr">
        <is>
          <t>1402-04-28</t>
        </is>
      </c>
      <c r="G23" t="inlineStr">
        <is>
          <t>تهران</t>
        </is>
      </c>
      <c r="H23" t="inlineStr">
        <is>
          <t>تلفیقی, موزیکال, کمدی</t>
        </is>
      </c>
      <c r="I23" t="inlineStr">
        <is>
          <t>بزرگسال</t>
        </is>
      </c>
      <c r="J23" t="inlineStr">
        <is>
          <t>بزرگسال</t>
        </is>
      </c>
      <c r="K23" t="inlineStr">
        <is>
          <t>محمود ملک</t>
        </is>
      </c>
      <c r="L23" t="inlineStr">
        <is>
          <t>محمود ملک</t>
        </is>
      </c>
      <c r="M23" t="n">
        <v>3.8</v>
      </c>
      <c r="N23" t="n">
        <v>57</v>
      </c>
      <c r="O23" t="inlineStr">
        <is>
          <t>(به ترتیب ورود) محمود ملک، نگین ستاینده، مهریار عیدی، سیمین سخایی، پیام حق نژاد، نرگس غلامی، سارینا کیان، محمود هاشمی</t>
        </is>
      </c>
    </row>
    <row r="24">
      <c r="A24">
        <f>HYPERLINK("https://www.tiwall.com//p/shahriar","شهریار")</f>
        <v/>
      </c>
      <c r="B24" t="n">
        <v>70</v>
      </c>
      <c r="C24" t="inlineStr">
        <is>
          <t>مجتمع فرهنگی و هنری ارومیه - تالار شمس</t>
        </is>
      </c>
      <c r="D24" t="inlineStr">
        <is>
          <t>19:00:00</t>
        </is>
      </c>
      <c r="E24" t="inlineStr">
        <is>
          <t>01:30:00</t>
        </is>
      </c>
      <c r="F24" t="inlineStr">
        <is>
          <t>1402-03-30</t>
        </is>
      </c>
      <c r="G24" t="inlineStr">
        <is>
          <t>ارومیه</t>
        </is>
      </c>
      <c r="H24" t="inlineStr">
        <is>
          <t>زندگینامه / بیوگرافی</t>
        </is>
      </c>
      <c r="I24" t="inlineStr">
        <is>
          <t>بزرگسال</t>
        </is>
      </c>
      <c r="J24" t="inlineStr">
        <is>
          <t>به زبان آذری</t>
        </is>
      </c>
      <c r="K24" t="inlineStr">
        <is>
          <t>ولی لطف دخت</t>
        </is>
      </c>
      <c r="L24" t="inlineStr">
        <is>
          <t>ولی لطف دخت</t>
        </is>
      </c>
      <c r="M24" t="n">
        <v>0</v>
      </c>
      <c r="N24" t="n">
        <v>0</v>
      </c>
      <c r="O24" t="inlineStr">
        <is>
          <t>لیلا حقیقی، سیما قامت زاده، داریوش مسیبی، علی صبوری، پرستو یونسی، سیامک جهانبخش، قاسم عیسی نژاد، علی اصغر جعفرزاده، الناز صابری</t>
        </is>
      </c>
    </row>
    <row r="25">
      <c r="A25">
        <f>HYPERLINK("https://www.tiwall.com//p/screenshot2","اسکرین شات")</f>
        <v/>
      </c>
      <c r="B25" t="n">
        <v>110</v>
      </c>
      <c r="C25" t="inlineStr">
        <is>
          <t>پردیس تئاتر شهرزاد - سالن ۳</t>
        </is>
      </c>
      <c r="D25" t="inlineStr">
        <is>
          <t>20:15:00</t>
        </is>
      </c>
      <c r="E25" t="inlineStr">
        <is>
          <t>01:00:00</t>
        </is>
      </c>
      <c r="F25" t="inlineStr">
        <is>
          <t>1402-05-27</t>
        </is>
      </c>
      <c r="G25" t="inlineStr">
        <is>
          <t>تهران</t>
        </is>
      </c>
      <c r="H25" t="inlineStr">
        <is>
          <t>درام, کمدی</t>
        </is>
      </c>
      <c r="I25" t="inlineStr">
        <is>
          <t>بزرگسال</t>
        </is>
      </c>
      <c r="J25" t="inlineStr">
        <is>
          <t>خانوادگی, بزرگسال</t>
        </is>
      </c>
      <c r="K25" t="inlineStr">
        <is>
          <t>امیر عباسی</t>
        </is>
      </c>
      <c r="L25" t="inlineStr">
        <is>
          <t>سامان شمس</t>
        </is>
      </c>
      <c r="M25" t="n">
        <v>0</v>
      </c>
      <c r="N25" t="n">
        <v>0</v>
      </c>
      <c r="O25" t="inlineStr">
        <is>
          <t>امیرحسین رضازاده، حامد آرامی، امیرحسین همایونی، ستاره فلاح فرد، سحر قلباروند، حسین جاهد، رومینا کوهزاد و مرضیه ابراهیمی</t>
        </is>
      </c>
    </row>
    <row r="26">
      <c r="A26">
        <f>HYPERLINK("https://www.tiwall.com//p/jashnetavalod7","جشن تولد")</f>
        <v/>
      </c>
      <c r="B26" t="n">
        <v>100</v>
      </c>
      <c r="C26" t="inlineStr">
        <is>
          <t>تماشاخانه مشایخی (چهارراه ولیعصر)</t>
        </is>
      </c>
      <c r="D26" t="inlineStr">
        <is>
          <t>19:30:00</t>
        </is>
      </c>
      <c r="E26" t="inlineStr">
        <is>
          <t>01:40:00</t>
        </is>
      </c>
      <c r="F26" t="inlineStr">
        <is>
          <t>1402-04-27</t>
        </is>
      </c>
      <c r="G26" t="inlineStr">
        <is>
          <t>تهران</t>
        </is>
      </c>
      <c r="H26" t="inlineStr">
        <is>
          <t>ابزورد</t>
        </is>
      </c>
      <c r="I26" t="inlineStr">
        <is>
          <t>بزرگسال</t>
        </is>
      </c>
      <c r="J26" t="inlineStr">
        <is>
          <t>بزرگسال</t>
        </is>
      </c>
      <c r="K26" t="inlineStr">
        <is>
          <t>شاهین چگینی</t>
        </is>
      </c>
      <c r="L26" t="inlineStr">
        <is>
          <t>هارولد پینتر</t>
        </is>
      </c>
      <c r="M26" t="n">
        <v>3.4</v>
      </c>
      <c r="N26" t="n">
        <v>5</v>
      </c>
      <c r="O26" t="inlineStr">
        <is>
          <t>مهدی اسدی، آرین خزائی، امیرحسین زورمند، علی شایقی، پرنیان محمدیان، شیوا مهرجو، سارا ویسی</t>
        </is>
      </c>
    </row>
    <row r="27">
      <c r="A27">
        <f>HYPERLINK("https://www.tiwall.com//p/panjahpanjah2","انسان/اسب، پنجاه/پنجاه")</f>
        <v/>
      </c>
      <c r="B27" t="n">
        <v>80</v>
      </c>
      <c r="C27" t="inlineStr">
        <is>
          <t>تالار مولوی - سالن اصلی</t>
        </is>
      </c>
      <c r="D27" t="inlineStr">
        <is>
          <t>20:00:00</t>
        </is>
      </c>
      <c r="E27" t="inlineStr">
        <is>
          <t>01:15:00</t>
        </is>
      </c>
      <c r="F27" t="inlineStr">
        <is>
          <t>1402-05-11</t>
        </is>
      </c>
      <c r="G27" t="inlineStr">
        <is>
          <t>تهران</t>
        </is>
      </c>
      <c r="H27" t="inlineStr">
        <is>
          <t>تراژدی, اکسپرسیونیسم</t>
        </is>
      </c>
      <c r="I27" t="inlineStr">
        <is>
          <t>بزرگسال</t>
        </is>
      </c>
      <c r="J27" t="inlineStr"/>
      <c r="K27" t="inlineStr">
        <is>
          <t>مرتضی اسماعیل کاشی</t>
        </is>
      </c>
      <c r="L27" t="inlineStr">
        <is>
          <t>هاله مشتاقی نیا، مرتضی اسماعیل کاشی                                                                                     (با نگاهی به نمایشنامه «زیک و زاک» نوشته برتولت برشت به ترجمه کمال الدین شفیعی)</t>
        </is>
      </c>
      <c r="M27" t="n">
        <v>0</v>
      </c>
      <c r="N27" t="n">
        <v>0</v>
      </c>
      <c r="O27" t="inlineStr">
        <is>
          <t>(به ترتیب حروف الفبا) علیرضا آریا، محسن ابوالحسن پور، شهاب اشکان، شبنم اسکندری، سوگل اسفندیاری، المیرا بکر، محمدمهدی جهان آرا، افسانه چناقچی، یاسین چهرآذر، فروغ چهره گشا، جواد حسینی، ایمان خاکباز، پریا رستگار، مهدا رضایی، پوریا رفیع بیگی، امیرحسین رئیس دانایی، مبینا زیدی، آیدانا سبزواری، صادق سپهوند، تارا سلیمی، محبوبه سفیدصالحی، هاله سنکا جوان، ساغر شادان، اسد غفاری، محمدرضا فتحی، شایان فخری طاری، علیرضا فرزانیان، نازنین قاضی زاده، امین کشوری، آرمان کنگاوری، عادله گرشاسبی، نسرین معافی، سید محمد موسوی سلیم، امیررضا نیک پی، رایحه وصالی، محمدرضا هاتفی، محمد یادگاری، سعید یعقوبی</t>
        </is>
      </c>
    </row>
    <row r="28">
      <c r="A28">
        <f>HYPERLINK("https://www.tiwall.com//p/ensan.modern2","سه روایت چند وجهی از انثان مدرن، پسامدرن یا پیشامدرن(روایت دوم)")</f>
        <v/>
      </c>
      <c r="B28" t="n">
        <v>60</v>
      </c>
      <c r="C28" t="inlineStr">
        <is>
          <t>کانون پرورش فکری کودکان و نوجوانان - رفسنجان</t>
        </is>
      </c>
      <c r="D28" t="inlineStr">
        <is>
          <t>20:30:00</t>
        </is>
      </c>
      <c r="E28" t="inlineStr">
        <is>
          <t>00:45:00</t>
        </is>
      </c>
      <c r="F28" t="inlineStr">
        <is>
          <t>1402-04-23</t>
        </is>
      </c>
      <c r="G28" t="inlineStr">
        <is>
          <t>رفسنجان</t>
        </is>
      </c>
      <c r="H28" t="inlineStr">
        <is>
          <t>نامعلوم</t>
        </is>
      </c>
      <c r="I28" t="inlineStr">
        <is>
          <t>بزرگسال</t>
        </is>
      </c>
      <c r="J28" t="inlineStr"/>
      <c r="K28" t="inlineStr">
        <is>
          <t>سیدحمید سجادی</t>
        </is>
      </c>
      <c r="L28" t="inlineStr">
        <is>
          <t>ماتیی ویسنی یک</t>
        </is>
      </c>
      <c r="M28" t="n">
        <v>0</v>
      </c>
      <c r="N28" t="n">
        <v>0</v>
      </c>
      <c r="O28" t="inlineStr">
        <is>
          <t>(به ترتیب ورود به صحنه) عسل ابوطالبی، رضا مطلبی، حمیدرضا عزیزی، فاطمه مومنی</t>
        </is>
      </c>
    </row>
    <row r="29">
      <c r="A29">
        <f>HYPERLINK("https://www.tiwall.com//p/nesbiatekhaas4","نسبیت خاص")</f>
        <v/>
      </c>
      <c r="B29" t="n">
        <v>60</v>
      </c>
      <c r="C29" t="inlineStr">
        <is>
          <t>تماشاخانه حیایی</t>
        </is>
      </c>
      <c r="D29" t="inlineStr">
        <is>
          <t>19:30:00</t>
        </is>
      </c>
      <c r="E29" t="inlineStr">
        <is>
          <t>00:50:00</t>
        </is>
      </c>
      <c r="F29" t="inlineStr">
        <is>
          <t>1402-03-26</t>
        </is>
      </c>
      <c r="G29" t="inlineStr">
        <is>
          <t>تهران</t>
        </is>
      </c>
      <c r="H29" t="inlineStr">
        <is>
          <t>عاشقانه</t>
        </is>
      </c>
      <c r="I29" t="inlineStr">
        <is>
          <t>بزرگسال</t>
        </is>
      </c>
      <c r="J29" t="inlineStr">
        <is>
          <t>بزرگسال</t>
        </is>
      </c>
      <c r="K29" t="inlineStr">
        <is>
          <t>کیمیا یعقوبی</t>
        </is>
      </c>
      <c r="L29" t="inlineStr">
        <is>
          <t>بهار کاتوزی</t>
        </is>
      </c>
      <c r="M29" t="n">
        <v>0</v>
      </c>
      <c r="N29" t="n">
        <v>0</v>
      </c>
      <c r="O29" t="inlineStr">
        <is>
          <t>کیمیا یعقوبی</t>
        </is>
      </c>
    </row>
    <row r="30">
      <c r="A30">
        <f>HYPERLINK("https://www.tiwall.com//p/abozeydabad","ابوزیدآباد رزیدنسی")</f>
        <v/>
      </c>
      <c r="B30" t="n">
        <v>80</v>
      </c>
      <c r="C30" t="inlineStr">
        <is>
          <t>خانه نمایش دا - سالن شماره ۱</t>
        </is>
      </c>
      <c r="D30" t="inlineStr">
        <is>
          <t>17:00:00</t>
        </is>
      </c>
      <c r="E30" t="inlineStr">
        <is>
          <t>01:20:00</t>
        </is>
      </c>
      <c r="F30" t="inlineStr">
        <is>
          <t>1402-05-27</t>
        </is>
      </c>
      <c r="G30" t="inlineStr">
        <is>
          <t>تهران</t>
        </is>
      </c>
      <c r="H30" t="inlineStr">
        <is>
          <t>ابزورد</t>
        </is>
      </c>
      <c r="I30" t="inlineStr">
        <is>
          <t>بزرگسال</t>
        </is>
      </c>
      <c r="J30" t="inlineStr">
        <is>
          <t>بزرگسال</t>
        </is>
      </c>
      <c r="K30" t="inlineStr">
        <is>
          <t>محمد میرعلی اکبری</t>
        </is>
      </c>
      <c r="L30" t="inlineStr">
        <is>
          <t>محمد میرعلی اکبری</t>
        </is>
      </c>
      <c r="M30" t="n">
        <v>0</v>
      </c>
      <c r="N30" t="n">
        <v>0</v>
      </c>
      <c r="O30" t="inlineStr">
        <is>
          <t>(به ترتیب حروف الفبا) معصومه افراسیابی، هیربد اولیایی، امیررضا باباولیان، عاطفه بداغ آبادی، تانیا بیات، هانا پیرصالح، مطهره حاجیان، ملیکا حیدری، هلیاخادم، محمدرضا رضایی نسب، امیرعلی زمانیان، محمدامیر شایگی، شایان طرقه، امیرمهدی فاطمی، نیکی میرصادقی، سامان ولی سلطانی</t>
        </is>
      </c>
    </row>
    <row r="31">
      <c r="A31">
        <f>HYPERLINK("https://www.tiwall.com//p/khanom2","خانوم")</f>
        <v/>
      </c>
      <c r="B31" t="n">
        <v>100</v>
      </c>
      <c r="C31" t="inlineStr">
        <is>
          <t>خانه هنرمندان ایران- سالن استاد انتظامی</t>
        </is>
      </c>
      <c r="D31" t="inlineStr">
        <is>
          <t>21:00:00</t>
        </is>
      </c>
      <c r="E31" t="inlineStr">
        <is>
          <t>01:05:00</t>
        </is>
      </c>
      <c r="F31" t="inlineStr">
        <is>
          <t>1402-04-23</t>
        </is>
      </c>
      <c r="G31" t="inlineStr">
        <is>
          <t>تهران</t>
        </is>
      </c>
      <c r="H31" t="inlineStr">
        <is>
          <t>درام</t>
        </is>
      </c>
      <c r="I31" t="inlineStr">
        <is>
          <t>بزرگسال</t>
        </is>
      </c>
      <c r="J31" t="inlineStr">
        <is>
          <t>خانوادگی, بزرگسال, صحنهای</t>
        </is>
      </c>
      <c r="K31" t="inlineStr">
        <is>
          <t>تینا بخشی</t>
        </is>
      </c>
      <c r="L31" t="inlineStr">
        <is>
          <t>تینا بخشی</t>
        </is>
      </c>
      <c r="M31" t="n">
        <v>4</v>
      </c>
      <c r="N31" t="n">
        <v>41</v>
      </c>
      <c r="O31" t="inlineStr">
        <is>
          <t>سارا سیبی، ساغر طاهرپور، رضا امانلو</t>
        </is>
      </c>
    </row>
    <row r="32">
      <c r="A32">
        <f>HYPERLINK("https://www.tiwall.com//p/tanhaei4","تنهایی")</f>
        <v/>
      </c>
      <c r="B32" t="n">
        <v>100</v>
      </c>
      <c r="C32" t="inlineStr">
        <is>
          <t>سالن نمایش اصفهان</t>
        </is>
      </c>
      <c r="D32" t="inlineStr">
        <is>
          <t>18:30:00</t>
        </is>
      </c>
      <c r="E32" t="inlineStr">
        <is>
          <t>00:55:00</t>
        </is>
      </c>
      <c r="F32" t="inlineStr">
        <is>
          <t>1402-04-23</t>
        </is>
      </c>
      <c r="G32" t="inlineStr">
        <is>
          <t>اصفهان</t>
        </is>
      </c>
      <c r="H32" t="inlineStr">
        <is>
          <t>درام</t>
        </is>
      </c>
      <c r="I32" t="inlineStr">
        <is>
          <t>بزرگسال</t>
        </is>
      </c>
      <c r="J32" t="inlineStr">
        <is>
          <t>صحنهای</t>
        </is>
      </c>
      <c r="K32" t="inlineStr">
        <is>
          <t>عرفان خالقی</t>
        </is>
      </c>
      <c r="L32" t="inlineStr">
        <is>
          <t>نامعلوم</t>
        </is>
      </c>
      <c r="M32" t="n">
        <v>0</v>
      </c>
      <c r="N32" t="n">
        <v>0</v>
      </c>
      <c r="O32" t="inlineStr">
        <is>
          <t>(اجراگران) آرزو فتحی، آرام شمس، عرفان خالقی، علی نوروزی، السا کیمیایی، سارا اشتیاقی، عسل فشانی، سیدعلی حسینی، مینا قوچانی</t>
        </is>
      </c>
    </row>
    <row r="33">
      <c r="A33">
        <f>HYPERLINK("https://www.tiwall.com//p/fasl.dousti","فصل دوستی")</f>
        <v/>
      </c>
      <c r="B33" t="n">
        <v>40</v>
      </c>
      <c r="C33" t="inlineStr">
        <is>
          <t>پلاتو حیاتی مهر - کرج</t>
        </is>
      </c>
      <c r="D33" t="inlineStr">
        <is>
          <t>18:00:00</t>
        </is>
      </c>
      <c r="E33" t="inlineStr">
        <is>
          <t>01:00:00</t>
        </is>
      </c>
      <c r="F33" t="inlineStr">
        <is>
          <t>1402-03-26</t>
        </is>
      </c>
      <c r="G33" t="inlineStr">
        <is>
          <t>کرج</t>
        </is>
      </c>
      <c r="H33" t="inlineStr">
        <is>
          <t>کلاسیک</t>
        </is>
      </c>
      <c r="I33" t="inlineStr">
        <is>
          <t>بزرگسال</t>
        </is>
      </c>
      <c r="J33" t="inlineStr">
        <is>
          <t>کودک و نوجوان</t>
        </is>
      </c>
      <c r="K33" t="inlineStr">
        <is>
          <t>زهرا اویسی</t>
        </is>
      </c>
      <c r="L33" t="inlineStr">
        <is>
          <t>دلارام فاخریان</t>
        </is>
      </c>
      <c r="M33" t="n">
        <v>0</v>
      </c>
      <c r="N33" t="n">
        <v>0</v>
      </c>
      <c r="O33" t="inlineStr">
        <is>
          <t>مهرسا خدری، روشانا حمیدی پور، روژین رجبی، نورآی زارع، ملیسا طوسی، دلارام مرادی، سهیل صفاجو، محمدرضا غلامی</t>
        </is>
      </c>
    </row>
    <row r="34">
      <c r="A34">
        <f>HYPERLINK("https://www.tiwall.com//p/farda6","فردا")</f>
        <v/>
      </c>
      <c r="B34" t="n">
        <v>90</v>
      </c>
      <c r="C34" t="inlineStr">
        <is>
          <t>خانه نمایش دا - سالن شماره ۱</t>
        </is>
      </c>
      <c r="D34" t="inlineStr">
        <is>
          <t>21:00:00</t>
        </is>
      </c>
      <c r="E34" t="inlineStr">
        <is>
          <t>00:45:00</t>
        </is>
      </c>
      <c r="F34" t="inlineStr">
        <is>
          <t>1402-06-10</t>
        </is>
      </c>
      <c r="G34" t="inlineStr">
        <is>
          <t>تهران</t>
        </is>
      </c>
      <c r="H34" t="inlineStr">
        <is>
          <t>درام</t>
        </is>
      </c>
      <c r="I34" t="inlineStr">
        <is>
          <t>بزرگسال</t>
        </is>
      </c>
      <c r="J34" t="inlineStr"/>
      <c r="K34" t="inlineStr">
        <is>
          <t>سروش زرینی</t>
        </is>
      </c>
      <c r="L34" t="inlineStr">
        <is>
          <t>سروش زرینی</t>
        </is>
      </c>
      <c r="M34" t="n">
        <v>0</v>
      </c>
      <c r="N34" t="n">
        <v>0</v>
      </c>
      <c r="O34" t="inlineStr">
        <is>
          <t>حمیده گل محمدی، محمد تنها</t>
        </is>
      </c>
    </row>
    <row r="35">
      <c r="A35">
        <f>HYPERLINK("https://www.tiwall.com//p/ziba.vahshi.sendegiehman","چه زیبا و وحشی، زندگی من")</f>
        <v/>
      </c>
      <c r="B35" t="n">
        <v>120</v>
      </c>
      <c r="C35" t="inlineStr">
        <is>
          <t>پردیس تئاتر شهرزاد - سالن ۳</t>
        </is>
      </c>
      <c r="D35" t="inlineStr">
        <is>
          <t>18:00:00</t>
        </is>
      </c>
      <c r="E35" t="inlineStr">
        <is>
          <t>01:00:00</t>
        </is>
      </c>
      <c r="F35" t="inlineStr">
        <is>
          <t>1402-05-16</t>
        </is>
      </c>
      <c r="G35" t="inlineStr">
        <is>
          <t>تهران</t>
        </is>
      </c>
      <c r="H35" t="inlineStr">
        <is>
          <t>درام, اجتماعی</t>
        </is>
      </c>
      <c r="I35" t="inlineStr">
        <is>
          <t>بزرگسال</t>
        </is>
      </c>
      <c r="J35" t="inlineStr"/>
      <c r="K35" t="inlineStr">
        <is>
          <t>داریوش علیزاده</t>
        </is>
      </c>
      <c r="L35" t="inlineStr">
        <is>
          <t>داریوش علیزاده</t>
        </is>
      </c>
      <c r="M35" t="n">
        <v>4.1</v>
      </c>
      <c r="N35" t="n">
        <v>18</v>
      </c>
      <c r="O35" t="inlineStr">
        <is>
          <t>(به ترتیب حروف الفبا) کیوان احمدی، محمد رشنو، پدرام عزیزی، محمدرضا محمدپور، ریحانه یزدان یار</t>
        </is>
      </c>
    </row>
    <row r="36">
      <c r="A36">
        <f>HYPERLINK("https://www.tiwall.com//p/nosrat","نصرت")</f>
        <v/>
      </c>
      <c r="B36" t="n">
        <v>50</v>
      </c>
      <c r="C36" t="inlineStr">
        <is>
          <t>کارگاه نمایش تالار انتظار - کرمانشاه</t>
        </is>
      </c>
      <c r="D36" t="inlineStr">
        <is>
          <t>18:00:00</t>
        </is>
      </c>
      <c r="E36" t="inlineStr">
        <is>
          <t>00:45:00</t>
        </is>
      </c>
      <c r="F36" t="inlineStr">
        <is>
          <t>1402-03-31</t>
        </is>
      </c>
      <c r="G36" t="inlineStr">
        <is>
          <t>کرمانشاه</t>
        </is>
      </c>
      <c r="H36" t="inlineStr">
        <is>
          <t>زندگینامه / بیوگرافی, درام</t>
        </is>
      </c>
      <c r="I36" t="inlineStr">
        <is>
          <t>بزرگسال</t>
        </is>
      </c>
      <c r="J36" t="inlineStr">
        <is>
          <t>خانوادگی</t>
        </is>
      </c>
      <c r="K36" t="inlineStr">
        <is>
          <t>علی زیستی</t>
        </is>
      </c>
      <c r="L36" t="inlineStr">
        <is>
          <t>علی زیستی</t>
        </is>
      </c>
      <c r="M36" t="n">
        <v>0</v>
      </c>
      <c r="N36" t="n">
        <v>0</v>
      </c>
      <c r="O36" t="inlineStr">
        <is>
          <t>لیلا مهدی آبادی</t>
        </is>
      </c>
    </row>
    <row r="37">
      <c r="A37">
        <f>HYPERLINK("https://www.tiwall.com//p/khaneyearousak7","خانه عروسک")</f>
        <v/>
      </c>
      <c r="B37" t="n">
        <v>80</v>
      </c>
      <c r="C37" t="inlineStr">
        <is>
          <t>خانه هنرمندان ایران- سالن استاد انتظامی</t>
        </is>
      </c>
      <c r="D37" t="inlineStr">
        <is>
          <t>19:00:00</t>
        </is>
      </c>
      <c r="E37" t="inlineStr">
        <is>
          <t>01:00:00</t>
        </is>
      </c>
      <c r="F37" t="inlineStr">
        <is>
          <t>1402-04-23</t>
        </is>
      </c>
      <c r="G37" t="inlineStr">
        <is>
          <t>تهران</t>
        </is>
      </c>
      <c r="H37" t="inlineStr">
        <is>
          <t>درام</t>
        </is>
      </c>
      <c r="I37" t="inlineStr">
        <is>
          <t>بزرگسال</t>
        </is>
      </c>
      <c r="J37" t="inlineStr">
        <is>
          <t>دانشجویی, بزرگسال, صحنهای</t>
        </is>
      </c>
      <c r="K37" t="inlineStr">
        <is>
          <t>رویا صفری</t>
        </is>
      </c>
      <c r="L37" t="inlineStr">
        <is>
          <t>هنریک ایبسن</t>
        </is>
      </c>
      <c r="M37" t="n">
        <v>4.1</v>
      </c>
      <c r="N37" t="n">
        <v>54</v>
      </c>
      <c r="O37" t="inlineStr">
        <is>
          <t>رویا صفری، حنیف براری، مرجان هادی زاده، فرزام صفاریان، مریم ارغوانی</t>
        </is>
      </c>
    </row>
    <row r="38">
      <c r="A38">
        <f>HYPERLINK("https://www.tiwall.com//p/padegan","پادگان متروک")</f>
        <v/>
      </c>
      <c r="B38" t="n">
        <v>110</v>
      </c>
      <c r="C38" t="inlineStr">
        <is>
          <t>پردیس تئاتر شهرزاد - سالن ۳</t>
        </is>
      </c>
      <c r="D38" t="inlineStr">
        <is>
          <t>19:00:00</t>
        </is>
      </c>
      <c r="E38" t="inlineStr">
        <is>
          <t>01:00:00</t>
        </is>
      </c>
      <c r="F38" t="inlineStr">
        <is>
          <t>1402-04-27</t>
        </is>
      </c>
      <c r="G38" t="inlineStr">
        <is>
          <t>تهران</t>
        </is>
      </c>
      <c r="H38" t="inlineStr">
        <is>
          <t>درام, کمدی, جنگی, سورئال</t>
        </is>
      </c>
      <c r="I38" t="inlineStr">
        <is>
          <t>بزرگسال</t>
        </is>
      </c>
      <c r="J38" t="inlineStr">
        <is>
          <t>خانوادگی, بزرگسال</t>
        </is>
      </c>
      <c r="K38" t="inlineStr">
        <is>
          <t>سیدرضا حسینی</t>
        </is>
      </c>
      <c r="L38" t="inlineStr">
        <is>
          <t>سیدرضا حسینی</t>
        </is>
      </c>
      <c r="M38" t="n">
        <v>3.4</v>
      </c>
      <c r="N38" t="n">
        <v>19</v>
      </c>
      <c r="O38" t="inlineStr">
        <is>
          <t>(به ترتیب ورود) امیر عبادی، مجید تیزرو، مصطفی احدی، محمدرضا دینکو، منزه زارع، شکیبا آدینه، تینا صلاحی نژاد، حمیده دهقان نیری</t>
        </is>
      </c>
    </row>
    <row r="39">
      <c r="A39">
        <f>HYPERLINK("https://www.tiwall.com//p/nist3","نیست")</f>
        <v/>
      </c>
      <c r="B39" t="n">
        <v>80</v>
      </c>
      <c r="C39" t="inlineStr">
        <is>
          <t>عمارت نوفللوشاتو</t>
        </is>
      </c>
      <c r="D39" t="inlineStr">
        <is>
          <t>19:15:00</t>
        </is>
      </c>
      <c r="E39" t="inlineStr">
        <is>
          <t>01:00:00</t>
        </is>
      </c>
      <c r="F39" t="inlineStr">
        <is>
          <t>1402-04-23</t>
        </is>
      </c>
      <c r="G39" t="inlineStr">
        <is>
          <t>تهران</t>
        </is>
      </c>
      <c r="H39" t="inlineStr">
        <is>
          <t>نامعلوم</t>
        </is>
      </c>
      <c r="I39" t="inlineStr">
        <is>
          <t>بزرگسال</t>
        </is>
      </c>
      <c r="J39" t="inlineStr"/>
      <c r="K39" t="inlineStr">
        <is>
          <t>مهران عشریه</t>
        </is>
      </c>
      <c r="L39" t="inlineStr">
        <is>
          <t>مهران عشریه</t>
        </is>
      </c>
      <c r="M39" t="n">
        <v>3.8</v>
      </c>
      <c r="N39" t="n">
        <v>65</v>
      </c>
      <c r="O39" t="inlineStr">
        <is>
          <t>سمیرا زائری، سونیا سرلک، پویا عربگری</t>
        </is>
      </c>
    </row>
    <row r="40">
      <c r="A40">
        <f>HYPERLINK("https://www.tiwall.com//p/ahu2","آهو")</f>
        <v/>
      </c>
      <c r="B40" t="n">
        <v>80</v>
      </c>
      <c r="C40" t="inlineStr">
        <is>
          <t>حوزه هنری - تماشاخانه مهر</t>
        </is>
      </c>
      <c r="D40" t="inlineStr">
        <is>
          <t>19:30:00</t>
        </is>
      </c>
      <c r="E40" t="inlineStr">
        <is>
          <t>01:00:00</t>
        </is>
      </c>
      <c r="F40" t="inlineStr">
        <is>
          <t>1402-04-15</t>
        </is>
      </c>
      <c r="G40" t="inlineStr">
        <is>
          <t>تهران</t>
        </is>
      </c>
      <c r="H40" t="inlineStr">
        <is>
          <t>نامعلوم</t>
        </is>
      </c>
      <c r="I40" t="inlineStr">
        <is>
          <t>بزرگسال</t>
        </is>
      </c>
      <c r="J40" t="inlineStr"/>
      <c r="K40" t="inlineStr">
        <is>
          <t>علی برجی</t>
        </is>
      </c>
      <c r="L40" t="inlineStr">
        <is>
          <t>علی برجی (بر اساس طرحی از سیروس همتی)</t>
        </is>
      </c>
      <c r="M40" t="n">
        <v>0</v>
      </c>
      <c r="N40" t="n">
        <v>0</v>
      </c>
      <c r="O40" t="inlineStr">
        <is>
          <t>سعید بحرالعلومی، عباس بهمنش، مهدی نوری، مریم سامانی پور، سوگند افشاری، مسعود بابایی، فرزانه سلامی، سپیده صادقی، سارا طلائی، آنا قناعتی فلاح، زهره محمودی، میثم عباسی، پریسا هاشمی</t>
        </is>
      </c>
    </row>
    <row r="41">
      <c r="A41">
        <f>HYPERLINK("https://www.tiwall.com//p/ensan.modern","سه روایت چند وجهی از اِنثانِ مدرن، پسامدرن یا پیشامدرن (روایت اول)")</f>
        <v/>
      </c>
      <c r="B41" t="n">
        <v>60</v>
      </c>
      <c r="C41" t="inlineStr">
        <is>
          <t>کانون پرورش فکری کودکان و نوجوانان - رفسنجان</t>
        </is>
      </c>
      <c r="D41" t="inlineStr">
        <is>
          <t>20:30:00</t>
        </is>
      </c>
      <c r="E41" t="inlineStr">
        <is>
          <t>00:45:00</t>
        </is>
      </c>
      <c r="F41" t="inlineStr">
        <is>
          <t>1402-04-05</t>
        </is>
      </c>
      <c r="G41" t="inlineStr">
        <is>
          <t>رفسنجان</t>
        </is>
      </c>
      <c r="H41" t="inlineStr">
        <is>
          <t>معمایی, درام</t>
        </is>
      </c>
      <c r="I41" t="inlineStr">
        <is>
          <t>بزرگسال</t>
        </is>
      </c>
      <c r="J41" t="inlineStr">
        <is>
          <t>بزرگسال, دانشجویی</t>
        </is>
      </c>
      <c r="K41" t="inlineStr">
        <is>
          <t>سیدحمید سجادی</t>
        </is>
      </c>
      <c r="L41" t="inlineStr">
        <is>
          <t>ماتیی ویسنی یک</t>
        </is>
      </c>
      <c r="M41" t="n">
        <v>0</v>
      </c>
      <c r="N41" t="n">
        <v>0</v>
      </c>
      <c r="O41" t="inlineStr">
        <is>
          <t>(به ترتیب ورود به صحنه) فاطمه لری، سید امیر هاشمی، رضا مطلبی، حمیدرضا عزیزی، محمد مهدی مصری، هستی رحیم پور، عسل ابوطالبی</t>
        </is>
      </c>
    </row>
    <row r="42">
      <c r="A42">
        <f>HYPERLINK("https://www.tiwall.com//p/gosheh.dayereh","یه گوشه از دایره")</f>
        <v/>
      </c>
      <c r="B42" t="n">
        <v>90</v>
      </c>
      <c r="C42" t="inlineStr">
        <is>
          <t>عمارت ارغوان - سالن دو</t>
        </is>
      </c>
      <c r="D42" t="inlineStr">
        <is>
          <t>21:00:00</t>
        </is>
      </c>
      <c r="E42" t="inlineStr">
        <is>
          <t>01:10:00</t>
        </is>
      </c>
      <c r="F42" t="inlineStr">
        <is>
          <t>1402-05-03</t>
        </is>
      </c>
      <c r="G42" t="inlineStr">
        <is>
          <t>تهران</t>
        </is>
      </c>
      <c r="H42" t="inlineStr">
        <is>
          <t>درام, کمدی, رئالیسم جادویی</t>
        </is>
      </c>
      <c r="I42" t="inlineStr">
        <is>
          <t>بزرگسال</t>
        </is>
      </c>
      <c r="J42" t="inlineStr">
        <is>
          <t>خانوادگی, بزرگسال, صحنهای</t>
        </is>
      </c>
      <c r="K42" t="inlineStr">
        <is>
          <t>حسین حیاتی</t>
        </is>
      </c>
      <c r="L42" t="inlineStr">
        <is>
          <t>حسین حیاتی</t>
        </is>
      </c>
      <c r="M42" t="n">
        <v>3.9</v>
      </c>
      <c r="N42" t="n">
        <v>16</v>
      </c>
      <c r="O42" t="inlineStr">
        <is>
          <t>بهاره رهنما، نوید محسنیان، مهدی افراسته، سهند برادران، کاوه اکبری، محسن جعفری، کاوه ماکوئی، مهتاب نورزاده، مهدی اشرافی</t>
        </is>
      </c>
    </row>
    <row r="43">
      <c r="A43">
        <f>HYPERLINK("https://www.tiwall.com//p/tapaeezchandbaran4","تا باران چند پاییز مانده (اجرای ویژه)")</f>
        <v/>
      </c>
      <c r="B43" t="n">
        <v>100</v>
      </c>
      <c r="C43" t="inlineStr">
        <is>
          <t>تماشاخانه اهورا - سالن رزا</t>
        </is>
      </c>
      <c r="D43" t="inlineStr">
        <is>
          <t>18:00:00</t>
        </is>
      </c>
      <c r="E43" t="inlineStr">
        <is>
          <t>01:10:00</t>
        </is>
      </c>
      <c r="F43" t="inlineStr">
        <is>
          <t>1402-04-22</t>
        </is>
      </c>
      <c r="G43" t="inlineStr">
        <is>
          <t>تهران</t>
        </is>
      </c>
      <c r="H43" t="inlineStr">
        <is>
          <t>درام</t>
        </is>
      </c>
      <c r="I43" t="inlineStr">
        <is>
          <t>بزرگسال</t>
        </is>
      </c>
      <c r="J43" t="inlineStr">
        <is>
          <t>بزرگسال</t>
        </is>
      </c>
      <c r="K43" t="inlineStr">
        <is>
          <t>آویشن دودانگه</t>
        </is>
      </c>
      <c r="L43" t="inlineStr">
        <is>
          <t>عرفان پورمحمدی</t>
        </is>
      </c>
      <c r="M43" t="n">
        <v>0</v>
      </c>
      <c r="N43" t="n">
        <v>0</v>
      </c>
      <c r="O43" t="inlineStr">
        <is>
          <t>(به ترتیب ورود) آویشن دودانگه، مهنوش شاهباز، مروارید معصومی، هادی استادعلی، فرزین ناصری، فاطمه میری، فاطمه دارهل</t>
        </is>
      </c>
    </row>
    <row r="44">
      <c r="A44">
        <f>HYPERLINK("https://www.tiwall.com//p/biheivan9","تئاتر بی حیوان")</f>
        <v/>
      </c>
      <c r="B44" t="n">
        <v>80</v>
      </c>
      <c r="C44" t="inlineStr">
        <is>
          <t>تماشاخانه سیمرغ - بنیاد بیدل دهلوی</t>
        </is>
      </c>
      <c r="D44" t="inlineStr">
        <is>
          <t>19:30:00</t>
        </is>
      </c>
      <c r="E44" t="inlineStr">
        <is>
          <t>01:10:00</t>
        </is>
      </c>
      <c r="F44" t="inlineStr">
        <is>
          <t>1402-04-28</t>
        </is>
      </c>
      <c r="G44" t="inlineStr">
        <is>
          <t>تهران</t>
        </is>
      </c>
      <c r="H44" t="inlineStr">
        <is>
          <t>کمدی</t>
        </is>
      </c>
      <c r="I44" t="inlineStr">
        <is>
          <t>بزرگسال</t>
        </is>
      </c>
      <c r="J44" t="inlineStr">
        <is>
          <t>خانوادگی, صحنهای, دانشجویی, بزرگسال</t>
        </is>
      </c>
      <c r="K44" t="inlineStr">
        <is>
          <t>قاسم عبداللهی</t>
        </is>
      </c>
      <c r="L44" t="inlineStr">
        <is>
          <t>ژان میشل ریب</t>
        </is>
      </c>
      <c r="M44" t="n">
        <v>0</v>
      </c>
      <c r="N44" t="n">
        <v>0</v>
      </c>
      <c r="O44" t="inlineStr">
        <is>
          <t>الهه ذوالقدر، طاها جولائی، فریده داداشی، رضا ملازاده، مهدی هاشم آبادی، آراز خلجی، مصطفی اعتدادی، مهدیه محمودیان کرامت، علیرضا تاجیک، عارف صیدلی، امیرحسین محمدیاری، هانیه رمضانی</t>
        </is>
      </c>
    </row>
    <row r="45">
      <c r="A45">
        <f>HYPERLINK("https://www.tiwall.com//p/taghsimbarsefr2","تقسیم بر صفر")</f>
        <v/>
      </c>
      <c r="B45" t="n">
        <v>120</v>
      </c>
      <c r="C45" t="inlineStr">
        <is>
          <t>هنرستان هنرهای زیبا اصفهان</t>
        </is>
      </c>
      <c r="D45" t="inlineStr">
        <is>
          <t>19:15:00</t>
        </is>
      </c>
      <c r="E45" t="inlineStr">
        <is>
          <t>01:15:00</t>
        </is>
      </c>
      <c r="F45" t="inlineStr">
        <is>
          <t>1402-04-22</t>
        </is>
      </c>
      <c r="G45" t="inlineStr">
        <is>
          <t>اصفهان</t>
        </is>
      </c>
      <c r="H45" t="inlineStr">
        <is>
          <t>ابزورد</t>
        </is>
      </c>
      <c r="I45" t="inlineStr">
        <is>
          <t>بزرگسال</t>
        </is>
      </c>
      <c r="J45" t="inlineStr">
        <is>
          <t>بزرگسال, صحنهای</t>
        </is>
      </c>
      <c r="K45" t="inlineStr">
        <is>
          <t>(خالقِنمایش) رضا کنگازیان</t>
        </is>
      </c>
      <c r="L45" t="inlineStr">
        <is>
          <t>(خالقِمتن) آریا شیراسماعیلی</t>
        </is>
      </c>
      <c r="M45" t="n">
        <v>0</v>
      </c>
      <c r="N45" t="n">
        <v>0</v>
      </c>
      <c r="O45" t="inlineStr">
        <is>
          <t>(خالقینِنقش) آریا شیراسماعیلی، محدثه رضایی، ماریان مؤید، سعید کریم زاده</t>
        </is>
      </c>
    </row>
    <row r="46">
      <c r="A46">
        <f>HYPERLINK("https://www.tiwall.com//p/gourekhar","گورخر")</f>
        <v/>
      </c>
      <c r="B46" t="n">
        <v>70</v>
      </c>
      <c r="C46" t="inlineStr">
        <is>
          <t>پلاتو تجربه - کرمانشاه</t>
        </is>
      </c>
      <c r="D46" t="inlineStr">
        <is>
          <t>18:00:00</t>
        </is>
      </c>
      <c r="E46" t="inlineStr">
        <is>
          <t>01:00:00</t>
        </is>
      </c>
      <c r="F46" t="inlineStr">
        <is>
          <t>1402-04-25</t>
        </is>
      </c>
      <c r="G46" t="inlineStr">
        <is>
          <t>کرمانشاه</t>
        </is>
      </c>
      <c r="H46" t="inlineStr">
        <is>
          <t>نامعلوم</t>
        </is>
      </c>
      <c r="I46" t="inlineStr">
        <is>
          <t>بزرگسال</t>
        </is>
      </c>
      <c r="J46" t="inlineStr"/>
      <c r="K46" t="inlineStr">
        <is>
          <t>محمد سعید فرازمند</t>
        </is>
      </c>
      <c r="L46" t="inlineStr">
        <is>
          <t>یوسف میرزایی</t>
        </is>
      </c>
      <c r="M46" t="n">
        <v>0</v>
      </c>
      <c r="N46" t="n">
        <v>0</v>
      </c>
      <c r="O46" t="inlineStr">
        <is>
          <t>محمد سعید فرازمند، بیژن رضایی، سعید امیری فرد، حمید قادری</t>
        </is>
      </c>
    </row>
    <row r="47">
      <c r="A47">
        <f>HYPERLINK("https://www.tiwall.com//p/oldcity","اولدسیتی")</f>
        <v/>
      </c>
      <c r="B47" t="n">
        <v>45</v>
      </c>
      <c r="C47" t="inlineStr">
        <is>
          <t>فرهنگسرای آیینه (اراک)</t>
        </is>
      </c>
      <c r="D47" t="inlineStr">
        <is>
          <t>18:00:00</t>
        </is>
      </c>
      <c r="E47" t="inlineStr">
        <is>
          <t>01:00:00</t>
        </is>
      </c>
      <c r="F47" t="inlineStr">
        <is>
          <t>1402-04-19</t>
        </is>
      </c>
      <c r="G47" t="inlineStr">
        <is>
          <t>اراک</t>
        </is>
      </c>
      <c r="H47" t="inlineStr">
        <is>
          <t>موزیکال, وسترن, کمدی</t>
        </is>
      </c>
      <c r="I47" t="inlineStr">
        <is>
          <t>بزرگسال</t>
        </is>
      </c>
      <c r="J47" t="inlineStr">
        <is>
          <t>خانوادگی</t>
        </is>
      </c>
      <c r="K47" t="inlineStr">
        <is>
          <t>رضا یونس فرد</t>
        </is>
      </c>
      <c r="L47" t="inlineStr">
        <is>
          <t>رضا یونس فرد</t>
        </is>
      </c>
      <c r="M47" t="n">
        <v>0</v>
      </c>
      <c r="N47" t="n">
        <v>0</v>
      </c>
      <c r="O47" t="inlineStr">
        <is>
          <t>(به ترتیب حروف الفبا) ملیکا امیری، مانیا بورقانی، شهاب حیدری، عادل داوودآبادی، عابد شاهمرادی، مائده شمشیری، زهرا عربی، فاطمه عربی، حسام فراهانی، محدثه فرجی، ملیکا کریمی، مهدی محبی، زهرا مخلص آبادی، علیرضا نعیمی، باران یونس فرد</t>
        </is>
      </c>
    </row>
    <row r="48">
      <c r="A48">
        <f>HYPERLINK("https://www.tiwall.com//p/clown.school","مدرسه دلقک ها")</f>
        <v/>
      </c>
      <c r="B48" t="n">
        <v>120</v>
      </c>
      <c r="C48" t="inlineStr">
        <is>
          <t>عمارت ارغوان - سالن یک</t>
        </is>
      </c>
      <c r="D48" t="inlineStr">
        <is>
          <t>21:30:00</t>
        </is>
      </c>
      <c r="E48" t="inlineStr">
        <is>
          <t>01:30:00</t>
        </is>
      </c>
      <c r="F48" t="inlineStr">
        <is>
          <t>1402-05-02</t>
        </is>
      </c>
      <c r="G48" t="inlineStr">
        <is>
          <t>تهران</t>
        </is>
      </c>
      <c r="H48" t="inlineStr">
        <is>
          <t>کمدی, فانتزی</t>
        </is>
      </c>
      <c r="I48" t="inlineStr">
        <is>
          <t>بزرگسال</t>
        </is>
      </c>
      <c r="J48" t="inlineStr"/>
      <c r="K48" t="inlineStr">
        <is>
          <t>نیما مظاهری</t>
        </is>
      </c>
      <c r="L48" t="inlineStr">
        <is>
          <t>نیما مظاهری</t>
        </is>
      </c>
      <c r="M48" t="n">
        <v>4.1</v>
      </c>
      <c r="N48" t="n">
        <v>10</v>
      </c>
      <c r="O48" t="inlineStr">
        <is>
          <t>هامون سیدی، یوسف محوی، صادق جباری، سیده عاطفه آزموده، محمد اسماعیلی، ملیکا پریشانی، حسین دارابی، موژان ریحانی، حسین قاسمی معبود، نسیم قلهکی، علیرضا کرمی، مهدی معزی، ثمین مقدسی، ریحانه ملارضا، پرهام نوائی و نیما مظاهری</t>
        </is>
      </c>
    </row>
    <row r="49">
      <c r="A49">
        <f>HYPERLINK("https://www.tiwall.com//p/khabidan","خوابیدن")</f>
        <v/>
      </c>
      <c r="B49" t="n">
        <v>110</v>
      </c>
      <c r="C49" t="inlineStr">
        <is>
          <t>بوتیک تئاتر ایران - سالن شماره ۴</t>
        </is>
      </c>
      <c r="D49" t="inlineStr">
        <is>
          <t>19:30:00</t>
        </is>
      </c>
      <c r="E49" t="inlineStr">
        <is>
          <t>01:00:00</t>
        </is>
      </c>
      <c r="F49" t="inlineStr">
        <is>
          <t>1402-05-03</t>
        </is>
      </c>
      <c r="G49" t="inlineStr">
        <is>
          <t>تهران</t>
        </is>
      </c>
      <c r="H49" t="inlineStr">
        <is>
          <t>نامعلوم</t>
        </is>
      </c>
      <c r="I49" t="inlineStr">
        <is>
          <t>بزرگسال</t>
        </is>
      </c>
      <c r="J49" t="inlineStr">
        <is>
          <t>بزرگسال</t>
        </is>
      </c>
      <c r="K49" t="inlineStr">
        <is>
          <t>افشین واعظی</t>
        </is>
      </c>
      <c r="L49" t="inlineStr">
        <is>
          <t>افشین واعظی</t>
        </is>
      </c>
      <c r="M49" t="n">
        <v>4.3</v>
      </c>
      <c r="N49" t="n">
        <v>47</v>
      </c>
      <c r="O49" t="inlineStr">
        <is>
          <t>حامد مقدسی، افشین واعظی، محدثه دانش، شاهرخ دریانورد، علیرضا شعاعی</t>
        </is>
      </c>
    </row>
    <row r="50">
      <c r="A50">
        <f>HYPERLINK("https://www.tiwall.com//p/shooting","شوتینگ")</f>
        <v/>
      </c>
      <c r="B50" t="n">
        <v>70</v>
      </c>
      <c r="C50" t="inlineStr">
        <is>
          <t>تئاتر شهر کرج، سالن استاد فتحعلی بیگی</t>
        </is>
      </c>
      <c r="D50" t="inlineStr">
        <is>
          <t>19:00:00</t>
        </is>
      </c>
      <c r="E50" t="inlineStr">
        <is>
          <t>01:10:00</t>
        </is>
      </c>
      <c r="F50" t="inlineStr">
        <is>
          <t>1402-04-16</t>
        </is>
      </c>
      <c r="G50" t="inlineStr">
        <is>
          <t>کرج</t>
        </is>
      </c>
      <c r="H50" t="inlineStr">
        <is>
          <t>نامعلوم</t>
        </is>
      </c>
      <c r="I50" t="inlineStr">
        <is>
          <t>بزرگسال</t>
        </is>
      </c>
      <c r="J50" t="inlineStr">
        <is>
          <t>صحنهای</t>
        </is>
      </c>
      <c r="K50" t="inlineStr">
        <is>
          <t>رضا رباط</t>
        </is>
      </c>
      <c r="L50" t="inlineStr">
        <is>
          <t>رضا رباط</t>
        </is>
      </c>
      <c r="M50" t="n">
        <v>0</v>
      </c>
      <c r="N50" t="n">
        <v>0</v>
      </c>
      <c r="O50" t="inlineStr">
        <is>
          <t>رویا جزینی، معصومه میراشه، حمیدرضا محتشمی، دریا قاسمی، رضارباط، رهام حسنی، تمنا قشلاقی، ملیکا سلیم پور</t>
        </is>
      </c>
    </row>
    <row r="51">
      <c r="A51">
        <f>HYPERLINK("https://www.tiwall.com//p/yamaha3","یاماها ۱۰۰۰")</f>
        <v/>
      </c>
      <c r="B51" t="n">
        <v>150</v>
      </c>
      <c r="C51" t="inlineStr">
        <is>
          <t>پردیس تئاتر شهرزاد - سالن ۳</t>
        </is>
      </c>
      <c r="D51" t="inlineStr">
        <is>
          <t>20:15:00</t>
        </is>
      </c>
      <c r="E51" t="inlineStr">
        <is>
          <t>01:00:00</t>
        </is>
      </c>
      <c r="F51" t="inlineStr">
        <is>
          <t>1402-04-27</t>
        </is>
      </c>
      <c r="G51" t="inlineStr">
        <is>
          <t>تهران</t>
        </is>
      </c>
      <c r="H51" t="inlineStr">
        <is>
          <t>درام, کمدی</t>
        </is>
      </c>
      <c r="I51" t="inlineStr">
        <is>
          <t>بزرگسال</t>
        </is>
      </c>
      <c r="J51" t="inlineStr">
        <is>
          <t>خانوادگی</t>
        </is>
      </c>
      <c r="K51" t="inlineStr">
        <is>
          <t>اشکان درویشی، مجید مختارپور</t>
        </is>
      </c>
      <c r="L51" t="inlineStr">
        <is>
          <t>صدف راه خدا، بر اساس برداشت آزاد از «مهمانسرای دو دنیا»</t>
        </is>
      </c>
      <c r="M51" t="n">
        <v>3.8</v>
      </c>
      <c r="N51" t="n">
        <v>9</v>
      </c>
      <c r="O51" t="inlineStr">
        <is>
          <t>(به ترتیب حروف الفبا) کاظم برزگر، علیرضا دانیال پور، شهرزاد عبدالمجید، مجید مختارپور، داوود معینی کیا، محمود موسوی، محسن نیکوسخن</t>
        </is>
      </c>
    </row>
    <row r="52">
      <c r="A52">
        <f>HYPERLINK("https://www.tiwall.com//p/selol.shakhsi","سلول شخصی")</f>
        <v/>
      </c>
      <c r="B52" t="n">
        <v>200</v>
      </c>
      <c r="C52" t="inlineStr">
        <is>
          <t>تئاترشهر - سالن اصلی</t>
        </is>
      </c>
      <c r="D52" t="inlineStr">
        <is>
          <t>20:30:00</t>
        </is>
      </c>
      <c r="E52" t="inlineStr">
        <is>
          <t>01:15:00</t>
        </is>
      </c>
      <c r="F52" t="inlineStr">
        <is>
          <t>1402-05-23</t>
        </is>
      </c>
      <c r="G52" t="inlineStr">
        <is>
          <t>تهران</t>
        </is>
      </c>
      <c r="H52" t="inlineStr">
        <is>
          <t>نامعلوم</t>
        </is>
      </c>
      <c r="I52" t="inlineStr">
        <is>
          <t>بزرگسال</t>
        </is>
      </c>
      <c r="J52" t="inlineStr"/>
      <c r="K52" t="inlineStr">
        <is>
          <t>امیرحسین آلادپوش</t>
        </is>
      </c>
      <c r="L52" t="inlineStr">
        <is>
          <t>سیدمرتضی هاشمی، امیرحسین آلادپوش</t>
        </is>
      </c>
      <c r="M52" t="n">
        <v>0</v>
      </c>
      <c r="N52" t="n">
        <v>0</v>
      </c>
      <c r="O52" t="inlineStr">
        <is>
          <t>جلیل فرجاد، کامران تفتی، مجید نوروزی، مهدیار مشیرزاده</t>
        </is>
      </c>
    </row>
    <row r="53">
      <c r="A53">
        <f>HYPERLINK("https://www.tiwall.com//p/disconnection2","قطع ارتباط")</f>
        <v/>
      </c>
      <c r="B53" t="n">
        <v>70</v>
      </c>
      <c r="C53" t="inlineStr">
        <is>
          <t>عمارت نوفللوشاتو</t>
        </is>
      </c>
      <c r="D53" t="inlineStr">
        <is>
          <t>17:00:00</t>
        </is>
      </c>
      <c r="E53" t="inlineStr">
        <is>
          <t>00:30:00</t>
        </is>
      </c>
      <c r="F53" t="inlineStr">
        <is>
          <t>1402-04-17</t>
        </is>
      </c>
      <c r="G53" t="inlineStr">
        <is>
          <t>تهران</t>
        </is>
      </c>
      <c r="H53" t="inlineStr">
        <is>
          <t>فانتزی</t>
        </is>
      </c>
      <c r="I53" t="inlineStr">
        <is>
          <t>بزرگسال</t>
        </is>
      </c>
      <c r="J53" t="inlineStr"/>
      <c r="K53" t="inlineStr">
        <is>
          <t>ملیکا شاه حسینی</t>
        </is>
      </c>
      <c r="L53" t="inlineStr">
        <is>
          <t>ملیکا شاه حسینی</t>
        </is>
      </c>
      <c r="M53" t="n">
        <v>3.4</v>
      </c>
      <c r="N53" t="n">
        <v>7</v>
      </c>
      <c r="O53" t="inlineStr">
        <is>
          <t>شیدا صفری نژاد، دیبا حکیم الهی</t>
        </is>
      </c>
    </row>
    <row r="54">
      <c r="A54">
        <f>HYPERLINK("https://www.tiwall.com//p/stranger6","کاملا غریبه")</f>
        <v/>
      </c>
      <c r="B54" t="n">
        <v>70</v>
      </c>
      <c r="C54" t="inlineStr">
        <is>
          <t>عمارت ارغوان - سالن یک</t>
        </is>
      </c>
      <c r="D54" t="inlineStr">
        <is>
          <t>17:30:00</t>
        </is>
      </c>
      <c r="E54" t="inlineStr">
        <is>
          <t>01:00:00</t>
        </is>
      </c>
      <c r="F54" t="inlineStr">
        <is>
          <t>1402-04-15</t>
        </is>
      </c>
      <c r="G54" t="inlineStr">
        <is>
          <t>تهران</t>
        </is>
      </c>
      <c r="H54" t="inlineStr">
        <is>
          <t>معمایی, کمدی</t>
        </is>
      </c>
      <c r="I54" t="inlineStr">
        <is>
          <t>بزرگسال</t>
        </is>
      </c>
      <c r="J54" t="inlineStr">
        <is>
          <t>بزرگسال</t>
        </is>
      </c>
      <c r="K54" t="inlineStr">
        <is>
          <t>محمد جوانمردی</t>
        </is>
      </c>
      <c r="L54" t="inlineStr">
        <is>
          <t>پائولو کوستلا</t>
        </is>
      </c>
      <c r="M54" t="n">
        <v>0</v>
      </c>
      <c r="N54" t="n">
        <v>0</v>
      </c>
      <c r="O54" t="inlineStr">
        <is>
          <t>علی یغمائی، محمدعلی آقائی، ماهان ترابی، محمدحسین کیا، سحر ندایی، کیمیا زارعی، فریبا چگینی، پریسا شریفی</t>
        </is>
      </c>
    </row>
    <row r="55">
      <c r="A55">
        <f>HYPERLINK("https://www.tiwall.com//p/nakhodagah","ناخودآگاه")</f>
        <v/>
      </c>
      <c r="B55" t="n">
        <v>100</v>
      </c>
      <c r="C55" t="inlineStr">
        <is>
          <t>عمارت ارغوان - سالن یک</t>
        </is>
      </c>
      <c r="D55" t="inlineStr">
        <is>
          <t>19:00:00</t>
        </is>
      </c>
      <c r="E55" t="inlineStr">
        <is>
          <t>00:45:00</t>
        </is>
      </c>
      <c r="F55" t="inlineStr">
        <is>
          <t>1402-04-30</t>
        </is>
      </c>
      <c r="G55" t="inlineStr">
        <is>
          <t>تهران</t>
        </is>
      </c>
      <c r="H55" t="inlineStr">
        <is>
          <t>نامعلوم</t>
        </is>
      </c>
      <c r="I55" t="inlineStr">
        <is>
          <t>بزرگسال</t>
        </is>
      </c>
      <c r="J55" t="inlineStr"/>
      <c r="K55" t="inlineStr">
        <is>
          <t>کمال مقدم</t>
        </is>
      </c>
      <c r="L55" t="inlineStr">
        <is>
          <t>مجید حاتمی</t>
        </is>
      </c>
      <c r="M55" t="n">
        <v>0</v>
      </c>
      <c r="N55" t="n">
        <v>0</v>
      </c>
      <c r="O55" t="inlineStr">
        <is>
          <t>سمیه زنگنه، فرهاد حسین پور، فرشید راد، مبینا اسدی، رضا جودی (جودی)، خدیجه سروری، مریم حمیدی، امیرحسین فرجی، رسول پور معصومی، محمد فطرتی مزیانی</t>
        </is>
      </c>
    </row>
    <row r="56">
      <c r="A56">
        <f>HYPERLINK("https://www.tiwall.com//p/agha.zabih12","آقا ذبیح")</f>
        <v/>
      </c>
      <c r="B56" t="n">
        <v>100</v>
      </c>
      <c r="C56" t="inlineStr">
        <is>
          <t>تماشاخانه اهورا</t>
        </is>
      </c>
      <c r="D56" t="inlineStr">
        <is>
          <t>21:00:00</t>
        </is>
      </c>
      <c r="E56" t="inlineStr">
        <is>
          <t>01:10:00</t>
        </is>
      </c>
      <c r="F56" t="inlineStr">
        <is>
          <t>1402-04-27</t>
        </is>
      </c>
      <c r="G56" t="inlineStr">
        <is>
          <t>تهران</t>
        </is>
      </c>
      <c r="H56" t="inlineStr">
        <is>
          <t>کمدی</t>
        </is>
      </c>
      <c r="I56" t="inlineStr">
        <is>
          <t>بزرگسال</t>
        </is>
      </c>
      <c r="J56" t="inlineStr">
        <is>
          <t>دانشجویی, بزرگسال, خانوادگی</t>
        </is>
      </c>
      <c r="K56" t="inlineStr">
        <is>
          <t>امیرحسین نجفی</t>
        </is>
      </c>
      <c r="L56" t="inlineStr">
        <is>
          <t>مهدی ملکی</t>
        </is>
      </c>
      <c r="M56" t="n">
        <v>4.6</v>
      </c>
      <c r="N56" t="n">
        <v>13</v>
      </c>
      <c r="O56" t="inlineStr">
        <is>
          <t>(به ترتیب ورود) امیرحسین کاشفی، هلیا فرد، ملیکا جعفری، حجت خراسانی، امیرحسین نجفی، مهلا صادقی، کوروش شرفی، زهرا مدبر، علی احمدی، فاطیما ناصرخیل، فربد رضوانی مقدم، پارمین علمدار، ناصر آرین، مهیار شاهی</t>
        </is>
      </c>
    </row>
    <row r="57">
      <c r="A57">
        <f>HYPERLINK("https://www.tiwall.com//p/jimi.nemishe","هیچکس جیمی نمیشه")</f>
        <v/>
      </c>
      <c r="B57" t="n">
        <v>100</v>
      </c>
      <c r="C57" t="inlineStr">
        <is>
          <t>عمارت ارغوان - سالن یک</t>
        </is>
      </c>
      <c r="D57" t="inlineStr">
        <is>
          <t>19:00:00</t>
        </is>
      </c>
      <c r="E57" t="inlineStr">
        <is>
          <t>01:20:00</t>
        </is>
      </c>
      <c r="F57" t="inlineStr">
        <is>
          <t>1402-04-25</t>
        </is>
      </c>
      <c r="G57" t="inlineStr">
        <is>
          <t>تهران</t>
        </is>
      </c>
      <c r="H57" t="inlineStr">
        <is>
          <t>کمدی</t>
        </is>
      </c>
      <c r="I57" t="inlineStr">
        <is>
          <t>بزرگسال</t>
        </is>
      </c>
      <c r="J57" t="inlineStr">
        <is>
          <t>بزرگسال</t>
        </is>
      </c>
      <c r="K57" t="inlineStr">
        <is>
          <t>هاویر نظری کاکاوندی</t>
        </is>
      </c>
      <c r="L57" t="inlineStr">
        <is>
          <t>بوم گارنر</t>
        </is>
      </c>
      <c r="M57" t="n">
        <v>0</v>
      </c>
      <c r="N57" t="n">
        <v>0</v>
      </c>
      <c r="O57" t="inlineStr">
        <is>
          <t>(به ترتیب ورود به صحنه) مهران احمدپور، میلاد ساسانی، مرجان زاغریان، عیسی محمدی، ندا فروغ، وصال امینی، آرمین بزرگی، محمد اصغری، هدیه فروغ، نوید مهاجر، فرهاد بقائی نیا</t>
        </is>
      </c>
    </row>
    <row r="58">
      <c r="A58">
        <f>HYPERLINK("https://www.tiwall.com//p/oplus","+O")</f>
        <v/>
      </c>
      <c r="B58" t="n">
        <v>80</v>
      </c>
      <c r="C58" t="inlineStr">
        <is>
          <t>آمفی تئاتر اداره فرهنگ و ارشاد اسلامی نوشهر</t>
        </is>
      </c>
      <c r="D58" t="inlineStr">
        <is>
          <t>20:00:00</t>
        </is>
      </c>
      <c r="E58" t="inlineStr">
        <is>
          <t>01:00:00</t>
        </is>
      </c>
      <c r="F58" t="inlineStr">
        <is>
          <t>1402-03-31</t>
        </is>
      </c>
      <c r="G58" t="inlineStr">
        <is>
          <t>نوشهر</t>
        </is>
      </c>
      <c r="H58" t="inlineStr">
        <is>
          <t>درام, مونولوگ, عاشقانه</t>
        </is>
      </c>
      <c r="I58" t="inlineStr">
        <is>
          <t>بزرگسال</t>
        </is>
      </c>
      <c r="J58" t="inlineStr"/>
      <c r="K58" t="inlineStr">
        <is>
          <t>سعید فرخی کجور</t>
        </is>
      </c>
      <c r="L58" t="inlineStr">
        <is>
          <t>سعید فرخی کجور</t>
        </is>
      </c>
      <c r="M58" t="n">
        <v>0</v>
      </c>
      <c r="N58" t="n">
        <v>0</v>
      </c>
      <c r="O58" t="inlineStr">
        <is>
          <t>سعید فرخی کجور، رضا حیدری، سارینا علیزاده، ماهان غریب سامی، عطیه سادات اسدی</t>
        </is>
      </c>
    </row>
    <row r="59">
      <c r="A59">
        <f>HYPERLINK("https://www.tiwall.com//p/che3","چه")</f>
        <v/>
      </c>
      <c r="B59" t="n">
        <v>150</v>
      </c>
      <c r="C59" t="inlineStr">
        <is>
          <t>ایرانشهر - سالن استاد سمندریان</t>
        </is>
      </c>
      <c r="D59" t="inlineStr">
        <is>
          <t>19:00:00</t>
        </is>
      </c>
      <c r="E59" t="inlineStr">
        <is>
          <t>01:05:00</t>
        </is>
      </c>
      <c r="F59" t="inlineStr">
        <is>
          <t>1402-05-20</t>
        </is>
      </c>
      <c r="G59" t="inlineStr">
        <is>
          <t>تهران</t>
        </is>
      </c>
      <c r="H59" t="inlineStr">
        <is>
          <t>رئالیسم جادویی</t>
        </is>
      </c>
      <c r="I59" t="inlineStr">
        <is>
          <t>بزرگسال</t>
        </is>
      </c>
      <c r="J59" t="inlineStr">
        <is>
          <t>بزرگسال</t>
        </is>
      </c>
      <c r="K59" t="inlineStr">
        <is>
          <t>مهران رنجبر</t>
        </is>
      </c>
      <c r="L59" t="inlineStr">
        <is>
          <t>مهران رنجبر</t>
        </is>
      </c>
      <c r="M59" t="n">
        <v>4.3</v>
      </c>
      <c r="N59" t="n">
        <v>68</v>
      </c>
      <c r="O59" t="inlineStr">
        <is>
          <t>مهدی یگانه، مهران رنجبر</t>
        </is>
      </c>
    </row>
    <row r="60">
      <c r="A60">
        <f>HYPERLINK("https://www.tiwall.com//p/jonoun.keshdar","جنون کش دار")</f>
        <v/>
      </c>
      <c r="B60" t="n">
        <v>100</v>
      </c>
      <c r="C60" t="inlineStr">
        <is>
          <t>تماشاخانه اهورا</t>
        </is>
      </c>
      <c r="D60" t="inlineStr">
        <is>
          <t>19:00:00</t>
        </is>
      </c>
      <c r="E60" t="inlineStr">
        <is>
          <t>01:10:00</t>
        </is>
      </c>
      <c r="F60" t="inlineStr">
        <is>
          <t>1402-04-16</t>
        </is>
      </c>
      <c r="G60" t="inlineStr">
        <is>
          <t>تهران</t>
        </is>
      </c>
      <c r="H60" t="inlineStr">
        <is>
          <t>ترسناک</t>
        </is>
      </c>
      <c r="I60" t="inlineStr">
        <is>
          <t>بزرگسال</t>
        </is>
      </c>
      <c r="J60" t="inlineStr">
        <is>
          <t>صحنهای, حرکات موزون, فیزیکال, بزرگسال</t>
        </is>
      </c>
      <c r="K60" t="inlineStr">
        <is>
          <t>سعید عنایتی</t>
        </is>
      </c>
      <c r="L60" t="inlineStr">
        <is>
          <t>ساناز لرکی</t>
        </is>
      </c>
      <c r="M60" t="n">
        <v>3.9</v>
      </c>
      <c r="N60" t="n">
        <v>10</v>
      </c>
      <c r="O60" t="inlineStr">
        <is>
          <t>ابوالفضل علیاری، شهرزاد ناطقیان، عاطفه زاهدنژاد، یکتا حصار سرخی، مریم نوروزی، یونس فولادی، حسن رضایی</t>
        </is>
      </c>
    </row>
    <row r="61">
      <c r="A61">
        <f>HYPERLINK("https://www.tiwall.com//p/shamdaniha3","شمعدانی ها")</f>
        <v/>
      </c>
      <c r="B61" t="n">
        <v>80</v>
      </c>
      <c r="C61" t="inlineStr">
        <is>
          <t>تماشاخانه سنگلج</t>
        </is>
      </c>
      <c r="D61" t="inlineStr">
        <is>
          <t>19:30:00</t>
        </is>
      </c>
      <c r="E61" t="inlineStr">
        <is>
          <t>01:00:00</t>
        </is>
      </c>
      <c r="F61" t="inlineStr">
        <is>
          <t>1402-04-23</t>
        </is>
      </c>
      <c r="G61" t="inlineStr">
        <is>
          <t>تهران</t>
        </is>
      </c>
      <c r="H61" t="inlineStr">
        <is>
          <t>نامعلوم</t>
        </is>
      </c>
      <c r="I61" t="inlineStr">
        <is>
          <t>بزرگسال</t>
        </is>
      </c>
      <c r="J61" t="inlineStr"/>
      <c r="K61" t="inlineStr">
        <is>
          <t>وحید نفر</t>
        </is>
      </c>
      <c r="L61" t="inlineStr">
        <is>
          <t>ایوب آقاخانی</t>
        </is>
      </c>
      <c r="M61" t="n">
        <v>3.1</v>
      </c>
      <c r="N61" t="n">
        <v>8</v>
      </c>
      <c r="O61" t="inlineStr">
        <is>
          <t>فرید اسلام زاده، بلقیس بیک زاده، سهیلا مفیدی، سحر محسنی، سارا حدادی، سهیل خبازی نژاد، ستایش امینی، محمد رضایی، ساناز خدایی</t>
        </is>
      </c>
    </row>
    <row r="62">
      <c r="A62">
        <f>HYPERLINK("https://www.tiwall.com//p/batoboodam","اگر با تو بودم")</f>
        <v/>
      </c>
      <c r="B62" t="n">
        <v>150</v>
      </c>
      <c r="C62" t="inlineStr">
        <is>
          <t>مرکز گسترش فرهنگ و هنر نقاره خانه</t>
        </is>
      </c>
      <c r="D62" t="inlineStr">
        <is>
          <t>20:00:00</t>
        </is>
      </c>
      <c r="E62" t="inlineStr">
        <is>
          <t>01:30:00</t>
        </is>
      </c>
      <c r="F62" t="inlineStr">
        <is>
          <t>1402-05-04</t>
        </is>
      </c>
      <c r="G62" t="inlineStr">
        <is>
          <t>تهران</t>
        </is>
      </c>
      <c r="H62" t="inlineStr">
        <is>
          <t>تلفیقی</t>
        </is>
      </c>
      <c r="I62" t="inlineStr">
        <is>
          <t>بزرگسال</t>
        </is>
      </c>
      <c r="J62" t="inlineStr">
        <is>
          <t>چند رسانهای, خانوادگی, بزرگسال, تئاتر مشارکتی, پداگوژی</t>
        </is>
      </c>
      <c r="K62" t="inlineStr">
        <is>
          <t>میلاد جباری مولانا</t>
        </is>
      </c>
      <c r="L62" t="inlineStr">
        <is>
          <t>ساجده نیک صفت</t>
        </is>
      </c>
      <c r="M62" t="n">
        <v>0</v>
      </c>
      <c r="N62" t="n">
        <v>0</v>
      </c>
      <c r="O62" t="inlineStr">
        <is>
          <t>بهار گل آور، عرفان زارعی، میلاد جباری مولانا</t>
        </is>
      </c>
    </row>
    <row r="63">
      <c r="A63">
        <f>HYPERLINK("https://www.tiwall.com//p/masih.kosht","چه کسی مسیح را کشت؟")</f>
        <v/>
      </c>
      <c r="B63" t="n">
        <v>60</v>
      </c>
      <c r="C63" t="inlineStr">
        <is>
          <t>مجموعه تئاتر شهر کرمان</t>
        </is>
      </c>
      <c r="D63" t="inlineStr">
        <is>
          <t>19:15:00</t>
        </is>
      </c>
      <c r="E63" t="inlineStr">
        <is>
          <t>01:00:00</t>
        </is>
      </c>
      <c r="F63" t="inlineStr">
        <is>
          <t>1402-04-27</t>
        </is>
      </c>
      <c r="G63" t="inlineStr">
        <is>
          <t>کرمان</t>
        </is>
      </c>
      <c r="H63" t="inlineStr">
        <is>
          <t>نامعلوم</t>
        </is>
      </c>
      <c r="I63" t="inlineStr">
        <is>
          <t>بزرگسال</t>
        </is>
      </c>
      <c r="J63" t="inlineStr">
        <is>
          <t>فیزیکال</t>
        </is>
      </c>
      <c r="K63" t="inlineStr">
        <is>
          <t>پوریا قلی پور</t>
        </is>
      </c>
      <c r="L63" t="inlineStr">
        <is>
          <t>پوریا قلی پور</t>
        </is>
      </c>
      <c r="M63" t="n">
        <v>4.5</v>
      </c>
      <c r="N63" t="n">
        <v>30</v>
      </c>
      <c r="O63" t="inlineStr">
        <is>
          <t>محمدحسین محمودشاهی، حسام الدین ایرانمنش، سیدامید عطایی، غزل نژاد سجادی، سالار محمد حسین پور، دینا سهرابی، آزاده امرالهی، ساجده عرب پور، فرناز زندپور، فرزاد آقایی افشار، عارفه جلالی، هانیه یزدپور، مهشید فانی ملکی، سحر حسن زاده، فاطمه تقی زاده، با معرفی آرمین سیاح</t>
        </is>
      </c>
    </row>
    <row r="64">
      <c r="A64">
        <f>HYPERLINK("https://www.tiwall.com//p/littleprince16","شازده کوچولو ۲۰۲۳")</f>
        <v/>
      </c>
      <c r="B64" t="n">
        <v>70</v>
      </c>
      <c r="C64" t="inlineStr">
        <is>
          <t>تئاترشهر - کارگاه نمایش</t>
        </is>
      </c>
      <c r="D64" t="inlineStr">
        <is>
          <t>19:45:00</t>
        </is>
      </c>
      <c r="E64" t="inlineStr">
        <is>
          <t>01:00:00</t>
        </is>
      </c>
      <c r="F64" t="inlineStr">
        <is>
          <t>1402-05-06</t>
        </is>
      </c>
      <c r="G64" t="inlineStr">
        <is>
          <t>تهران</t>
        </is>
      </c>
      <c r="H64" t="inlineStr">
        <is>
          <t>تلفیقی</t>
        </is>
      </c>
      <c r="I64" t="inlineStr">
        <is>
          <t>بزرگسال</t>
        </is>
      </c>
      <c r="J64" t="inlineStr">
        <is>
          <t>بزرگسال</t>
        </is>
      </c>
      <c r="K64" t="inlineStr">
        <is>
          <t>نیما گودرزی</t>
        </is>
      </c>
      <c r="L64" t="inlineStr">
        <is>
          <t>نامعلوم</t>
        </is>
      </c>
      <c r="M64" t="n">
        <v>3.6</v>
      </c>
      <c r="N64" t="n">
        <v>8</v>
      </c>
      <c r="O64" t="inlineStr">
        <is>
          <t>(به ترتیب حروف الفبا) محمدصادق اسدی، شاهین بامداد، مریم تولائی، الهام زارعی، نیما گودرزی</t>
        </is>
      </c>
    </row>
    <row r="65">
      <c r="A65">
        <f>HYPERLINK("https://www.tiwall.com//p/biheivan8","تئاتر بی حیوان")</f>
        <v/>
      </c>
      <c r="B65" t="n">
        <v>70</v>
      </c>
      <c r="C65" t="inlineStr">
        <is>
          <t>تالار محراب - سالن استاد جمشید لایق</t>
        </is>
      </c>
      <c r="D65" t="inlineStr">
        <is>
          <t>18:00:00</t>
        </is>
      </c>
      <c r="E65" t="inlineStr">
        <is>
          <t>00:50:00</t>
        </is>
      </c>
      <c r="F65" t="inlineStr">
        <is>
          <t>1402-04-11</t>
        </is>
      </c>
      <c r="G65" t="inlineStr">
        <is>
          <t>تهران</t>
        </is>
      </c>
      <c r="H65" t="inlineStr">
        <is>
          <t>کمدی</t>
        </is>
      </c>
      <c r="I65" t="inlineStr">
        <is>
          <t>بزرگسال</t>
        </is>
      </c>
      <c r="J65" t="inlineStr">
        <is>
          <t>خانوادگی, بزرگسال</t>
        </is>
      </c>
      <c r="K65" t="inlineStr">
        <is>
          <t>شکیبا علیزاده</t>
        </is>
      </c>
      <c r="L65" t="inlineStr">
        <is>
          <t>میشل ریپ</t>
        </is>
      </c>
      <c r="M65" t="n">
        <v>4.3</v>
      </c>
      <c r="N65" t="n">
        <v>6</v>
      </c>
      <c r="O65" t="inlineStr">
        <is>
          <t>سارا دغاغله، امیرپوریا مسعودنیا، آیلار (آتنا) صدرخواه، مائده جزی، مونا حسن زاده، سارا جمالپور، علی ایزدی</t>
        </is>
      </c>
    </row>
    <row r="66">
      <c r="A66">
        <f>HYPERLINK("https://www.tiwall.com//p/marziyejan","مرضیه جان")</f>
        <v/>
      </c>
      <c r="B66" t="n">
        <v>90</v>
      </c>
      <c r="C66" t="inlineStr">
        <is>
          <t>عمارت نوفللوشاتو</t>
        </is>
      </c>
      <c r="D66" t="inlineStr">
        <is>
          <t>18:00:00</t>
        </is>
      </c>
      <c r="E66" t="inlineStr">
        <is>
          <t>01:00:00</t>
        </is>
      </c>
      <c r="F66" t="inlineStr">
        <is>
          <t>1402-04-16</t>
        </is>
      </c>
      <c r="G66" t="inlineStr">
        <is>
          <t>تهران</t>
        </is>
      </c>
      <c r="H66" t="inlineStr">
        <is>
          <t>نامعلوم</t>
        </is>
      </c>
      <c r="I66" t="inlineStr">
        <is>
          <t>بزرگسال</t>
        </is>
      </c>
      <c r="J66" t="inlineStr">
        <is>
          <t>خانوادگی, بزرگسال</t>
        </is>
      </c>
      <c r="K66" t="inlineStr">
        <is>
          <t>محمد پیغمبری</t>
        </is>
      </c>
      <c r="L66" t="inlineStr">
        <is>
          <t>مهدی ضیاچمنی</t>
        </is>
      </c>
      <c r="M66" t="n">
        <v>4.2</v>
      </c>
      <c r="N66" t="n">
        <v>10</v>
      </c>
      <c r="O66" t="inlineStr">
        <is>
          <t>امیرحسین رحیمی، سپیده موسوی، مهسا آبیز</t>
        </is>
      </c>
    </row>
    <row r="67">
      <c r="A67">
        <f>HYPERLINK("https://www.tiwall.com//p/raghs.atash","رقص در آتش")</f>
        <v/>
      </c>
      <c r="B67" t="n">
        <v>64</v>
      </c>
      <c r="C67" t="inlineStr">
        <is>
          <t>سالن همایش امامزاده طاهر (ع) کرج</t>
        </is>
      </c>
      <c r="D67" t="inlineStr">
        <is>
          <t>18:00:00</t>
        </is>
      </c>
      <c r="E67" t="inlineStr">
        <is>
          <t>01:00:00</t>
        </is>
      </c>
      <c r="F67" t="inlineStr">
        <is>
          <t>1402-04-16</t>
        </is>
      </c>
      <c r="G67" t="inlineStr">
        <is>
          <t>کرج</t>
        </is>
      </c>
      <c r="H67" t="inlineStr">
        <is>
          <t>هیجان انگیز - دلهرهآور, سورئال, تاریخی, فلسفی, تلفیقی, ماجراجویانه, ترسناک</t>
        </is>
      </c>
      <c r="I67" t="inlineStr">
        <is>
          <t>بزرگسال</t>
        </is>
      </c>
      <c r="J67" t="inlineStr">
        <is>
          <t>تئاتر مشارکتی, بزرگسال, صحنهای</t>
        </is>
      </c>
      <c r="K67" t="inlineStr">
        <is>
          <t>خانم اشرف  رفیعینویسنده</t>
        </is>
      </c>
      <c r="L67" t="inlineStr">
        <is>
          <t>خانم اشرف  رفیعینویسنده</t>
        </is>
      </c>
      <c r="M67" t="n">
        <v>0</v>
      </c>
      <c r="N67" t="n">
        <v>0</v>
      </c>
      <c r="O67" t="inlineStr">
        <is>
          <t>نامعلوم</t>
        </is>
      </c>
    </row>
    <row r="68">
      <c r="A68">
        <f>HYPERLINK("https://www.tiwall.com//p/spoil","خطر اسپویل")</f>
        <v/>
      </c>
      <c r="B68" t="n">
        <v>100</v>
      </c>
      <c r="C68" t="inlineStr">
        <is>
          <t>عمارت ارغوان - سالن دو</t>
        </is>
      </c>
      <c r="D68" t="inlineStr">
        <is>
          <t>17:30:00</t>
        </is>
      </c>
      <c r="E68" t="inlineStr">
        <is>
          <t>01:00:00</t>
        </is>
      </c>
      <c r="F68" t="inlineStr">
        <is>
          <t>1402-04-29</t>
        </is>
      </c>
      <c r="G68" t="inlineStr">
        <is>
          <t>تهران</t>
        </is>
      </c>
      <c r="H68" t="inlineStr">
        <is>
          <t>کمدی</t>
        </is>
      </c>
      <c r="I68" t="inlineStr">
        <is>
          <t>بزرگسال</t>
        </is>
      </c>
      <c r="J68" t="inlineStr">
        <is>
          <t>خانوادگی, بزرگسال</t>
        </is>
      </c>
      <c r="K68" t="inlineStr">
        <is>
          <t>گروه فرهنگی هنری سکویا</t>
        </is>
      </c>
      <c r="L68" t="inlineStr">
        <is>
          <t>گروه فرهنگی هنری سکویا</t>
        </is>
      </c>
      <c r="M68" t="n">
        <v>0</v>
      </c>
      <c r="N68" t="n">
        <v>0</v>
      </c>
      <c r="O68" t="inlineStr">
        <is>
          <t>(بازیگران زن) زهرا اکبری، عطیه خادملو، شیدا مختاری، مبینا آقایی، مبینا روح بخش، مدیا دشوارپسند، بهار مولایی، (بازیگران مرد) حسین معین فر، امیرحسین رمضانی، یونس نیکو، علی خدایی، سجاد فیضی</t>
        </is>
      </c>
    </row>
    <row r="69">
      <c r="A69">
        <f>HYPERLINK("https://www.tiwall.com//p/sekhahar5","سه خواهر")</f>
        <v/>
      </c>
      <c r="B69" t="n">
        <v>130</v>
      </c>
      <c r="C69" t="inlineStr">
        <is>
          <t>تماشاخانه ملک</t>
        </is>
      </c>
      <c r="D69" t="inlineStr">
        <is>
          <t>20:45:00</t>
        </is>
      </c>
      <c r="E69" t="inlineStr">
        <is>
          <t>01:15:00</t>
        </is>
      </c>
      <c r="F69" t="inlineStr">
        <is>
          <t>1402-05-08</t>
        </is>
      </c>
      <c r="G69" t="inlineStr">
        <is>
          <t>تهران</t>
        </is>
      </c>
      <c r="H69" t="inlineStr">
        <is>
          <t>کلاسیک, فلسفی, موزیکال, درام, عاشقانه</t>
        </is>
      </c>
      <c r="I69" t="inlineStr">
        <is>
          <t>بزرگسال</t>
        </is>
      </c>
      <c r="J69" t="inlineStr">
        <is>
          <t>بزرگسال</t>
        </is>
      </c>
      <c r="K69" t="inlineStr">
        <is>
          <t>میلاد سلیمانلو</t>
        </is>
      </c>
      <c r="L69" t="inlineStr">
        <is>
          <t>نامعلوم</t>
        </is>
      </c>
      <c r="M69" t="n">
        <v>0</v>
      </c>
      <c r="N69" t="n">
        <v>0</v>
      </c>
      <c r="O69" t="inlineStr">
        <is>
          <t>(به ترتیب اسامی بازیگران در متن اصلی چخوف) میلاد سلیمانلو، عسل حمیدیان، فران جوادی، پریسا صانعی، ماندانا سهرابی، مجتبی ترکمان، مهران منصوری، فرهان عزیزی، حسین شاکری، میرحامد کوچکی، فردین سالاروند، ایمان حاجی خانیان، امیرحسین قاجاردامغانی، مریم عضو امینیان، مهرک علوی</t>
        </is>
      </c>
    </row>
    <row r="70">
      <c r="A70">
        <f>HYPERLINK("https://www.tiwall.com//p/unknown.general","ژنرال مجهول")</f>
        <v/>
      </c>
      <c r="B70" t="n">
        <v>130</v>
      </c>
      <c r="C70" t="inlineStr">
        <is>
          <t>تئاترشهر - سالن چهارسو</t>
        </is>
      </c>
      <c r="D70" t="inlineStr">
        <is>
          <t>18:30:00</t>
        </is>
      </c>
      <c r="E70" t="inlineStr">
        <is>
          <t>01:15:00</t>
        </is>
      </c>
      <c r="F70" t="inlineStr">
        <is>
          <t>1402-05-27</t>
        </is>
      </c>
      <c r="G70" t="inlineStr">
        <is>
          <t>تهران</t>
        </is>
      </c>
      <c r="H70" t="inlineStr">
        <is>
          <t>تلفیقی</t>
        </is>
      </c>
      <c r="I70" t="inlineStr">
        <is>
          <t>بزرگسال</t>
        </is>
      </c>
      <c r="J70" t="inlineStr">
        <is>
          <t>بین الملل</t>
        </is>
      </c>
      <c r="K70" t="inlineStr">
        <is>
          <t>میرعلیرضا دریابیگی</t>
        </is>
      </c>
      <c r="L70" t="inlineStr">
        <is>
          <t>رنه دُ ابالدیا</t>
        </is>
      </c>
      <c r="M70" t="n">
        <v>4.3</v>
      </c>
      <c r="N70" t="n">
        <v>21</v>
      </c>
      <c r="O70" t="inlineStr">
        <is>
          <t>(بازی سازان به ترتیب حروف الفبا) مروارید جعفری، امیرحسین رضایی، فهیمه شایان فر، شهراد قدیری، علیرضا (نیما) قربان زاده، علیرضا قیاسوند، سارا مقدم، بهراد محمدی، افسانه نیازی و ... [میرعلیرضا دریابیگی]</t>
        </is>
      </c>
    </row>
    <row r="71">
      <c r="A71">
        <f>HYPERLINK("https://www.tiwall.com//p/sakhtemanrose","ساختمان رُز")</f>
        <v/>
      </c>
      <c r="B71" t="n">
        <v>60</v>
      </c>
      <c r="C71" t="inlineStr">
        <is>
          <t>پلاتو همایون صنعتی کرمان</t>
        </is>
      </c>
      <c r="D71" t="inlineStr">
        <is>
          <t>19:30:00</t>
        </is>
      </c>
      <c r="E71" t="inlineStr">
        <is>
          <t>01:15:00</t>
        </is>
      </c>
      <c r="F71" t="inlineStr">
        <is>
          <t>1402-04-26</t>
        </is>
      </c>
      <c r="G71" t="inlineStr">
        <is>
          <t>کرمان</t>
        </is>
      </c>
      <c r="H71" t="inlineStr">
        <is>
          <t>درام, کمدی</t>
        </is>
      </c>
      <c r="I71" t="inlineStr">
        <is>
          <t>بزرگسال</t>
        </is>
      </c>
      <c r="J71" t="inlineStr"/>
      <c r="K71" t="inlineStr">
        <is>
          <t>علی صادقی زاده</t>
        </is>
      </c>
      <c r="L71" t="inlineStr">
        <is>
          <t>علی صادقی زاده</t>
        </is>
      </c>
      <c r="M71" t="n">
        <v>0</v>
      </c>
      <c r="N71" t="n">
        <v>0</v>
      </c>
      <c r="O71" t="inlineStr">
        <is>
          <t>علی صادقی زاده، سجاد خان بابا، سحر سالاری، زهرا مهرابی، بهناز نمازیان، محمد امین صادقی زاده، اسرا قوام آبادی</t>
        </is>
      </c>
    </row>
    <row r="72">
      <c r="A72">
        <f>HYPERLINK("https://www.tiwall.com//p/yeksobhenagahan2","یک صبح ناگهان")</f>
        <v/>
      </c>
      <c r="B72" t="n">
        <v>100</v>
      </c>
      <c r="C72" t="inlineStr">
        <is>
          <t>عمارت ارغوان - سالن دو</t>
        </is>
      </c>
      <c r="D72" t="inlineStr">
        <is>
          <t>21:15:00</t>
        </is>
      </c>
      <c r="E72" t="inlineStr">
        <is>
          <t>02:00:00</t>
        </is>
      </c>
      <c r="F72" t="inlineStr">
        <is>
          <t>1402-04-17</t>
        </is>
      </c>
      <c r="G72" t="inlineStr">
        <is>
          <t>تهران</t>
        </is>
      </c>
      <c r="H72" t="inlineStr">
        <is>
          <t>رئال</t>
        </is>
      </c>
      <c r="I72" t="inlineStr">
        <is>
          <t>بزرگسال</t>
        </is>
      </c>
      <c r="J72" t="inlineStr">
        <is>
          <t>بزرگسال</t>
        </is>
      </c>
      <c r="K72" t="inlineStr">
        <is>
          <t>فرهاد باقری</t>
        </is>
      </c>
      <c r="L72" t="inlineStr">
        <is>
          <t>حسین پاکدل</t>
        </is>
      </c>
      <c r="M72" t="n">
        <v>3.7</v>
      </c>
      <c r="N72" t="n">
        <v>10</v>
      </c>
      <c r="O72" t="inlineStr">
        <is>
          <t>امین ابراهیمی، آرمین افتخار زاده، علی ایزدی، علی پیله ور، مینا ترکمن، سید مجید حسینی، مهدی راستی، میثم رجایی زاده، مهلا رمضان پور، عرفان زارعی، فاطمه زمانی، فرزام زمانی، آهو شفیعی، نوش آفرین کیهان، علی مربی، باران محمدی، (بازیگران خردسال) شاینا بابایی، رها محمودی فرد</t>
        </is>
      </c>
    </row>
    <row r="73">
      <c r="A73">
        <f>HYPERLINK("https://www.tiwall.com//p/shagheyekhun3","شقه خون")</f>
        <v/>
      </c>
      <c r="B73" t="n">
        <v>100</v>
      </c>
      <c r="C73" t="inlineStr">
        <is>
          <t>بوتیک تئاتر ایران - سالن شماره ۴</t>
        </is>
      </c>
      <c r="D73" t="inlineStr">
        <is>
          <t>19:15:00</t>
        </is>
      </c>
      <c r="E73" t="inlineStr">
        <is>
          <t>01:00:00</t>
        </is>
      </c>
      <c r="F73" t="inlineStr">
        <is>
          <t>1402-04-13</t>
        </is>
      </c>
      <c r="G73" t="inlineStr">
        <is>
          <t>تهران</t>
        </is>
      </c>
      <c r="H73" t="inlineStr">
        <is>
          <t>درام</t>
        </is>
      </c>
      <c r="I73" t="inlineStr">
        <is>
          <t>بزرگسال</t>
        </is>
      </c>
      <c r="J73" t="inlineStr">
        <is>
          <t>بزرگسال</t>
        </is>
      </c>
      <c r="K73" t="inlineStr">
        <is>
          <t>مهدی محمدی</t>
        </is>
      </c>
      <c r="L73" t="inlineStr">
        <is>
          <t>شهرام احمدزاده</t>
        </is>
      </c>
      <c r="M73" t="n">
        <v>3.8</v>
      </c>
      <c r="N73" t="n">
        <v>19</v>
      </c>
      <c r="O73" t="inlineStr">
        <is>
          <t>(به ترتیب حروف الفبا) مسعود چنگی، مهناز حسینی، مهشید رضایی، محمود روحبخش میرابی، مرتضی علی دادی، بهاءالدین مرشدی، علیرضا نامنی</t>
        </is>
      </c>
    </row>
    <row r="74">
      <c r="A74">
        <f>HYPERLINK("https://www.tiwall.com//p/yellowcake","کیک زرد")</f>
        <v/>
      </c>
      <c r="B74" t="n">
        <v>100</v>
      </c>
      <c r="C74" t="inlineStr">
        <is>
          <t>تماشاخانه صحنه آبی</t>
        </is>
      </c>
      <c r="D74" t="inlineStr">
        <is>
          <t>18:00:00</t>
        </is>
      </c>
      <c r="E74" t="inlineStr">
        <is>
          <t>01:00:00</t>
        </is>
      </c>
      <c r="F74" t="inlineStr">
        <is>
          <t>1402-04-22</t>
        </is>
      </c>
      <c r="G74" t="inlineStr">
        <is>
          <t>تهران</t>
        </is>
      </c>
      <c r="H74" t="inlineStr">
        <is>
          <t>سورئال</t>
        </is>
      </c>
      <c r="I74" t="inlineStr">
        <is>
          <t>بزرگسال</t>
        </is>
      </c>
      <c r="J74" t="inlineStr">
        <is>
          <t>بزرگسال</t>
        </is>
      </c>
      <c r="K74" t="inlineStr">
        <is>
          <t>امین غلامی، عارف غلامی</t>
        </is>
      </c>
      <c r="L74" t="inlineStr">
        <is>
          <t>امین غلامی</t>
        </is>
      </c>
      <c r="M74" t="n">
        <v>0</v>
      </c>
      <c r="N74" t="n">
        <v>0</v>
      </c>
      <c r="O74" t="inlineStr">
        <is>
          <t>امیرحسین صادقی، احمد حسینی، ابولفضل تیموری، بشیراحمد تاجیک، ترانه حسینی، حمیدرضا خلیلی، راضیه بختیاری، روح الله رضایی، زهرا مرادی، زینب علیزاده، زینب هزاره، عاطفه قنبری، فاطمه غلام حسینی، محمد حسین خلج، مرتضی حسینی راد، ماه جبین حبیبی</t>
        </is>
      </c>
    </row>
    <row r="75">
      <c r="A75">
        <f>HYPERLINK("https://www.tiwall.com//p/mordeganebikafnodafn5","مردگان بی کفن و دفن")</f>
        <v/>
      </c>
      <c r="B75" t="n">
        <v>110</v>
      </c>
      <c r="C75" t="inlineStr">
        <is>
          <t>عمارت نوفللوشاتو</t>
        </is>
      </c>
      <c r="D75" t="inlineStr">
        <is>
          <t>19:30:00</t>
        </is>
      </c>
      <c r="E75" t="inlineStr">
        <is>
          <t>01:15:00</t>
        </is>
      </c>
      <c r="F75" t="inlineStr">
        <is>
          <t>1402-04-23</t>
        </is>
      </c>
      <c r="G75" t="inlineStr">
        <is>
          <t>تهران</t>
        </is>
      </c>
      <c r="H75" t="inlineStr">
        <is>
          <t>نامعلوم</t>
        </is>
      </c>
      <c r="I75" t="inlineStr">
        <is>
          <t>بزرگسال</t>
        </is>
      </c>
      <c r="J75" t="inlineStr"/>
      <c r="K75" t="inlineStr">
        <is>
          <t>نیکا ملک مطیعی</t>
        </is>
      </c>
      <c r="L75" t="inlineStr">
        <is>
          <t>ژان پل سارتر</t>
        </is>
      </c>
      <c r="M75" t="n">
        <v>4.1</v>
      </c>
      <c r="N75" t="n">
        <v>63</v>
      </c>
      <c r="O75" t="inlineStr">
        <is>
          <t>(به ترتیب حروف الفبا) سهیل پرهیزکار، حامد سنجرانی، علیرضا عباسی مقدم طرقبه، محمد عبداللهی، فاطمه محمدی (فمل)، امیرپوریا مسعودنیا، نیکا ملک مطیعی، محمدرضا میرحسینی، ابوالفضل نوری</t>
        </is>
      </c>
    </row>
    <row r="76">
      <c r="A76">
        <f>HYPERLINK("https://www.tiwall.com//p/molaghatbano5","ملاقات بانوی سالخورده")</f>
        <v/>
      </c>
      <c r="B76" t="n">
        <v>100</v>
      </c>
      <c r="C76" t="inlineStr">
        <is>
          <t>تماشاخانه اهورا - سالن رزا</t>
        </is>
      </c>
      <c r="D76" t="inlineStr">
        <is>
          <t>20:00:00</t>
        </is>
      </c>
      <c r="E76" t="inlineStr">
        <is>
          <t>01:20:00</t>
        </is>
      </c>
      <c r="F76" t="inlineStr">
        <is>
          <t>1402-04-23</t>
        </is>
      </c>
      <c r="G76" t="inlineStr">
        <is>
          <t>تهران</t>
        </is>
      </c>
      <c r="H76" t="inlineStr">
        <is>
          <t>نامعلوم</t>
        </is>
      </c>
      <c r="I76" t="inlineStr">
        <is>
          <t>بزرگسال</t>
        </is>
      </c>
      <c r="J76" t="inlineStr">
        <is>
          <t>بزرگسال, سیاسی, حرکات موزون, خانوادگی</t>
        </is>
      </c>
      <c r="K76" t="inlineStr">
        <is>
          <t>نادر نادرپور</t>
        </is>
      </c>
      <c r="L76" t="inlineStr">
        <is>
          <t>فردریش دورنمات</t>
        </is>
      </c>
      <c r="M76" t="n">
        <v>3.6</v>
      </c>
      <c r="N76" t="n">
        <v>46</v>
      </c>
      <c r="O76" t="inlineStr">
        <is>
          <t>آرام نیک بین، نادر نادرپور، حسین کرمی، الهه اصغری، آذین باقریان، حامد سوری، سمانه شعاعی، نگین وکیلی، تیما قاسمیان، محمدرضا فرهمند تبار، امیرحسین اسکندری، محمدرضا ابراهیمی، حسام قانونی، گندم ابراهیمی، عارفه حبیب زاده، سوفیا امانی، زینب جورسرائی، مهلا حسینی، سارا رحمان پور، پگاه امیرآبادی، یلدا علوی، پرنیا گنجی، لیدا معتمد، حدیث قاسمی، حمید عباسی، عرفان سررشته دار، شعله حاتمی، محمدجواد عارف اصیل، علیرضا علی یاری</t>
        </is>
      </c>
    </row>
    <row r="77">
      <c r="A77">
        <f>HYPERLINK("https://www.tiwall.com//p/alzaymer2","آلزایمر")</f>
        <v/>
      </c>
      <c r="B77" t="n">
        <v>140</v>
      </c>
      <c r="C77" t="inlineStr">
        <is>
          <t>عمارت نوفللوشاتو</t>
        </is>
      </c>
      <c r="D77" t="inlineStr">
        <is>
          <t>21:15:00</t>
        </is>
      </c>
      <c r="E77" t="inlineStr">
        <is>
          <t>01:20:00</t>
        </is>
      </c>
      <c r="F77" t="inlineStr">
        <is>
          <t>1402-05-03</t>
        </is>
      </c>
      <c r="G77" t="inlineStr">
        <is>
          <t>تهران</t>
        </is>
      </c>
      <c r="H77" t="inlineStr">
        <is>
          <t>کمدی, تلفیقی, درام</t>
        </is>
      </c>
      <c r="I77" t="inlineStr">
        <is>
          <t>بزرگسال</t>
        </is>
      </c>
      <c r="J77" t="inlineStr"/>
      <c r="K77" t="inlineStr">
        <is>
          <t>حامد رحیمی نصر</t>
        </is>
      </c>
      <c r="L77" t="inlineStr">
        <is>
          <t>حامد رحیمی نصر</t>
        </is>
      </c>
      <c r="M77" t="n">
        <v>4.2</v>
      </c>
      <c r="N77" t="n">
        <v>107</v>
      </c>
      <c r="O77" t="inlineStr">
        <is>
          <t>(به ترتیب حروف الفبا) سعید ابک، نگین ابراهیمی، روناک برخوردار، سامان خلیلیان، حامد رحیمی نصر، محسن زرآبادی پور، حمید عرب، میرنادر مظلومی، وحید نفر، نساء یوسفی</t>
        </is>
      </c>
    </row>
    <row r="78">
      <c r="A78">
        <f>HYPERLINK("https://www.tiwall.com//p/norouzepinehdouz2","اوستاد نوروز پینه دوز")</f>
        <v/>
      </c>
      <c r="B78" t="n">
        <v>40</v>
      </c>
      <c r="C78" t="inlineStr">
        <is>
          <t>تماشاخانه سنگلج</t>
        </is>
      </c>
      <c r="D78" t="inlineStr">
        <is>
          <t>18:00:00</t>
        </is>
      </c>
      <c r="E78" t="inlineStr">
        <is>
          <t>01:15:00</t>
        </is>
      </c>
      <c r="F78" t="inlineStr">
        <is>
          <t>1402-04-27</t>
        </is>
      </c>
      <c r="G78" t="inlineStr">
        <is>
          <t>تهران</t>
        </is>
      </c>
      <c r="H78" t="inlineStr">
        <is>
          <t>تلفیقی, کمدی, ماجراجویانه</t>
        </is>
      </c>
      <c r="I78" t="inlineStr">
        <is>
          <t>بزرگسال</t>
        </is>
      </c>
      <c r="J78" t="inlineStr">
        <is>
          <t>خانوادگی, بزرگسال</t>
        </is>
      </c>
      <c r="K78" t="inlineStr">
        <is>
          <t>مهدی تنگ عیش</t>
        </is>
      </c>
      <c r="L78" t="inlineStr">
        <is>
          <t>میرزا احمدخان کمال الوزاره محمودی</t>
        </is>
      </c>
      <c r="M78" t="n">
        <v>4.4</v>
      </c>
      <c r="N78" t="n">
        <v>14</v>
      </c>
      <c r="O78" t="inlineStr">
        <is>
          <t>مهدی ملکی، هادی شبانی، رامونا خانقایی، آوا گنجی، عمادالدین محبی، فاطمه عبداللهی سریزدی، زینب عباسی، هانا صالحی راد، دانیال جلیلیان، ادریس امانی، مرتضی تندری، شیوا کوشکانی، حسن فتحعلی بیگی، امیرحسین حقیقی</t>
        </is>
      </c>
    </row>
    <row r="79">
      <c r="A79">
        <f>HYPERLINK("https://www.tiwall.com//p/barayepedar","مادرانه ای برای پدر")</f>
        <v/>
      </c>
      <c r="B79" t="n">
        <v>100</v>
      </c>
      <c r="C79" t="inlineStr">
        <is>
          <t>تئاتر شهر کرج، سالن استاد فتحعلی بیگی</t>
        </is>
      </c>
      <c r="D79" t="inlineStr">
        <is>
          <t>18:30:00</t>
        </is>
      </c>
      <c r="E79" t="inlineStr">
        <is>
          <t>00:45:00</t>
        </is>
      </c>
      <c r="F79" t="inlineStr">
        <is>
          <t>1402-05-02</t>
        </is>
      </c>
      <c r="G79" t="inlineStr">
        <is>
          <t>کرج</t>
        </is>
      </c>
      <c r="H79" t="inlineStr">
        <is>
          <t>سورئال, فلسفی, درام</t>
        </is>
      </c>
      <c r="I79" t="inlineStr">
        <is>
          <t>بزرگسال</t>
        </is>
      </c>
      <c r="J79" t="inlineStr">
        <is>
          <t>خانوادگی</t>
        </is>
      </c>
      <c r="K79" t="inlineStr">
        <is>
          <t>مرضیه ذاکری</t>
        </is>
      </c>
      <c r="L79" t="inlineStr">
        <is>
          <t>احسان فلاحیان</t>
        </is>
      </c>
      <c r="M79" t="n">
        <v>0</v>
      </c>
      <c r="N79" t="n">
        <v>0</v>
      </c>
      <c r="O79" t="inlineStr">
        <is>
          <t>شایان فلاحیان، نوید نوروزی، مرضیه ذاکری، نوید کشاورز، فاطمه فرخانی، مهیا جهانگیری، هستی امانی، کوثر قمی، نازنین شیخعلی، طناز عقبائی، رایکا کریمی، بهار ابهری، الین موسوی، مریم باقر پور، مائده محمد رضائی، فاطمه همتی، شینا شفیعی</t>
        </is>
      </c>
    </row>
    <row r="80">
      <c r="A80">
        <f>HYPERLINK("https://www.tiwall.com//p/gotcha","گاچا")</f>
        <v/>
      </c>
      <c r="B80" t="n">
        <v>80</v>
      </c>
      <c r="C80" t="inlineStr">
        <is>
          <t>عمارت نوفللوشاتو</t>
        </is>
      </c>
      <c r="D80" t="inlineStr">
        <is>
          <t>18:00:00</t>
        </is>
      </c>
      <c r="E80" t="inlineStr">
        <is>
          <t>01:00:00</t>
        </is>
      </c>
      <c r="F80" t="inlineStr">
        <is>
          <t>1402-04-31</t>
        </is>
      </c>
      <c r="G80" t="inlineStr">
        <is>
          <t>تهران</t>
        </is>
      </c>
      <c r="H80" t="inlineStr">
        <is>
          <t>معمایی</t>
        </is>
      </c>
      <c r="I80" t="inlineStr">
        <is>
          <t>بزرگسال</t>
        </is>
      </c>
      <c r="J80" t="inlineStr"/>
      <c r="K80" t="inlineStr">
        <is>
          <t>حنا فرید</t>
        </is>
      </c>
      <c r="L80" t="inlineStr">
        <is>
          <t>حنا فرید</t>
        </is>
      </c>
      <c r="M80" t="n">
        <v>3</v>
      </c>
      <c r="N80" t="n">
        <v>6</v>
      </c>
      <c r="O80" t="inlineStr">
        <is>
          <t>میرامیرحسین سید رحیمی، مهدی صمیمی، صبا غربا، شاهین سبزی، پوریا علی محمدی، احمد فردامینی، علیرضا احمدی</t>
        </is>
      </c>
    </row>
    <row r="81">
      <c r="A81">
        <f>HYPERLINK("https://www.tiwall.com//p/avazkhanekaletas2","خانم آوازخوان کله طاس")</f>
        <v/>
      </c>
      <c r="B81" t="n">
        <v>100</v>
      </c>
      <c r="C81" t="inlineStr">
        <is>
          <t>خانه نمایش دا - سالن شماره ۱</t>
        </is>
      </c>
      <c r="D81" t="inlineStr">
        <is>
          <t>21:00:00</t>
        </is>
      </c>
      <c r="E81" t="inlineStr">
        <is>
          <t>01:00:00</t>
        </is>
      </c>
      <c r="F81" t="inlineStr">
        <is>
          <t>1402-04-30</t>
        </is>
      </c>
      <c r="G81" t="inlineStr">
        <is>
          <t>تهران</t>
        </is>
      </c>
      <c r="H81" t="inlineStr">
        <is>
          <t>ابزورد</t>
        </is>
      </c>
      <c r="I81" t="inlineStr">
        <is>
          <t>بزرگسال</t>
        </is>
      </c>
      <c r="J81" t="inlineStr">
        <is>
          <t>بزرگسال</t>
        </is>
      </c>
      <c r="K81" t="inlineStr">
        <is>
          <t>حمیدرضا مرادی</t>
        </is>
      </c>
      <c r="L81" t="inlineStr">
        <is>
          <t>اوژن یونسکو</t>
        </is>
      </c>
      <c r="M81" t="n">
        <v>4.1</v>
      </c>
      <c r="N81" t="n">
        <v>26</v>
      </c>
      <c r="O81" t="inlineStr">
        <is>
          <t>(به ترتیب حرف زدن) نرگس کیومرثی، پگاه نوربخش، عباس نورمحمدی، حمیدرضا مرادی، بیتا پورحسینی، غلام قلندری</t>
        </is>
      </c>
    </row>
    <row r="82">
      <c r="A82">
        <f>HYPERLINK("https://www.tiwall.com//p/doagha.donokar","دو آقا و دو نوکر")</f>
        <v/>
      </c>
      <c r="B82" t="n">
        <v>50</v>
      </c>
      <c r="C82" t="inlineStr">
        <is>
          <t>فرهنگسرای مهر، تماشاخانه ماه - کاشان</t>
        </is>
      </c>
      <c r="D82" t="inlineStr">
        <is>
          <t>20:30:00</t>
        </is>
      </c>
      <c r="E82" t="inlineStr">
        <is>
          <t>01:00:00</t>
        </is>
      </c>
      <c r="F82" t="inlineStr">
        <is>
          <t>1402-04-17</t>
        </is>
      </c>
      <c r="G82" t="inlineStr">
        <is>
          <t>کاشان</t>
        </is>
      </c>
      <c r="H82" t="inlineStr">
        <is>
          <t>کمدی</t>
        </is>
      </c>
      <c r="I82" t="inlineStr">
        <is>
          <t>بزرگسال</t>
        </is>
      </c>
      <c r="J82" t="inlineStr">
        <is>
          <t>خانوادگی</t>
        </is>
      </c>
      <c r="K82" t="inlineStr">
        <is>
          <t>رضا رادبخت</t>
        </is>
      </c>
      <c r="L82" t="inlineStr">
        <is>
          <t>ناصر علی مصفا</t>
        </is>
      </c>
      <c r="M82" t="n">
        <v>0</v>
      </c>
      <c r="N82" t="n">
        <v>0</v>
      </c>
      <c r="O82" t="inlineStr">
        <is>
          <t>سعید خسروی، رضا رادبخت، علی سلیمانی، امیرحسین بابااکبری</t>
        </is>
      </c>
    </row>
    <row r="83">
      <c r="A83">
        <f>HYPERLINK("https://www.tiwall.com//p/motasaviosaghei5","متساوی الساقین")</f>
        <v/>
      </c>
      <c r="B83" t="n">
        <v>100</v>
      </c>
      <c r="C83" t="inlineStr">
        <is>
          <t>عمارت نوفللوشاتو</t>
        </is>
      </c>
      <c r="D83" t="inlineStr">
        <is>
          <t>19:30:00</t>
        </is>
      </c>
      <c r="E83" t="inlineStr">
        <is>
          <t>01:00:00</t>
        </is>
      </c>
      <c r="F83" t="inlineStr">
        <is>
          <t>1402-05-13</t>
        </is>
      </c>
      <c r="G83" t="inlineStr">
        <is>
          <t>تهران</t>
        </is>
      </c>
      <c r="H83" t="inlineStr">
        <is>
          <t>نامعلوم</t>
        </is>
      </c>
      <c r="I83" t="inlineStr">
        <is>
          <t>بزرگسال</t>
        </is>
      </c>
      <c r="J83" t="inlineStr">
        <is>
          <t>خانوادگی, بزرگسال</t>
        </is>
      </c>
      <c r="K83" t="inlineStr">
        <is>
          <t>فضل اله عمرانی، پژمان برزگر</t>
        </is>
      </c>
      <c r="L83" t="inlineStr">
        <is>
          <t>عمادالدین رجبلو</t>
        </is>
      </c>
      <c r="M83" t="n">
        <v>4.3</v>
      </c>
      <c r="N83" t="n">
        <v>7</v>
      </c>
      <c r="O83" t="inlineStr">
        <is>
          <t>تینا بخشی، ویدا آرایی، سارا سیبی، یگانه شمس آبادی، محدثه بالازاده، درسا کتال، ساقی صابریان، فاطمه رحمتی</t>
        </is>
      </c>
    </row>
    <row r="84">
      <c r="A84">
        <f>HYPERLINK("https://www.tiwall.com//p/pele.akhar2","پله آخر")</f>
        <v/>
      </c>
      <c r="B84" t="n">
        <v>100</v>
      </c>
      <c r="C84" t="inlineStr">
        <is>
          <t>عمارت ارغوان - سالن دو</t>
        </is>
      </c>
      <c r="D84" t="inlineStr">
        <is>
          <t>19:00:00</t>
        </is>
      </c>
      <c r="E84" t="inlineStr">
        <is>
          <t>01:10:00</t>
        </is>
      </c>
      <c r="F84" t="inlineStr">
        <is>
          <t>1402-04-20</t>
        </is>
      </c>
      <c r="G84" t="inlineStr">
        <is>
          <t>تهران</t>
        </is>
      </c>
      <c r="H84" t="inlineStr">
        <is>
          <t>نامعلوم</t>
        </is>
      </c>
      <c r="I84" t="inlineStr">
        <is>
          <t>بزرگسال</t>
        </is>
      </c>
      <c r="J84" t="inlineStr"/>
      <c r="K84" t="inlineStr">
        <is>
          <t>محمد محب الهی</t>
        </is>
      </c>
      <c r="L84" t="inlineStr">
        <is>
          <t>سمیرا سفید رو</t>
        </is>
      </c>
      <c r="M84" t="n">
        <v>0</v>
      </c>
      <c r="N84" t="n">
        <v>0</v>
      </c>
      <c r="O84" t="inlineStr">
        <is>
          <t>مصطفی شویکلو، میثم محب الهی، محمد مهدی عظیمی، مژگان حامدی، فاطیما راد، محمدمهدی غروی، زیبا مصطفی ئی، حسین طغرایی، هستی تقی زاده، الهام مرادی، علیرضا اسمعیلی روزبهانی، بهادر شمس، علیرضا دهقان، یاسین مهراسبی، محمد محب الهی، مهدی نعمتی، مصطفی بساطی</t>
        </is>
      </c>
    </row>
    <row r="85">
      <c r="A85">
        <f>HYPERLINK("https://www.tiwall.com//p/khers.raghsan","خرس های رقصان")</f>
        <v/>
      </c>
      <c r="B85" t="n">
        <v>80</v>
      </c>
      <c r="C85" t="inlineStr">
        <is>
          <t>تماشاخانه هیلاج</t>
        </is>
      </c>
      <c r="D85" t="inlineStr">
        <is>
          <t>21:00:00</t>
        </is>
      </c>
      <c r="E85" t="inlineStr">
        <is>
          <t>01:00:00</t>
        </is>
      </c>
      <c r="F85" t="inlineStr">
        <is>
          <t>1402-04-07</t>
        </is>
      </c>
      <c r="G85" t="inlineStr">
        <is>
          <t>تهران</t>
        </is>
      </c>
      <c r="H85" t="inlineStr">
        <is>
          <t>درام</t>
        </is>
      </c>
      <c r="I85" t="inlineStr">
        <is>
          <t>بزرگسال</t>
        </is>
      </c>
      <c r="J85" t="inlineStr">
        <is>
          <t>دانشجویی, بزرگسال, خانوادگی</t>
        </is>
      </c>
      <c r="K85" t="inlineStr">
        <is>
          <t>خشایار صباغ، گلناز یکتاجم</t>
        </is>
      </c>
      <c r="L85" t="inlineStr">
        <is>
          <t>مهین بهزادی</t>
        </is>
      </c>
      <c r="M85" t="n">
        <v>0</v>
      </c>
      <c r="N85" t="n">
        <v>0</v>
      </c>
      <c r="O85" t="inlineStr">
        <is>
          <t>آرش آراسته، عطا آقا علیخانی، غزل افشاری، فاطمه ایوبی، نسرین بخت پور، علیداد برادر، سروش بشارتی، مهتاب بیگی، پوریا تاری، فرزاد دیوسالار، هانیه رادمهر، محمدامین ساکی، آرزو ضیایی، سمیه کرمی، ناهید کریمی، ماهان ناصرزارع، نورا ناصری</t>
        </is>
      </c>
    </row>
    <row r="86">
      <c r="A86">
        <f>HYPERLINK("https://www.tiwall.com//p/squirrel","سنجاب")</f>
        <v/>
      </c>
      <c r="B86" t="n">
        <v>75</v>
      </c>
      <c r="C86" t="inlineStr">
        <is>
          <t>تالار محراب - سالن استاد جمیله شیخی</t>
        </is>
      </c>
      <c r="D86" t="inlineStr">
        <is>
          <t>19:00:00</t>
        </is>
      </c>
      <c r="E86" t="inlineStr">
        <is>
          <t>00:50:00</t>
        </is>
      </c>
      <c r="F86" t="inlineStr">
        <is>
          <t>1402-04-23</t>
        </is>
      </c>
      <c r="G86" t="inlineStr">
        <is>
          <t>تهران</t>
        </is>
      </c>
      <c r="H86" t="inlineStr">
        <is>
          <t>رئال, درام</t>
        </is>
      </c>
      <c r="I86" t="inlineStr">
        <is>
          <t>بزرگسال</t>
        </is>
      </c>
      <c r="J86" t="inlineStr">
        <is>
          <t>خانوادگی</t>
        </is>
      </c>
      <c r="K86" t="inlineStr">
        <is>
          <t>مهدی روزبهانی</t>
        </is>
      </c>
      <c r="L86" t="inlineStr">
        <is>
          <t>لیلا روغنگیر قزوینی</t>
        </is>
      </c>
      <c r="M86" t="n">
        <v>0</v>
      </c>
      <c r="N86" t="n">
        <v>0</v>
      </c>
      <c r="O86" t="inlineStr">
        <is>
          <t>فروزان حسینی، محمدمحسن شفیعی، مهران باقری، محسن صابری، آرمان پورفرخ، سرور کعب عمیر، سهراب یوسفی، حسین کاظمی</t>
        </is>
      </c>
    </row>
    <row r="87">
      <c r="A87">
        <f>HYPERLINK("https://www.tiwall.com//p/khabar.adam","خبری نیست آدم ساده")</f>
        <v/>
      </c>
      <c r="B87" t="n">
        <v>100</v>
      </c>
      <c r="C87" t="inlineStr">
        <is>
          <t>خانه نمایش دا - سالن شماره ۱</t>
        </is>
      </c>
      <c r="D87" t="inlineStr">
        <is>
          <t>16:45:00</t>
        </is>
      </c>
      <c r="E87" t="inlineStr">
        <is>
          <t>01:20:00</t>
        </is>
      </c>
      <c r="F87" t="inlineStr">
        <is>
          <t>1402-04-21</t>
        </is>
      </c>
      <c r="G87" t="inlineStr">
        <is>
          <t>تهران</t>
        </is>
      </c>
      <c r="H87" t="inlineStr">
        <is>
          <t>نامعلوم</t>
        </is>
      </c>
      <c r="I87" t="inlineStr">
        <is>
          <t>بزرگسال</t>
        </is>
      </c>
      <c r="J87" t="inlineStr"/>
      <c r="K87" t="inlineStr">
        <is>
          <t>مهدی راستی</t>
        </is>
      </c>
      <c r="L87" t="inlineStr">
        <is>
          <t>مهدی راستی</t>
        </is>
      </c>
      <c r="M87" t="n">
        <v>0</v>
      </c>
      <c r="N87" t="n">
        <v>0</v>
      </c>
      <c r="O87" t="inlineStr">
        <is>
          <t>فاطمه احمدی، مهدیار افشاری، سیمین اکبرزاده، مریم ایوبی، کوثر افتخاری، آوینا بقایی، محمد پور ابراهیمی، هلیا توکلی، میلاد حسن خانی، مونس خیرمند، آیلین دانشمند، امین رضائی، زهرا رحیمی، محمد ایمان راعی، عادله رضایی، الناز رضا، یوسف زرین، مریم سرابی، اکرم سعادت مندی، رضا شاهرودی، سارا صادقی، میثم عباسی، هستی عسگری، سوگند فتحی، محمد قهرمانزاده، طیبه کریمی، مینا مقصودی، مرجان مصطفوی، زهرا مرادی، سمیه نوروزی، رضا نوری، نسیم ولیخانی، آراسته ویسی، عرفان زارعی، مهدی راستی</t>
        </is>
      </c>
    </row>
    <row r="88">
      <c r="A88">
        <f>HYPERLINK("https://www.tiwall.com//p/akharin.seshanbeh","آخرین سهشنبه سال")</f>
        <v/>
      </c>
      <c r="B88" t="n">
        <v>170</v>
      </c>
      <c r="C88" t="inlineStr">
        <is>
          <t>ایرانشهر - سالن استاد ناظرزاده کرمانی</t>
        </is>
      </c>
      <c r="D88" t="inlineStr">
        <is>
          <t>21:00:00</t>
        </is>
      </c>
      <c r="E88" t="inlineStr">
        <is>
          <t>01:30:00</t>
        </is>
      </c>
      <c r="F88" t="inlineStr">
        <is>
          <t>1402-05-20</t>
        </is>
      </c>
      <c r="G88" t="inlineStr">
        <is>
          <t>تهران</t>
        </is>
      </c>
      <c r="H88" t="inlineStr">
        <is>
          <t>معمایی, جنایی, درام</t>
        </is>
      </c>
      <c r="I88" t="inlineStr">
        <is>
          <t>بزرگسال</t>
        </is>
      </c>
      <c r="J88" t="inlineStr"/>
      <c r="K88" t="inlineStr">
        <is>
          <t>الهام شعبانی</t>
        </is>
      </c>
      <c r="L88" t="inlineStr">
        <is>
          <t>شهاب مهربان، وهاب مهربان</t>
        </is>
      </c>
      <c r="M88" t="n">
        <v>3.2</v>
      </c>
      <c r="N88" t="n">
        <v>38</v>
      </c>
      <c r="O88" t="inlineStr">
        <is>
          <t>سیما تیرانداز، امین میری، آیه کیان پور، خاطره اسدی، میلاد معیری، جواد پولادی، محمدحسین خادمی، مهرزاد جعفری، پرتو مهر، مرتضی طهرانی</t>
        </is>
      </c>
    </row>
    <row r="89">
      <c r="A89">
        <f>HYPERLINK("https://www.tiwall.com//p/labrador","لابرادور")</f>
        <v/>
      </c>
      <c r="B89" t="n">
        <v>50</v>
      </c>
      <c r="C89" t="inlineStr">
        <is>
          <t>مجتمع فرهنگی هنری اسرار - پلاتو امیرشاهی - سبزوار</t>
        </is>
      </c>
      <c r="D89" t="inlineStr">
        <is>
          <t>20:00:00</t>
        </is>
      </c>
      <c r="E89" t="inlineStr">
        <is>
          <t>00:50:00</t>
        </is>
      </c>
      <c r="F89" t="inlineStr">
        <is>
          <t>1402-04-26</t>
        </is>
      </c>
      <c r="G89" t="inlineStr">
        <is>
          <t>سبزوار</t>
        </is>
      </c>
      <c r="H89" t="inlineStr">
        <is>
          <t>نامعلوم</t>
        </is>
      </c>
      <c r="I89" t="inlineStr">
        <is>
          <t>بزرگسال</t>
        </is>
      </c>
      <c r="J89" t="inlineStr"/>
      <c r="K89" t="inlineStr">
        <is>
          <t>مصطفی عامری</t>
        </is>
      </c>
      <c r="L89" t="inlineStr">
        <is>
          <t>مصطفی عامری</t>
        </is>
      </c>
      <c r="M89" t="n">
        <v>0</v>
      </c>
      <c r="N89" t="n">
        <v>0</v>
      </c>
      <c r="O89" t="inlineStr">
        <is>
          <t>مصطفی عامری</t>
        </is>
      </c>
    </row>
    <row r="90">
      <c r="A90">
        <f>HYPERLINK("https://www.tiwall.com//p/soup.moush","سوپ و موش")</f>
        <v/>
      </c>
      <c r="B90" t="n">
        <v>100</v>
      </c>
      <c r="C90" t="inlineStr">
        <is>
          <t>خانه نمایش دا - سالن شماره ۱</t>
        </is>
      </c>
      <c r="D90" t="inlineStr">
        <is>
          <t>19:00:00</t>
        </is>
      </c>
      <c r="E90" t="inlineStr">
        <is>
          <t>01:00:00</t>
        </is>
      </c>
      <c r="F90" t="inlineStr">
        <is>
          <t>1402-05-20</t>
        </is>
      </c>
      <c r="G90" t="inlineStr">
        <is>
          <t>تهران</t>
        </is>
      </c>
      <c r="H90" t="inlineStr">
        <is>
          <t>سورئال</t>
        </is>
      </c>
      <c r="I90" t="inlineStr">
        <is>
          <t>بزرگسال</t>
        </is>
      </c>
      <c r="J90" t="inlineStr">
        <is>
          <t>بزرگسال</t>
        </is>
      </c>
      <c r="K90" t="inlineStr">
        <is>
          <t>حسین آرین فر</t>
        </is>
      </c>
      <c r="L90" t="inlineStr">
        <is>
          <t>افق ایرجی</t>
        </is>
      </c>
      <c r="M90" t="n">
        <v>0</v>
      </c>
      <c r="N90" t="n">
        <v>0</v>
      </c>
      <c r="O90" t="inlineStr">
        <is>
          <t>(به ترتیب حروف الفبا) مرجان افروز، رسول بابایی، زینب تحقیقی، مهدی حیدری، سماع زارع، علی سهرابی، فاطمه شمس، سهیل کشفی، علیرضا کاظمی</t>
        </is>
      </c>
    </row>
    <row r="91">
      <c r="A91">
        <f>HYPERLINK("https://www.tiwall.com//p/mazhakehsiah2","مضحکه سیاه")</f>
        <v/>
      </c>
      <c r="B91" t="n">
        <v>80</v>
      </c>
      <c r="C91" t="inlineStr">
        <is>
          <t>مجتمع فرهنگی و هنری ارومیه - تالار شمس</t>
        </is>
      </c>
      <c r="D91" t="inlineStr">
        <is>
          <t>19:00:00</t>
        </is>
      </c>
      <c r="E91" t="inlineStr">
        <is>
          <t>01:20:00</t>
        </is>
      </c>
      <c r="F91" t="inlineStr">
        <is>
          <t>1402-04-09</t>
        </is>
      </c>
      <c r="G91" t="inlineStr">
        <is>
          <t>ارومیه</t>
        </is>
      </c>
      <c r="H91" t="inlineStr">
        <is>
          <t>نامعلوم</t>
        </is>
      </c>
      <c r="I91" t="inlineStr">
        <is>
          <t>بزرگسال</t>
        </is>
      </c>
      <c r="J91" t="inlineStr">
        <is>
          <t>خانوادگی</t>
        </is>
      </c>
      <c r="K91" t="inlineStr">
        <is>
          <t>مرتضی نورپور، پریسا کاظمی</t>
        </is>
      </c>
      <c r="L91" t="inlineStr">
        <is>
          <t>مهدی ملکی</t>
        </is>
      </c>
      <c r="M91" t="n">
        <v>0</v>
      </c>
      <c r="N91" t="n">
        <v>0</v>
      </c>
      <c r="O91" t="inlineStr">
        <is>
          <t>(به ترتیب ورود به صحنه) مریم افشاری، مرتضی نورپور، جواد ابوطالبی، پریسا کاظمی، محمد کاظمی، مهدی امیر ارسلانی، عطا مددی، علی سلمانی، رزیتاپورحسن، زاهد فیضی</t>
        </is>
      </c>
    </row>
    <row r="92">
      <c r="A92">
        <f>HYPERLINK("https://www.tiwall.com//p/thekitchen2","آشپزخانه")</f>
        <v/>
      </c>
      <c r="B92" t="n">
        <v>90</v>
      </c>
      <c r="C92" t="inlineStr">
        <is>
          <t>تالار محراب - سالن استاد جعفر والی</t>
        </is>
      </c>
      <c r="D92" t="inlineStr">
        <is>
          <t>18:00:00</t>
        </is>
      </c>
      <c r="E92" t="inlineStr">
        <is>
          <t>01:25:00</t>
        </is>
      </c>
      <c r="F92" t="inlineStr">
        <is>
          <t>1402-04-13</t>
        </is>
      </c>
      <c r="G92" t="inlineStr">
        <is>
          <t>تهران</t>
        </is>
      </c>
      <c r="H92" t="inlineStr">
        <is>
          <t>رئال</t>
        </is>
      </c>
      <c r="I92" t="inlineStr">
        <is>
          <t>بزرگسال</t>
        </is>
      </c>
      <c r="J92" t="inlineStr">
        <is>
          <t>بزرگسال</t>
        </is>
      </c>
      <c r="K92" t="inlineStr">
        <is>
          <t>علیرضا شعبانیان</t>
        </is>
      </c>
      <c r="L92" t="inlineStr">
        <is>
          <t>آرنولد وسکر</t>
        </is>
      </c>
      <c r="M92" t="n">
        <v>4.3</v>
      </c>
      <c r="N92" t="n">
        <v>8</v>
      </c>
      <c r="O92" t="inlineStr">
        <is>
          <t>(به ترتیب ورود به صحنه) علیرضا شعبانیان، نیما مسروری سعادت، امید قلی پور رجبی فرد، فاطمه نجفی، ناهید مرادی، متین مولودپور، حسن طباطبایی، حدیث پاک باطن، نازنین طهماسبی، ویدا کرباسی، لیلیا سعدالدین، نرگس غلامی، سید حسین محمدی، آبتین جلیلی، رضا حاصلی، حمیدرضا نوری، امیرحسین سافلی، متین انصاری، ماهان مقامی، حسین فرجی، مهدی زنگوئی، ادریس احمدی، آیلر بخشی، یاسمین طهماسبی</t>
        </is>
      </c>
    </row>
    <row r="93">
      <c r="A93">
        <f>HYPERLINK("https://www.tiwall.com//p/sayehroshan5","سایه روشن")</f>
        <v/>
      </c>
      <c r="B93" t="n">
        <v>100</v>
      </c>
      <c r="C93" t="inlineStr">
        <is>
          <t>تئاترشهر - سالن سایه</t>
        </is>
      </c>
      <c r="D93" t="inlineStr">
        <is>
          <t>18:00:00</t>
        </is>
      </c>
      <c r="E93" t="inlineStr">
        <is>
          <t>01:00:00</t>
        </is>
      </c>
      <c r="F93" t="inlineStr">
        <is>
          <t>1402-05-23</t>
        </is>
      </c>
      <c r="G93" t="inlineStr">
        <is>
          <t>تهران</t>
        </is>
      </c>
      <c r="H93" t="inlineStr">
        <is>
          <t>نامعلوم</t>
        </is>
      </c>
      <c r="I93" t="inlineStr">
        <is>
          <t>بزرگسال</t>
        </is>
      </c>
      <c r="J93" t="inlineStr"/>
      <c r="K93" t="inlineStr">
        <is>
          <t>سعیده آجربندیان</t>
        </is>
      </c>
      <c r="L93" t="inlineStr">
        <is>
          <t>سعیده آجربندیان</t>
        </is>
      </c>
      <c r="M93" t="n">
        <v>0</v>
      </c>
      <c r="N93" t="n">
        <v>0</v>
      </c>
      <c r="O93" t="inlineStr">
        <is>
          <t>سیدجواد یحیوی، فائقه شلالوند، فربد فرهنگ، سحر گلشیرازی</t>
        </is>
      </c>
    </row>
    <row r="94">
      <c r="A94">
        <f>HYPERLINK("https://www.tiwall.com//p/marekeh.khodaei2","کمدی مرکه خدایی")</f>
        <v/>
      </c>
      <c r="B94" t="n">
        <v>40</v>
      </c>
      <c r="C94" t="inlineStr">
        <is>
          <t>سالن آمفی تئاتر اداره ارشاد منوجان</t>
        </is>
      </c>
      <c r="D94" t="inlineStr">
        <is>
          <t>20:00:00</t>
        </is>
      </c>
      <c r="E94" t="inlineStr">
        <is>
          <t>01:10:00</t>
        </is>
      </c>
      <c r="F94" t="inlineStr">
        <is>
          <t>1402-04-13</t>
        </is>
      </c>
      <c r="G94" t="inlineStr">
        <is>
          <t>منوجان</t>
        </is>
      </c>
      <c r="H94" t="inlineStr">
        <is>
          <t>کمدی</t>
        </is>
      </c>
      <c r="I94" t="inlineStr">
        <is>
          <t>بزرگسال</t>
        </is>
      </c>
      <c r="J94" t="inlineStr">
        <is>
          <t>صحنهای, خانوادگی</t>
        </is>
      </c>
      <c r="K94" t="inlineStr">
        <is>
          <t>مرتضی عبدل زاده</t>
        </is>
      </c>
      <c r="L94" t="inlineStr">
        <is>
          <t>مرتضی عبدل زاده</t>
        </is>
      </c>
      <c r="M94" t="n">
        <v>0</v>
      </c>
      <c r="N94" t="n">
        <v>0</v>
      </c>
      <c r="O94" t="inlineStr">
        <is>
          <t>مرتضی عبدل زاده، فرشاد مهدی زاده، حمیدرضا خرمی، محدثه محمودی</t>
        </is>
      </c>
    </row>
    <row r="95">
      <c r="A95">
        <f>HYPERLINK("https://www.tiwall.com//p/lahad","لحد")</f>
        <v/>
      </c>
      <c r="B95" t="n">
        <v>120</v>
      </c>
      <c r="C95" t="inlineStr">
        <is>
          <t>تالار حافظ</t>
        </is>
      </c>
      <c r="D95" t="inlineStr">
        <is>
          <t>20:30:00</t>
        </is>
      </c>
      <c r="E95" t="inlineStr">
        <is>
          <t>00:50:00</t>
        </is>
      </c>
      <c r="F95" t="inlineStr">
        <is>
          <t>1402-04-30</t>
        </is>
      </c>
      <c r="G95" t="inlineStr">
        <is>
          <t>تهران</t>
        </is>
      </c>
      <c r="H95" t="inlineStr">
        <is>
          <t>مستند</t>
        </is>
      </c>
      <c r="I95" t="inlineStr">
        <is>
          <t>بزرگسال</t>
        </is>
      </c>
      <c r="J95" t="inlineStr">
        <is>
          <t>صحنهای</t>
        </is>
      </c>
      <c r="K95" t="inlineStr">
        <is>
          <t>حسین حیدری پور</t>
        </is>
      </c>
      <c r="L95" t="inlineStr">
        <is>
          <t>میلاد اردوبادی (بر اساس نمایشنامه جنگل آسفالت آرمان طیران)</t>
        </is>
      </c>
      <c r="M95" t="n">
        <v>3.7</v>
      </c>
      <c r="N95" t="n">
        <v>33</v>
      </c>
      <c r="O95" t="inlineStr">
        <is>
          <t>(به ترتیب حروف الفبا) بدرالسادات برنجانی، تاراز (مهدی پورخدری)، ایمان دبیری، آذین ریوف، فریدون ولایی</t>
        </is>
      </c>
    </row>
    <row r="96">
      <c r="A96">
        <f>HYPERLINK("https://www.tiwall.com//p/beatricheha2","بئاتریچه ها")</f>
        <v/>
      </c>
      <c r="B96" t="n">
        <v>80</v>
      </c>
      <c r="C96" t="inlineStr">
        <is>
          <t>خانه نمایش دا - سالن شماره ۱</t>
        </is>
      </c>
      <c r="D96" t="inlineStr">
        <is>
          <t>19:00:00</t>
        </is>
      </c>
      <c r="E96" t="inlineStr">
        <is>
          <t>01:15:00</t>
        </is>
      </c>
      <c r="F96" t="inlineStr">
        <is>
          <t>1402-04-29</t>
        </is>
      </c>
      <c r="G96" t="inlineStr">
        <is>
          <t>تهران</t>
        </is>
      </c>
      <c r="H96" t="inlineStr">
        <is>
          <t>گروتسک, رئالیسم جادویی</t>
        </is>
      </c>
      <c r="I96" t="inlineStr">
        <is>
          <t>بزرگسال</t>
        </is>
      </c>
      <c r="J96" t="inlineStr"/>
      <c r="K96" t="inlineStr">
        <is>
          <t>محمدعلی میرقربانی</t>
        </is>
      </c>
      <c r="L96" t="inlineStr">
        <is>
          <t>استفانو بنی</t>
        </is>
      </c>
      <c r="M96" t="n">
        <v>0</v>
      </c>
      <c r="N96" t="n">
        <v>0</v>
      </c>
      <c r="O96" t="inlineStr">
        <is>
          <t>ملیکا نادری، کیمیا علی، شیدا پشنگ پور، مبینا سرگلی، زهرا عبدالهی، نیلوفر شاه پرستان، نیوشا سپاسیان</t>
        </is>
      </c>
    </row>
    <row r="97">
      <c r="A97">
        <f>HYPERLINK("https://www.tiwall.com//p/suicidestore8","مغازه خودکشی")</f>
        <v/>
      </c>
      <c r="B97" t="n">
        <v>70</v>
      </c>
      <c r="C97" t="inlineStr">
        <is>
          <t>تئاترشهر رشت - سالن سردار جنگل</t>
        </is>
      </c>
      <c r="D97" t="inlineStr">
        <is>
          <t>19:00:00</t>
        </is>
      </c>
      <c r="E97" t="inlineStr">
        <is>
          <t>01:10:00</t>
        </is>
      </c>
      <c r="F97" t="inlineStr">
        <is>
          <t>1402-04-25</t>
        </is>
      </c>
      <c r="G97" t="inlineStr">
        <is>
          <t>رشت</t>
        </is>
      </c>
      <c r="H97" t="inlineStr">
        <is>
          <t>رئالیسم جادویی, کمدی</t>
        </is>
      </c>
      <c r="I97" t="inlineStr">
        <is>
          <t>بزرگسال</t>
        </is>
      </c>
      <c r="J97" t="inlineStr">
        <is>
          <t>خانوادگی, بزرگسال, صحنهای</t>
        </is>
      </c>
      <c r="K97" t="inlineStr">
        <is>
          <t>آرمین حیدری</t>
        </is>
      </c>
      <c r="L97" t="inlineStr">
        <is>
          <t xml:space="preserve">باقر سروش              </t>
        </is>
      </c>
      <c r="M97" t="n">
        <v>0</v>
      </c>
      <c r="N97" t="n">
        <v>0</v>
      </c>
      <c r="O97" t="inlineStr">
        <is>
          <t>(به ترتیب ورود به صحنه) سما استیفا، شاهدغروی، یاسمن سیدی، بردیا شهابی، سعیدحسینی، ماکان حسن پور، هستی اسماعیل دوست، مسعود قسمتی، محمدرضا رخشانی، آیسا گرفمی، امیرعباس بهرامی، امیرعلی ایمانوند، ابوالفضل برزگر، امیرعلی برزگر، محمد مهدی نجفی، عرشیا حسینی، امیر محمد قاسم زاده</t>
        </is>
      </c>
    </row>
    <row r="98">
      <c r="A98">
        <f>HYPERLINK("https://www.tiwall.com//p/black.light3","سرزمین بلک لایت")</f>
        <v/>
      </c>
      <c r="B98" t="n">
        <v>300</v>
      </c>
      <c r="C98" t="inlineStr">
        <is>
          <t>فرهنگسرای نیاوران - سالن خلیج فارس</t>
        </is>
      </c>
      <c r="D98" t="inlineStr">
        <is>
          <t>21:00:00</t>
        </is>
      </c>
      <c r="E98" t="inlineStr">
        <is>
          <t>01:30:00</t>
        </is>
      </c>
      <c r="F98" t="inlineStr">
        <is>
          <t>1402-04-23</t>
        </is>
      </c>
      <c r="G98" t="inlineStr">
        <is>
          <t>تهران</t>
        </is>
      </c>
      <c r="H98" t="inlineStr">
        <is>
          <t>سورئال, درام</t>
        </is>
      </c>
      <c r="I98" t="inlineStr">
        <is>
          <t>بزرگسال</t>
        </is>
      </c>
      <c r="J98" t="inlineStr">
        <is>
          <t>خانوادگی, بزرگسال, فیزیکال, حرکات موزون</t>
        </is>
      </c>
      <c r="K98" t="inlineStr">
        <is>
          <t>حمید عالی مقدم</t>
        </is>
      </c>
      <c r="L98" t="inlineStr">
        <is>
          <t>حمید عالی مقدم</t>
        </is>
      </c>
      <c r="M98" t="n">
        <v>0</v>
      </c>
      <c r="N98" t="n">
        <v>0</v>
      </c>
      <c r="O98" t="inlineStr">
        <is>
          <t>اسما حسینی، امیر فرمانده، علیرضا اسماعیلی، علیرضا تکلو، عرشیا عبداله زاده، مصطفی وحدت، یاسین اسدی، محمد شادرویی، رحمان عباسپور، کیوان لسان، محمد ایزانلو، مانی حبیب زاده، منصور کرکه ابادی، حمید عالی مقدم</t>
        </is>
      </c>
    </row>
    <row r="99">
      <c r="A99">
        <f>HYPERLINK("https://www.tiwall.com//p/jangosolh3","جنگ و صلح")</f>
        <v/>
      </c>
      <c r="B99" t="n">
        <v>100</v>
      </c>
      <c r="C99" t="inlineStr">
        <is>
          <t>پردیس تئاتر شهرزاد - سالن ۱</t>
        </is>
      </c>
      <c r="D99" t="inlineStr">
        <is>
          <t>18:30:00</t>
        </is>
      </c>
      <c r="E99" t="inlineStr">
        <is>
          <t>00:40:00</t>
        </is>
      </c>
      <c r="F99" t="inlineStr">
        <is>
          <t>1402-04-09</t>
        </is>
      </c>
      <c r="G99" t="inlineStr">
        <is>
          <t>تهران</t>
        </is>
      </c>
      <c r="H99" t="inlineStr">
        <is>
          <t>موزیکال, تلفیقی</t>
        </is>
      </c>
      <c r="I99" t="inlineStr">
        <is>
          <t>بزرگسال</t>
        </is>
      </c>
      <c r="J99" t="inlineStr">
        <is>
          <t>خانوادگی, کودک و نوجوان</t>
        </is>
      </c>
      <c r="K99" t="inlineStr">
        <is>
          <t>میثم یوسفی</t>
        </is>
      </c>
      <c r="L99" t="inlineStr">
        <is>
          <t>میثم یوسفی</t>
        </is>
      </c>
      <c r="M99" t="n">
        <v>2.7</v>
      </c>
      <c r="N99" t="n">
        <v>6</v>
      </c>
      <c r="O99" t="inlineStr">
        <is>
          <t>ناصر آویژه، حسین میرزاییان، بهنام متعارفی، الهام زارعی، شراره یوسفی، قاسم انصاری شاد، مهدی رحمتی، زیبا کاظمی</t>
        </is>
      </c>
    </row>
    <row r="100">
      <c r="A100">
        <f>HYPERLINK("https://www.tiwall.com//p/helpouk","هِلِ پوک")</f>
        <v/>
      </c>
      <c r="B100" t="n">
        <v>100</v>
      </c>
      <c r="C100" t="inlineStr">
        <is>
          <t>خانه هنرمندان ایران- سالن استاد انتظامی</t>
        </is>
      </c>
      <c r="D100" t="inlineStr">
        <is>
          <t>21:00:00</t>
        </is>
      </c>
      <c r="E100" t="inlineStr">
        <is>
          <t>01:15:00</t>
        </is>
      </c>
      <c r="F100" t="inlineStr">
        <is>
          <t>1402-05-20</t>
        </is>
      </c>
      <c r="G100" t="inlineStr">
        <is>
          <t>تهران</t>
        </is>
      </c>
      <c r="H100" t="inlineStr">
        <is>
          <t>تلفیقی</t>
        </is>
      </c>
      <c r="I100" t="inlineStr">
        <is>
          <t>بزرگسال</t>
        </is>
      </c>
      <c r="J100" t="inlineStr"/>
      <c r="K100" t="inlineStr">
        <is>
          <t>محمدرضا عطایی فر</t>
        </is>
      </c>
      <c r="L100" t="inlineStr">
        <is>
          <t>محمدرضا عطایی فر</t>
        </is>
      </c>
      <c r="M100" t="n">
        <v>0</v>
      </c>
      <c r="N100" t="n">
        <v>0</v>
      </c>
      <c r="O100" t="inlineStr">
        <is>
          <t>علی حیدری، مریم یوسف، شیما خوش اقبال، بهار ذوالقدر، النا مکاری، یاسمن گرکانی، زهره محمودی، ثنا پورکتابی، محمد مغانی، مهراد خورشیدی، شاهد بهوند، کیان مهربان، علی ایزدی، نادیا بخشایشی، سارا واحد نوعی، صبا حضوری، مریم سکوتی، هانیه رحیمی، فردین بیگ زاده، زهرا نادری، هلیا حسنی، حسین پیروز، امیرحسین امیری، نیوشا جوزی نیا، علی زمانی، امین ترکمان، روزبه امرائی، محمد تهرانی</t>
        </is>
      </c>
    </row>
    <row r="101">
      <c r="A101">
        <f>HYPERLINK("https://www.tiwall.com//p/jaryan3","جریان")</f>
        <v/>
      </c>
      <c r="B101" t="n">
        <v>200</v>
      </c>
      <c r="C101" t="inlineStr">
        <is>
          <t>تئاترشهر - سالن اصلی</t>
        </is>
      </c>
      <c r="D101" t="inlineStr">
        <is>
          <t>19:00:00</t>
        </is>
      </c>
      <c r="E101" t="inlineStr">
        <is>
          <t>00:50:00</t>
        </is>
      </c>
      <c r="F101" t="inlineStr">
        <is>
          <t>1402-05-23</t>
        </is>
      </c>
      <c r="G101" t="inlineStr">
        <is>
          <t>تهران</t>
        </is>
      </c>
      <c r="H101" t="inlineStr">
        <is>
          <t>نامعلوم</t>
        </is>
      </c>
      <c r="I101" t="inlineStr">
        <is>
          <t>بزرگسال</t>
        </is>
      </c>
      <c r="J101" t="inlineStr">
        <is>
          <t>بزرگسال</t>
        </is>
      </c>
      <c r="K101" t="inlineStr">
        <is>
          <t>علیرضا معروفی</t>
        </is>
      </c>
      <c r="L101" t="inlineStr">
        <is>
          <t>علیرضا معروفی</t>
        </is>
      </c>
      <c r="M101" t="n">
        <v>0</v>
      </c>
      <c r="N101" t="n">
        <v>0</v>
      </c>
      <c r="O101" t="inlineStr">
        <is>
          <t>(به ترتیب نقش) روزبه حصاری، وحید نفر، الهه شهپرست، صالح لواسانی، مازیار مهرگان، محمد نیازی، مهدی رحیمی سده، فرزاد تجلی، محمدحسین ثمری</t>
        </is>
      </c>
    </row>
    <row r="102">
      <c r="A102">
        <f>HYPERLINK("https://www.tiwall.com//p/anke.nemimirad2","کابوسهای آنکه نمیمیرد")</f>
        <v/>
      </c>
      <c r="B102" t="n">
        <v>80</v>
      </c>
      <c r="C102" t="inlineStr">
        <is>
          <t>پردیس تئاتر شهرزاد - سالن ۱</t>
        </is>
      </c>
      <c r="D102" t="inlineStr">
        <is>
          <t>20:00:00</t>
        </is>
      </c>
      <c r="E102" t="inlineStr">
        <is>
          <t>01:30:00</t>
        </is>
      </c>
      <c r="F102" t="inlineStr">
        <is>
          <t>1402-05-25</t>
        </is>
      </c>
      <c r="G102" t="inlineStr">
        <is>
          <t>تهران</t>
        </is>
      </c>
      <c r="H102" t="inlineStr">
        <is>
          <t>نامعلوم</t>
        </is>
      </c>
      <c r="I102" t="inlineStr">
        <is>
          <t>بزرگسال</t>
        </is>
      </c>
      <c r="J102" t="inlineStr"/>
      <c r="K102" t="inlineStr">
        <is>
          <t>نادر فلاح</t>
        </is>
      </c>
      <c r="L102" t="inlineStr">
        <is>
          <t>امیرحسین طاهری</t>
        </is>
      </c>
      <c r="M102" t="n">
        <v>4.2</v>
      </c>
      <c r="N102" t="n">
        <v>5</v>
      </c>
      <c r="O102" t="inlineStr">
        <is>
          <t>نادر فلاح، علیرضا اخوان، فرزانه ابوالهادی، عرفان اجلی، فائزه آبزن، محمدحسین اسحاقی، افق ایرجی، امیر پاسبان، فاطمه پاسبان، سعید پارسا، هادی تک زارع، ایرج حیدری، احمد خان محمدزاده، آناهیتا خسروی، محمد درستکار، محمد سپهری، امیر شربتی، علی شیرپی، محمد کرمی، احسان مهدی زاده، داود میرعلایی، امیرحسین نادری، سینا نداف، حامد نوبخت، مهدیه سلیمانی</t>
        </is>
      </c>
    </row>
    <row r="103">
      <c r="A103">
        <f>HYPERLINK("https://www.tiwall.com//p/pishnahade.sarashpaz4","سرآشپز پیشنهاد می کند")</f>
        <v/>
      </c>
      <c r="B103" t="n">
        <v>60</v>
      </c>
      <c r="C103" t="inlineStr">
        <is>
          <t>تماشاخانه حیایی</t>
        </is>
      </c>
      <c r="D103" t="inlineStr">
        <is>
          <t>19:30:00</t>
        </is>
      </c>
      <c r="E103" t="inlineStr">
        <is>
          <t>01:10:00</t>
        </is>
      </c>
      <c r="F103" t="inlineStr">
        <is>
          <t>1402-04-27</t>
        </is>
      </c>
      <c r="G103" t="inlineStr">
        <is>
          <t>تهران</t>
        </is>
      </c>
      <c r="H103" t="inlineStr">
        <is>
          <t>کمدی</t>
        </is>
      </c>
      <c r="I103" t="inlineStr">
        <is>
          <t>بزرگسال</t>
        </is>
      </c>
      <c r="J103" t="inlineStr">
        <is>
          <t>بزرگسال</t>
        </is>
      </c>
      <c r="K103" t="inlineStr">
        <is>
          <t>مهران مرادی</t>
        </is>
      </c>
      <c r="L103" t="inlineStr">
        <is>
          <t>رضا شفیعیان</t>
        </is>
      </c>
      <c r="M103" t="n">
        <v>0</v>
      </c>
      <c r="N103" t="n">
        <v>0</v>
      </c>
      <c r="O103" t="inlineStr">
        <is>
          <t>(به ترتیب حروف الفبا) ابوالفضل اخوان، محمدرضا حاج نوروزی، رضا حیدری، حنانه دلفانی، آریانا رهنما، امیرحسین ساده، اشکان غلامپور، فاطمه قاسمی، مهیار کوهی، حمیدرضا میرزایی، فاطیما یادگاری،</t>
        </is>
      </c>
    </row>
    <row r="104">
      <c r="A104">
        <f>HYPERLINK("https://www.tiwall.com//p/mahhramaneh","محرمانه های گفتنی")</f>
        <v/>
      </c>
      <c r="B104" t="n">
        <v>150</v>
      </c>
      <c r="C104" t="inlineStr">
        <is>
          <t>مرکز گسترش فرهنگ و هنر نقاره خانه</t>
        </is>
      </c>
      <c r="D104" t="inlineStr">
        <is>
          <t>19:30:00</t>
        </is>
      </c>
      <c r="E104" t="inlineStr">
        <is>
          <t>01:30:00</t>
        </is>
      </c>
      <c r="F104" t="inlineStr">
        <is>
          <t>1402-04-07</t>
        </is>
      </c>
      <c r="G104" t="inlineStr">
        <is>
          <t>تهران</t>
        </is>
      </c>
      <c r="H104" t="inlineStr">
        <is>
          <t>تلفیقی</t>
        </is>
      </c>
      <c r="I104" t="inlineStr">
        <is>
          <t>بزرگسال</t>
        </is>
      </c>
      <c r="J104" t="inlineStr">
        <is>
          <t>تئاتر مشارکتی, کاربردی, خانوادگی, پداگوژی, چند رسانهای</t>
        </is>
      </c>
      <c r="K104" t="inlineStr">
        <is>
          <t>میلاد جباری مولانا</t>
        </is>
      </c>
      <c r="L104" t="inlineStr">
        <is>
          <t>میلاد جباری مولانا</t>
        </is>
      </c>
      <c r="M104" t="n">
        <v>0</v>
      </c>
      <c r="N104" t="n">
        <v>0</v>
      </c>
      <c r="O104" t="inlineStr">
        <is>
          <t>علیرضا ثابتی، حمیده خراط پور، محمود کامشگران، پارسا پیراسته</t>
        </is>
      </c>
    </row>
    <row r="105">
      <c r="A105">
        <f>HYPERLINK("https://www.tiwall.com//p/eteraf3","اعتراف")</f>
        <v/>
      </c>
      <c r="B105" t="n">
        <v>70</v>
      </c>
      <c r="C105" t="inlineStr">
        <is>
          <t>تالار فخرالدین اسعد گرگانی (گرگان - سالن نگاه)</t>
        </is>
      </c>
      <c r="D105" t="inlineStr">
        <is>
          <t>19:30:00</t>
        </is>
      </c>
      <c r="E105" t="inlineStr">
        <is>
          <t>01:00:00</t>
        </is>
      </c>
      <c r="F105" t="inlineStr">
        <is>
          <t>1402-04-15</t>
        </is>
      </c>
      <c r="G105" t="inlineStr">
        <is>
          <t>گرگان</t>
        </is>
      </c>
      <c r="H105" t="inlineStr">
        <is>
          <t>ماجراجویانه</t>
        </is>
      </c>
      <c r="I105" t="inlineStr">
        <is>
          <t>بزرگسال</t>
        </is>
      </c>
      <c r="J105" t="inlineStr">
        <is>
          <t>بزرگسال</t>
        </is>
      </c>
      <c r="K105" t="inlineStr">
        <is>
          <t>مهدی کردی</t>
        </is>
      </c>
      <c r="L105" t="inlineStr">
        <is>
          <t>مهدی کردی، امیرحسین شمالی</t>
        </is>
      </c>
      <c r="M105" t="n">
        <v>0</v>
      </c>
      <c r="N105" t="n">
        <v>0</v>
      </c>
      <c r="O105" t="inlineStr">
        <is>
          <t>مهدی کردی، مهدیه کاویان، سیده فاطمه میرکریمی، مهدی وزواری</t>
        </is>
      </c>
    </row>
    <row r="106">
      <c r="A106">
        <f>HYPERLINK("https://www.tiwall.com//p/mardibakhodkareabi3","مردی با خودکار آبی")</f>
        <v/>
      </c>
      <c r="B106" t="n">
        <v>50</v>
      </c>
      <c r="C106" t="inlineStr">
        <is>
          <t>تماشاخانه آژمان (سالن شماره ۱ - ارائه)</t>
        </is>
      </c>
      <c r="D106" t="inlineStr">
        <is>
          <t>18:00:00</t>
        </is>
      </c>
      <c r="E106" t="inlineStr">
        <is>
          <t>01:00:00</t>
        </is>
      </c>
      <c r="F106" t="inlineStr">
        <is>
          <t>1402-04-23</t>
        </is>
      </c>
      <c r="G106" t="inlineStr">
        <is>
          <t>تهران</t>
        </is>
      </c>
      <c r="H106" t="inlineStr">
        <is>
          <t>درام</t>
        </is>
      </c>
      <c r="I106" t="inlineStr">
        <is>
          <t>بزرگسال</t>
        </is>
      </c>
      <c r="J106" t="inlineStr">
        <is>
          <t>بزرگسال</t>
        </is>
      </c>
      <c r="K106" t="inlineStr">
        <is>
          <t>فائزه محمدیان</t>
        </is>
      </c>
      <c r="L106" t="inlineStr">
        <is>
          <t>فائزه محمدیان</t>
        </is>
      </c>
      <c r="M106" t="n">
        <v>0</v>
      </c>
      <c r="N106" t="n">
        <v>0</v>
      </c>
      <c r="O106" t="inlineStr">
        <is>
          <t>الهه شیدایی، نیلوفر روغنی</t>
        </is>
      </c>
    </row>
    <row r="107">
      <c r="A107">
        <f>HYPERLINK("https://www.tiwall.com//p/virjiniawolf6","چه کسی از ویرجینیا وولف می ترسد")</f>
        <v/>
      </c>
      <c r="B107" t="n">
        <v>100</v>
      </c>
      <c r="C107" t="inlineStr">
        <is>
          <t>تماشاخانه صحنه آبی</t>
        </is>
      </c>
      <c r="D107" t="inlineStr">
        <is>
          <t>20:00:00</t>
        </is>
      </c>
      <c r="E107" t="inlineStr">
        <is>
          <t>01:15:00</t>
        </is>
      </c>
      <c r="F107" t="inlineStr">
        <is>
          <t>1402-04-13</t>
        </is>
      </c>
      <c r="G107" t="inlineStr">
        <is>
          <t>تهران</t>
        </is>
      </c>
      <c r="H107" t="inlineStr">
        <is>
          <t>نامعلوم</t>
        </is>
      </c>
      <c r="I107" t="inlineStr">
        <is>
          <t>بزرگسال</t>
        </is>
      </c>
      <c r="J107" t="inlineStr"/>
      <c r="K107" t="inlineStr">
        <is>
          <t>مریم شیرازی</t>
        </is>
      </c>
      <c r="L107" t="inlineStr">
        <is>
          <t>ادوارد آلبی</t>
        </is>
      </c>
      <c r="M107" t="n">
        <v>4.2</v>
      </c>
      <c r="N107" t="n">
        <v>18</v>
      </c>
      <c r="O107" t="inlineStr">
        <is>
          <t>محسن اکبری، مریم شیرازی، یگانه ملکمحمدی، مهبد ممیز</t>
        </is>
      </c>
    </row>
    <row r="108">
      <c r="A108">
        <f>HYPERLINK("https://www.tiwall.com//p/lahzeha","لحظه ها و همیشه")</f>
        <v/>
      </c>
      <c r="B108" t="n">
        <v>200</v>
      </c>
      <c r="C108" t="inlineStr">
        <is>
          <t>باغ کتاب - پردیس تئاتر و موسیقی</t>
        </is>
      </c>
      <c r="D108" t="inlineStr">
        <is>
          <t>19:45:00</t>
        </is>
      </c>
      <c r="E108" t="inlineStr">
        <is>
          <t>01:20:00</t>
        </is>
      </c>
      <c r="F108" t="inlineStr">
        <is>
          <t>1402-05-31</t>
        </is>
      </c>
      <c r="G108" t="inlineStr">
        <is>
          <t>تهران</t>
        </is>
      </c>
      <c r="H108" t="inlineStr">
        <is>
          <t>تلفیقی, فلسفی, رئالیسم جادویی, عاشقانه</t>
        </is>
      </c>
      <c r="I108" t="inlineStr">
        <is>
          <t>بزرگسال</t>
        </is>
      </c>
      <c r="J108" t="inlineStr">
        <is>
          <t>صحنهای, خانوادگی, بزرگسال, چند رسانهای</t>
        </is>
      </c>
      <c r="K108" t="inlineStr">
        <is>
          <t>کمال هاشمی</t>
        </is>
      </c>
      <c r="L108" t="inlineStr">
        <is>
          <t>کمال هاشمی</t>
        </is>
      </c>
      <c r="M108" t="n">
        <v>0</v>
      </c>
      <c r="N108" t="n">
        <v>0</v>
      </c>
      <c r="O108" t="inlineStr">
        <is>
          <t>مجتبی پیرزاده، شیوا فلاحی، نیلوفر بیرامی</t>
        </is>
      </c>
    </row>
    <row r="109">
      <c r="A109">
        <f>HYPERLINK("https://www.tiwall.com//p/parvaneha.darpileh","پروانههادرپیله نمیمانند")</f>
        <v/>
      </c>
      <c r="B109" t="n">
        <v>100</v>
      </c>
      <c r="C109" t="inlineStr">
        <is>
          <t>تماشاخانه اهورا</t>
        </is>
      </c>
      <c r="D109" t="inlineStr">
        <is>
          <t>19:00:00</t>
        </is>
      </c>
      <c r="E109" t="inlineStr">
        <is>
          <t>01:10:00</t>
        </is>
      </c>
      <c r="F109" t="inlineStr">
        <is>
          <t>1402-03-27</t>
        </is>
      </c>
      <c r="G109" t="inlineStr">
        <is>
          <t>تهران</t>
        </is>
      </c>
      <c r="H109" t="inlineStr">
        <is>
          <t>درام</t>
        </is>
      </c>
      <c r="I109" t="inlineStr">
        <is>
          <t>بزرگسال</t>
        </is>
      </c>
      <c r="J109" t="inlineStr">
        <is>
          <t>خانوادگی</t>
        </is>
      </c>
      <c r="K109" t="inlineStr">
        <is>
          <t>سعید جعفری</t>
        </is>
      </c>
      <c r="L109" t="inlineStr">
        <is>
          <t>احمد علی کریمی زاده</t>
        </is>
      </c>
      <c r="M109" t="n">
        <v>0</v>
      </c>
      <c r="N109" t="n">
        <v>0</v>
      </c>
      <c r="O109" t="inlineStr">
        <is>
          <t>آرزو بیگدلی، یگانه بهرامی، مرضیه رسولی</t>
        </is>
      </c>
    </row>
    <row r="110">
      <c r="A110">
        <f>HYPERLINK("https://www.tiwall.com//p/eshgh.khorshid","عشق به افق خورشید")</f>
        <v/>
      </c>
      <c r="B110" t="n">
        <v>50</v>
      </c>
      <c r="C110" t="inlineStr">
        <is>
          <t>تئاترشهر - سالن اصلی</t>
        </is>
      </c>
      <c r="D110" t="inlineStr">
        <is>
          <t>19:00:00</t>
        </is>
      </c>
      <c r="E110" t="inlineStr">
        <is>
          <t>01:10:00</t>
        </is>
      </c>
      <c r="F110" t="inlineStr">
        <is>
          <t>1402-04-26</t>
        </is>
      </c>
      <c r="G110" t="inlineStr">
        <is>
          <t>تهران</t>
        </is>
      </c>
      <c r="H110" t="inlineStr">
        <is>
          <t>نامعلوم</t>
        </is>
      </c>
      <c r="I110" t="inlineStr">
        <is>
          <t>بزرگسال</t>
        </is>
      </c>
      <c r="J110" t="inlineStr">
        <is>
          <t>خانوادگی</t>
        </is>
      </c>
      <c r="K110" t="inlineStr">
        <is>
          <t>زهرا جربان</t>
        </is>
      </c>
      <c r="L110" t="inlineStr">
        <is>
          <t>سید مهدی شجاعی</t>
        </is>
      </c>
      <c r="M110" t="n">
        <v>0</v>
      </c>
      <c r="N110" t="n">
        <v>0</v>
      </c>
      <c r="O110" t="inlineStr">
        <is>
          <t>میثم حسینی، یاشار خمسه، امیداله کوهی، سپیده شعبان، خانقاه احمدی، هستی سلگی، علی بهرامی، ایمان ملایری</t>
        </is>
      </c>
    </row>
    <row r="111">
      <c r="A111">
        <f>HYPERLINK("https://www.tiwall.com//p/kudakmadfun3","کودک مدفون")</f>
        <v/>
      </c>
      <c r="B111" t="n">
        <v>80</v>
      </c>
      <c r="C111" t="inlineStr">
        <is>
          <t>خانه نمایش دا - سالن شماره ۱</t>
        </is>
      </c>
      <c r="D111" t="inlineStr">
        <is>
          <t>19:00:00</t>
        </is>
      </c>
      <c r="E111" t="inlineStr">
        <is>
          <t>01:20:00</t>
        </is>
      </c>
      <c r="F111" t="inlineStr">
        <is>
          <t>1402-04-05</t>
        </is>
      </c>
      <c r="G111" t="inlineStr">
        <is>
          <t>تهران</t>
        </is>
      </c>
      <c r="H111" t="inlineStr">
        <is>
          <t>تلفیقی</t>
        </is>
      </c>
      <c r="I111" t="inlineStr">
        <is>
          <t>بزرگسال</t>
        </is>
      </c>
      <c r="J111" t="inlineStr">
        <is>
          <t>بزرگسال</t>
        </is>
      </c>
      <c r="K111" t="inlineStr">
        <is>
          <t>امید سرلک</t>
        </is>
      </c>
      <c r="L111" t="inlineStr">
        <is>
          <t>سم شپارد</t>
        </is>
      </c>
      <c r="M111" t="n">
        <v>0</v>
      </c>
      <c r="N111" t="n">
        <v>0</v>
      </c>
      <c r="O111" t="inlineStr">
        <is>
          <t>محمدجواد اکبری، سهیل اکبری، ریتا عبدلپور، یونس نیامی، علی علمدارزاده، زهرا مقدسی، امیرحسن حدادی (آریا) (آریا)</t>
        </is>
      </c>
    </row>
    <row r="112">
      <c r="A112">
        <f>HYPERLINK("https://www.tiwall.com//p/shaparakkhanoum3","شاپرک خانوم")</f>
        <v/>
      </c>
      <c r="B112" t="n">
        <v>100</v>
      </c>
      <c r="C112" t="inlineStr">
        <is>
          <t>سالن بلک باکس اداره فرهنگ و ارشاد اسلامی - ساری</t>
        </is>
      </c>
      <c r="D112" t="inlineStr">
        <is>
          <t>18:00:00</t>
        </is>
      </c>
      <c r="E112" t="inlineStr">
        <is>
          <t>01:10:00</t>
        </is>
      </c>
      <c r="F112" t="inlineStr">
        <is>
          <t>1402-04-15</t>
        </is>
      </c>
      <c r="G112" t="inlineStr">
        <is>
          <t>ساری</t>
        </is>
      </c>
      <c r="H112" t="inlineStr">
        <is>
          <t>نامعلوم</t>
        </is>
      </c>
      <c r="I112" t="inlineStr">
        <is>
          <t>بزرگسال</t>
        </is>
      </c>
      <c r="J112" t="inlineStr"/>
      <c r="K112" t="inlineStr">
        <is>
          <t>امین باقری</t>
        </is>
      </c>
      <c r="L112" t="inlineStr">
        <is>
          <t>نامعلوم</t>
        </is>
      </c>
      <c r="M112" t="n">
        <v>0</v>
      </c>
      <c r="N112" t="n">
        <v>0</v>
      </c>
      <c r="O112" t="inlineStr">
        <is>
          <t>محمد مربی، رضا علیزاده، مصطفی جعفری، حسین روحی، محمدرضا مهدیان، سوده رستمی، بنیامین کاووسی، فاطمه خداپرست، مهدیس قدیری، بهنام اسماعیلی، فهام گرایلی، زینب رضایی، محنا مدانلو، نیایش بادله، سوفیا اسدی، مهدیه اسدی، نرجس ساداتی، ثنا مدانلو، تارا حسینی، شهرام یوسفی، رومینا مصلایی، امیر رضا معافی، بهار زاهدیانفر</t>
        </is>
      </c>
    </row>
    <row r="113">
      <c r="A113">
        <f>HYPERLINK("https://www.tiwall.com//p/zardalou","زردآلو")</f>
        <v/>
      </c>
      <c r="B113" t="n">
        <v>100</v>
      </c>
      <c r="C113" t="inlineStr">
        <is>
          <t>تماشاخانه هیلاج</t>
        </is>
      </c>
      <c r="D113" t="inlineStr">
        <is>
          <t>20:00:00</t>
        </is>
      </c>
      <c r="E113" t="inlineStr">
        <is>
          <t>00:50:00</t>
        </is>
      </c>
      <c r="F113" t="inlineStr">
        <is>
          <t>1402-05-25</t>
        </is>
      </c>
      <c r="G113" t="inlineStr">
        <is>
          <t>تهران</t>
        </is>
      </c>
      <c r="H113" t="inlineStr">
        <is>
          <t>مونولوگ, درام</t>
        </is>
      </c>
      <c r="I113" t="inlineStr">
        <is>
          <t>بزرگسال</t>
        </is>
      </c>
      <c r="J113" t="inlineStr"/>
      <c r="K113" t="inlineStr">
        <is>
          <t>احسان سلیمیان</t>
        </is>
      </c>
      <c r="L113" t="inlineStr">
        <is>
          <t>احسان سلیمیان</t>
        </is>
      </c>
      <c r="M113" t="n">
        <v>0</v>
      </c>
      <c r="N113" t="n">
        <v>0</v>
      </c>
      <c r="O113" t="inlineStr">
        <is>
          <t>احسان سلیمیان</t>
        </is>
      </c>
    </row>
    <row r="114">
      <c r="A114">
        <f>HYPERLINK("https://www.tiwall.com//p/dari.unja.chikar.mikoni","داری اون جا چی کار میکنی؟ و چند اپیزود دیگر ...")</f>
        <v/>
      </c>
      <c r="B114" t="n">
        <v>90</v>
      </c>
      <c r="C114" t="inlineStr">
        <is>
          <t>خانه هنرمندان ایران- سالن استاد انتظامی</t>
        </is>
      </c>
      <c r="D114" t="inlineStr">
        <is>
          <t>19:00:00</t>
        </is>
      </c>
      <c r="E114" t="inlineStr">
        <is>
          <t>01:10:00</t>
        </is>
      </c>
      <c r="F114" t="inlineStr">
        <is>
          <t>1402-05-20</t>
        </is>
      </c>
      <c r="G114" t="inlineStr">
        <is>
          <t>تهران</t>
        </is>
      </c>
      <c r="H114" t="inlineStr">
        <is>
          <t>کمدی سیاه</t>
        </is>
      </c>
      <c r="I114" t="inlineStr">
        <is>
          <t>بزرگسال</t>
        </is>
      </c>
      <c r="J114" t="inlineStr"/>
      <c r="K114" t="inlineStr">
        <is>
          <t>آریو راقب کیانی</t>
        </is>
      </c>
      <c r="L114" t="inlineStr">
        <is>
          <t>شل سیلورستاین</t>
        </is>
      </c>
      <c r="M114" t="n">
        <v>0</v>
      </c>
      <c r="N114" t="n">
        <v>0</v>
      </c>
      <c r="O114" t="inlineStr">
        <is>
          <t>(به ترتیب ورود) بهادر باستان حق، نسترن ابراهیم زاده، الناز شاهوردی، رابعه نیک طلب</t>
        </is>
      </c>
    </row>
    <row r="115">
      <c r="A115">
        <f>HYPERLINK("https://www.tiwall.com//p/otolsoron5","اتول سورون طهران الف ۱")</f>
        <v/>
      </c>
      <c r="B115" t="n">
        <v>150</v>
      </c>
      <c r="C115" t="inlineStr">
        <is>
          <t>تماشاخانه ملک</t>
        </is>
      </c>
      <c r="D115" t="inlineStr">
        <is>
          <t>18:30:00</t>
        </is>
      </c>
      <c r="E115" t="inlineStr">
        <is>
          <t>01:30:00</t>
        </is>
      </c>
      <c r="F115" t="inlineStr">
        <is>
          <t>1402-04-30</t>
        </is>
      </c>
      <c r="G115" t="inlineStr">
        <is>
          <t>تهران</t>
        </is>
      </c>
      <c r="H115" t="inlineStr">
        <is>
          <t>کمدی, تلفیقی, تاریخی</t>
        </is>
      </c>
      <c r="I115" t="inlineStr">
        <is>
          <t>بزرگسال</t>
        </is>
      </c>
      <c r="J115" t="inlineStr">
        <is>
          <t>خانوادگی, بزرگسال</t>
        </is>
      </c>
      <c r="K115" t="inlineStr">
        <is>
          <t>شهروز دل افکار</t>
        </is>
      </c>
      <c r="L115" t="inlineStr">
        <is>
          <t>باقر سروش</t>
        </is>
      </c>
      <c r="M115" t="n">
        <v>3.8</v>
      </c>
      <c r="N115" t="n">
        <v>15</v>
      </c>
      <c r="O115" t="inlineStr">
        <is>
          <t>شهروز دل افکار، سحر عبدالملکی، 
رضا جهانگیری، سعید اعتمادی، هومان زمانی، علیرضا نوحه، فرحان شجاعی، محمدحسین بیات، عرشیا چاکرالحسینی، علیرضا خراسانی، ماهان زارعی، سمانه رستمی، آتنا نیکنام، تینا اسدی، علی عرب، پانیذ نصیری، هادی رهبری، حسن توکلی، نازنین افضلی، شیوا جگروند، سارا مهین ترابی، پارسا معانی، معصومه اسمی، مهسا قلی زاده</t>
        </is>
      </c>
    </row>
    <row r="116">
      <c r="A116">
        <f>HYPERLINK("https://www.tiwall.com//p/soeghasdhayi2","سوء قصدهایی به زندگی آن زن")</f>
        <v/>
      </c>
      <c r="B116" t="n">
        <v>50</v>
      </c>
      <c r="C116" t="inlineStr">
        <is>
          <t>موسسه فرهنگی هنری دارالفنون - کاشان</t>
        </is>
      </c>
      <c r="D116" t="inlineStr">
        <is>
          <t>20:30:00</t>
        </is>
      </c>
      <c r="E116" t="inlineStr">
        <is>
          <t>01:10:00</t>
        </is>
      </c>
      <c r="F116" t="inlineStr">
        <is>
          <t>1402-04-27</t>
        </is>
      </c>
      <c r="G116" t="inlineStr">
        <is>
          <t>کاشان</t>
        </is>
      </c>
      <c r="H116" t="inlineStr">
        <is>
          <t>نامعلوم</t>
        </is>
      </c>
      <c r="I116" t="inlineStr">
        <is>
          <t>بزرگسال</t>
        </is>
      </c>
      <c r="J116" t="inlineStr">
        <is>
          <t>بزرگسال</t>
        </is>
      </c>
      <c r="K116" t="inlineStr">
        <is>
          <t>مجتبی جدی</t>
        </is>
      </c>
      <c r="L116" t="inlineStr">
        <is>
          <t>مارتین کریمپ</t>
        </is>
      </c>
      <c r="M116" t="n">
        <v>0</v>
      </c>
      <c r="N116" t="n">
        <v>0</v>
      </c>
      <c r="O116" t="inlineStr">
        <is>
          <t>(به ترتیب حروف الفبا) فائزه ازناویان، زهره استادی، زهرا سادات جدی، مریم دهقانی، وحید رزاقی، رویا فخاری، آرزو قربان پور، ملیحه گیاهی</t>
        </is>
      </c>
    </row>
    <row r="117">
      <c r="A117">
        <f>HYPERLINK("https://www.tiwall.com//p/virounehabad2","ویرونه آباد")</f>
        <v/>
      </c>
      <c r="B117" t="n">
        <v>50</v>
      </c>
      <c r="C117" t="inlineStr">
        <is>
          <t>سالن شهید عربیان شهرستان آران و بیدگل</t>
        </is>
      </c>
      <c r="D117" t="inlineStr">
        <is>
          <t>20:00:00</t>
        </is>
      </c>
      <c r="E117" t="inlineStr">
        <is>
          <t>01:10:00</t>
        </is>
      </c>
      <c r="F117" t="inlineStr">
        <is>
          <t>1402-04-16</t>
        </is>
      </c>
      <c r="G117" t="inlineStr">
        <is>
          <t>آران وبیدگل</t>
        </is>
      </c>
      <c r="H117" t="inlineStr">
        <is>
          <t>کمدی, تلفیقی, درام</t>
        </is>
      </c>
      <c r="I117" t="inlineStr">
        <is>
          <t>بزرگسال</t>
        </is>
      </c>
      <c r="J117" t="inlineStr">
        <is>
          <t>خانوادگی, صحنهای, بزرگسال</t>
        </is>
      </c>
      <c r="K117" t="inlineStr">
        <is>
          <t>دانیال رحیمی کاشانی، مصطفی ملتیان</t>
        </is>
      </c>
      <c r="L117" t="inlineStr">
        <is>
          <t>رقیه بصیر</t>
        </is>
      </c>
      <c r="M117" t="n">
        <v>0</v>
      </c>
      <c r="N117" t="n">
        <v>0</v>
      </c>
      <c r="O117" t="inlineStr">
        <is>
          <t>رقیه بصیر، علی اکبر صمدیان، سمیرا خصافی، سینا توان، امیرمحمد احمدجو</t>
        </is>
      </c>
    </row>
    <row r="118">
      <c r="A118">
        <f>HYPERLINK("https://www.tiwall.com//p/fakhrolzaman2","فخرالزمان")</f>
        <v/>
      </c>
      <c r="B118" t="n">
        <v>80</v>
      </c>
      <c r="C118" t="inlineStr">
        <is>
          <t>پلاتوی کامیابی مسک - بیرجند</t>
        </is>
      </c>
      <c r="D118" t="inlineStr">
        <is>
          <t>19:30:00</t>
        </is>
      </c>
      <c r="E118" t="inlineStr">
        <is>
          <t>01:30:00</t>
        </is>
      </c>
      <c r="F118" t="inlineStr">
        <is>
          <t>1402-04-20</t>
        </is>
      </c>
      <c r="G118" t="inlineStr">
        <is>
          <t>بیرجند</t>
        </is>
      </c>
      <c r="H118" t="inlineStr">
        <is>
          <t>نامعلوم</t>
        </is>
      </c>
      <c r="I118" t="inlineStr">
        <is>
          <t>بزرگسال</t>
        </is>
      </c>
      <c r="J118" t="inlineStr">
        <is>
          <t>بزرگسال</t>
        </is>
      </c>
      <c r="K118" t="inlineStr">
        <is>
          <t>مهدی مسروری</t>
        </is>
      </c>
      <c r="L118" t="inlineStr">
        <is>
          <t>ابراهیم عادل نیا</t>
        </is>
      </c>
      <c r="M118" t="n">
        <v>0</v>
      </c>
      <c r="N118" t="n">
        <v>0</v>
      </c>
      <c r="O118" t="inlineStr">
        <is>
          <t>ابراهیم راستگو، هانیه مودی، عارف موحد، فاطمه حاجی</t>
        </is>
      </c>
    </row>
    <row r="119">
      <c r="A119">
        <f>HYPERLINK("https://www.tiwall.com//p/ghadamaval","قدم اول")</f>
        <v/>
      </c>
      <c r="B119" t="n">
        <v>80</v>
      </c>
      <c r="C119" t="inlineStr">
        <is>
          <t>تماشاخانه آژمان (سالن شماره ۱ - ارائه)</t>
        </is>
      </c>
      <c r="D119" t="inlineStr">
        <is>
          <t>19:30:00</t>
        </is>
      </c>
      <c r="E119" t="inlineStr">
        <is>
          <t>01:10:00</t>
        </is>
      </c>
      <c r="F119" t="inlineStr">
        <is>
          <t>1402-04-30</t>
        </is>
      </c>
      <c r="G119" t="inlineStr">
        <is>
          <t>تهران</t>
        </is>
      </c>
      <c r="H119" t="inlineStr">
        <is>
          <t>کمدی, کلاسیک</t>
        </is>
      </c>
      <c r="I119" t="inlineStr">
        <is>
          <t>بزرگسال</t>
        </is>
      </c>
      <c r="J119" t="inlineStr">
        <is>
          <t>خانوادگی, بزرگسال</t>
        </is>
      </c>
      <c r="K119" t="inlineStr">
        <is>
          <t>موسی الرضا (شهروز) مازندرانی</t>
        </is>
      </c>
      <c r="L119" t="inlineStr">
        <is>
          <t>اوژن لابیش</t>
        </is>
      </c>
      <c r="M119" t="n">
        <v>4.4</v>
      </c>
      <c r="N119" t="n">
        <v>25</v>
      </c>
      <c r="O119" t="inlineStr">
        <is>
          <t>شهروز مازندرانی، پوریا خوشبین، صدف روزبهانی، آرزو خرسند، محمد بهدانی، ارسلان دوپیکر، نگین نظری، آرمین خزائلی، آیلار عربگری، ماندانا طولایی، آیناز فتحی، ساجده قائمی فرد، رضوان محمودی</t>
        </is>
      </c>
    </row>
    <row r="120">
      <c r="A120">
        <f>HYPERLINK("https://www.tiwall.com//p/zirzaminiha","زیرزمینی ها")</f>
        <v/>
      </c>
      <c r="B120" t="n">
        <v>150</v>
      </c>
      <c r="C120" t="inlineStr">
        <is>
          <t>پردیس تئاتر شهرزاد - سالن ۲</t>
        </is>
      </c>
      <c r="D120" t="inlineStr">
        <is>
          <t>19:15:00</t>
        </is>
      </c>
      <c r="E120" t="inlineStr">
        <is>
          <t>01:20:00</t>
        </is>
      </c>
      <c r="F120" t="inlineStr">
        <is>
          <t>1402-05-03</t>
        </is>
      </c>
      <c r="G120" t="inlineStr">
        <is>
          <t>تهران</t>
        </is>
      </c>
      <c r="H120" t="inlineStr">
        <is>
          <t>نامعلوم</t>
        </is>
      </c>
      <c r="I120" t="inlineStr">
        <is>
          <t>بزرگسال</t>
        </is>
      </c>
      <c r="J120" t="inlineStr"/>
      <c r="K120" t="inlineStr">
        <is>
          <t>حامد وکیلی</t>
        </is>
      </c>
      <c r="L120" t="inlineStr">
        <is>
          <t>مرتضی شاه کرم</t>
        </is>
      </c>
      <c r="M120" t="n">
        <v>4.1</v>
      </c>
      <c r="N120" t="n">
        <v>69</v>
      </c>
      <c r="O120" t="inlineStr">
        <is>
          <t>امیر کربلاییزاده، مرضیه صدرایی، هانیه کریمی، مهسا سرخوش، آیناز آغاسی، جواد خواجوی، حامد وکیلی</t>
        </is>
      </c>
    </row>
    <row r="121">
      <c r="A121">
        <f>HYPERLINK("https://www.tiwall.com//p/ta","ط…")</f>
        <v/>
      </c>
      <c r="B121" t="n">
        <v>120</v>
      </c>
      <c r="C121" t="inlineStr">
        <is>
          <t>ایرانشهر - سالن استاد سمندریان</t>
        </is>
      </c>
      <c r="D121" t="inlineStr">
        <is>
          <t>20:30:00</t>
        </is>
      </c>
      <c r="E121" t="inlineStr">
        <is>
          <t>01:00:00</t>
        </is>
      </c>
      <c r="F121" t="inlineStr">
        <is>
          <t>1402-05-20</t>
        </is>
      </c>
      <c r="G121" t="inlineStr">
        <is>
          <t>تهران</t>
        </is>
      </c>
      <c r="H121" t="inlineStr">
        <is>
          <t>درام, سورئال, زندگینامه / بیوگرافی</t>
        </is>
      </c>
      <c r="I121" t="inlineStr">
        <is>
          <t>بزرگسال</t>
        </is>
      </c>
      <c r="J121" t="inlineStr"/>
      <c r="K121" t="inlineStr">
        <is>
          <t>مجید رحمتی</t>
        </is>
      </c>
      <c r="L121" t="inlineStr">
        <is>
          <t>کهبد تاراج</t>
        </is>
      </c>
      <c r="M121" t="n">
        <v>3.6</v>
      </c>
      <c r="N121" t="n">
        <v>35</v>
      </c>
      <c r="O121" t="inlineStr">
        <is>
          <t>(به ترتیب حروف الفبا) مه لقا باقری، کهبد تاراج، شهروز دل افکار، آبتین رحمتی، سیدصدرا سبحانیان، شهاب عباسیان، امیر عدل پرور، سیدجواد یحیوی</t>
        </is>
      </c>
    </row>
    <row r="122">
      <c r="A122">
        <f>HYPERLINK("https://www.tiwall.com//p/kilips.noghereyi","کلیپس نقره ای")</f>
        <v/>
      </c>
      <c r="B122" t="n">
        <v>100</v>
      </c>
      <c r="C122" t="inlineStr">
        <is>
          <t>تماشاخانه سبحان</t>
        </is>
      </c>
      <c r="D122" t="inlineStr">
        <is>
          <t>18:30:00</t>
        </is>
      </c>
      <c r="E122" t="inlineStr">
        <is>
          <t>01:30:00</t>
        </is>
      </c>
      <c r="F122" t="inlineStr">
        <is>
          <t>1402-04-27</t>
        </is>
      </c>
      <c r="G122" t="inlineStr">
        <is>
          <t>تهران</t>
        </is>
      </c>
      <c r="H122" t="inlineStr">
        <is>
          <t>کمدی, تلفیقی</t>
        </is>
      </c>
      <c r="I122" t="inlineStr">
        <is>
          <t>بزرگسال</t>
        </is>
      </c>
      <c r="J122" t="inlineStr">
        <is>
          <t>خانوادگی</t>
        </is>
      </c>
      <c r="K122" t="inlineStr">
        <is>
          <t>مهدی کریمی</t>
        </is>
      </c>
      <c r="L122" t="inlineStr">
        <is>
          <t>حامد اسلامی</t>
        </is>
      </c>
      <c r="M122" t="n">
        <v>0</v>
      </c>
      <c r="N122" t="n">
        <v>0</v>
      </c>
      <c r="O122" t="inlineStr">
        <is>
          <t>امید خاکدان، علی موسوی، حسام انیسی، نادیا اصغری، فائزه مولوی، مریم رسولی، آزیتا علی نیا، شهرزاد قیطاسوند، جواد حضرتی، امیررضا محسنی فر</t>
        </is>
      </c>
    </row>
    <row r="123">
      <c r="A123">
        <f>HYPERLINK("https://www.tiwall.com//p/artesh.farman","ارتش به فرمان من")</f>
        <v/>
      </c>
      <c r="B123" t="n">
        <v>20</v>
      </c>
      <c r="C123" t="inlineStr">
        <is>
          <t>اداره فرهنگ و ارشاد اسلامی تالش</t>
        </is>
      </c>
      <c r="D123" t="inlineStr">
        <is>
          <t>00:00:00</t>
        </is>
      </c>
      <c r="E123" t="inlineStr">
        <is>
          <t>00:40:00</t>
        </is>
      </c>
      <c r="F123" t="inlineStr">
        <is>
          <t>1402-12-16</t>
        </is>
      </c>
      <c r="G123" t="inlineStr">
        <is>
          <t>تالش</t>
        </is>
      </c>
      <c r="H123" t="inlineStr">
        <is>
          <t>جنگی, درام</t>
        </is>
      </c>
      <c r="I123" t="inlineStr">
        <is>
          <t>بزرگسال</t>
        </is>
      </c>
      <c r="J123" t="inlineStr"/>
      <c r="K123" t="inlineStr">
        <is>
          <t>طاها صمدی</t>
        </is>
      </c>
      <c r="L123" t="inlineStr">
        <is>
          <t>جعفرصمدی</t>
        </is>
      </c>
      <c r="M123" t="n">
        <v>0</v>
      </c>
      <c r="N123" t="n">
        <v>0</v>
      </c>
      <c r="O123" t="inlineStr">
        <is>
          <t>طاها صمدی، سبحان صدیق، اسلام غسالی، زهرا پناهی</t>
        </is>
      </c>
    </row>
    <row r="124">
      <c r="A124">
        <f>HYPERLINK("https://www.tiwall.com//p/teroma3","تروما")</f>
        <v/>
      </c>
      <c r="B124" t="n">
        <v>100</v>
      </c>
      <c r="C124" t="inlineStr">
        <is>
          <t>عمارت ارغوان - سالن دو</t>
        </is>
      </c>
      <c r="D124" t="inlineStr">
        <is>
          <t>21:00:00</t>
        </is>
      </c>
      <c r="E124" t="inlineStr">
        <is>
          <t>00:50:00</t>
        </is>
      </c>
      <c r="F124" t="inlineStr">
        <is>
          <t>1402-05-27</t>
        </is>
      </c>
      <c r="G124" t="inlineStr">
        <is>
          <t>تهران</t>
        </is>
      </c>
      <c r="H124" t="inlineStr">
        <is>
          <t>درام</t>
        </is>
      </c>
      <c r="I124" t="inlineStr">
        <is>
          <t>بزرگسال</t>
        </is>
      </c>
      <c r="J124" t="inlineStr">
        <is>
          <t>بزرگسال</t>
        </is>
      </c>
      <c r="K124" t="inlineStr">
        <is>
          <t>کیمیا کرمانیان</t>
        </is>
      </c>
      <c r="L124" t="inlineStr">
        <is>
          <t>کیمیا کرمانیان</t>
        </is>
      </c>
      <c r="M124" t="n">
        <v>0</v>
      </c>
      <c r="N124" t="n">
        <v>0</v>
      </c>
      <c r="O124" t="inlineStr">
        <is>
          <t>نیما مظاهری، یوسف محوی، حسین قاسمی معبود، کیمیا کرمانیان</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2023-07-20T11:12:16Z</dcterms:created>
  <dcterms:modified xmlns:dcterms="http://purl.org/dc/terms/" xmlns:xsi="http://www.w3.org/2001/XMLSchema-instance" xsi:type="dcterms:W3CDTF">2023-07-20T11:12:16Z</dcterms:modified>
</cp:coreProperties>
</file>