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c81aff4fa61af/سطح المكتب/Work/udacity/Project2_Hessa/"/>
    </mc:Choice>
  </mc:AlternateContent>
  <xr:revisionPtr revIDLastSave="3" documentId="8_{89823C64-96C5-C245-B3C0-9F6DE41BE7AD}" xr6:coauthVersionLast="45" xr6:coauthVersionMax="45" xr10:uidLastSave="{5D7841ED-AA72-41BE-9178-1FE53CFD4A0D}"/>
  <bookViews>
    <workbookView xWindow="-110" yWindow="-110" windowWidth="19420" windowHeight="10420" activeTab="3" xr2:uid="{00000000-000D-0000-FFFF-FFFF00000000}"/>
  </bookViews>
  <sheets>
    <sheet name="Data" sheetId="1" r:id="rId1"/>
    <sheet name="Task1" sheetId="3" r:id="rId2"/>
    <sheet name="Task2" sheetId="5" r:id="rId3"/>
    <sheet name="Task3" sheetId="6" r:id="rId4"/>
  </sheets>
  <externalReferences>
    <externalReference r:id="rId5"/>
    <externalReference r:id="rId6"/>
  </externalReferences>
  <definedNames>
    <definedName name="_xlnm._FilterDatabase" localSheetId="0" hidden="1">Data!$A$1:$K$1711</definedName>
    <definedName name="_xlchart.v1.0" hidden="1">Task1!$A$2:$A$49</definedName>
    <definedName name="_xlchart.v1.1" hidden="1">Task1!$B$2:$B$32</definedName>
    <definedName name="CL">#REF!</definedName>
    <definedName name="COGS">Data!$F$2:$F$1711</definedName>
    <definedName name="COmpany_list">'[1]Project2 Data Set'!$B:$B</definedName>
    <definedName name="Gross_margin">Data!$P$2:$P$1711</definedName>
    <definedName name="gross_profit">Data!$L$2:$L$1711</definedName>
    <definedName name="income">'[1]Project2 Data Set'!$O:$O</definedName>
    <definedName name="Operating_margin">Data!$Q$2:$Q$1711</definedName>
    <definedName name="Operating_profit">Data!$N$2:$N$1711</definedName>
    <definedName name="Other_operating_item">'[1]Project2 Data Set'!$I:$I</definedName>
    <definedName name="other_operating_Items">Data!$I$2:$I$1711</definedName>
    <definedName name="RD">'[1]Project2 Data Set'!$H:$H</definedName>
    <definedName name="Research_Development">Data!$H$2:$H$1711</definedName>
    <definedName name="Sales_general_Admin">Data!$G$2:$G$1711</definedName>
    <definedName name="SGAA">'[1]Project2 Data Set'!$G:$G</definedName>
    <definedName name="Ticker_symbol">Data!$B$2:$B$1711</definedName>
    <definedName name="total_operating_expenses">Data!$M$2:$M$1711</definedName>
    <definedName name="Total_opreating_expenses">'[2]Project2 DataSet'!$M:$M</definedName>
    <definedName name="Total_revenue">'[1]Project2 Data Set'!$E:$E</definedName>
    <definedName name="TotalRevenue">Data!$E$2:$E$1711</definedName>
    <definedName name="Year">Data!$C$2:$C$1711</definedName>
    <definedName name="Year_1">#REF!</definedName>
    <definedName name="years">'[1]Project2 Data Set'!$C:$C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6" l="1"/>
  <c r="K29" i="6"/>
  <c r="L41" i="6" l="1"/>
  <c r="L39" i="6"/>
  <c r="L40" i="6"/>
  <c r="K41" i="6"/>
  <c r="K40" i="6"/>
  <c r="K39" i="6"/>
  <c r="L36" i="6"/>
  <c r="L34" i="6"/>
  <c r="L35" i="6"/>
  <c r="K36" i="6"/>
  <c r="K35" i="6"/>
  <c r="K34" i="6"/>
  <c r="L31" i="6"/>
  <c r="L30" i="6"/>
  <c r="K31" i="6"/>
  <c r="K30" i="6"/>
  <c r="L23" i="6"/>
  <c r="K23" i="6"/>
  <c r="L22" i="6"/>
  <c r="K22" i="6"/>
  <c r="L21" i="6"/>
  <c r="K21" i="6"/>
  <c r="K10" i="6" s="1"/>
  <c r="H23" i="6" a="1"/>
  <c r="H23" i="6"/>
  <c r="I23" i="6" a="1"/>
  <c r="I23" i="6"/>
  <c r="J23" i="6" a="1"/>
  <c r="J23" i="6"/>
  <c r="G23" i="6" a="1"/>
  <c r="G23" i="6"/>
  <c r="G22" i="6" a="1"/>
  <c r="G22" i="6"/>
  <c r="J22" i="6" a="1"/>
  <c r="J22" i="6"/>
  <c r="I22" i="6" a="1"/>
  <c r="I22" i="6"/>
  <c r="H22" i="6" a="1"/>
  <c r="H22" i="6"/>
  <c r="P2" i="1" a="1"/>
  <c r="P2" i="1"/>
  <c r="Q2" i="1" a="1"/>
  <c r="Q2" i="1"/>
  <c r="J15" i="6" a="1"/>
  <c r="J15" i="6"/>
  <c r="I15" i="6" a="1"/>
  <c r="I15" i="6"/>
  <c r="H15" i="6" a="1"/>
  <c r="H15" i="6"/>
  <c r="G15" i="6" a="1"/>
  <c r="G15" i="6"/>
  <c r="J14" i="6" a="1"/>
  <c r="J14" i="6"/>
  <c r="I14" i="6" a="1"/>
  <c r="I14" i="6"/>
  <c r="H14" i="6" a="1"/>
  <c r="H14" i="6"/>
  <c r="G14" i="6" a="1"/>
  <c r="G14" i="6"/>
  <c r="J13" i="6" a="1"/>
  <c r="J13" i="6"/>
  <c r="I13" i="6" a="1"/>
  <c r="I13" i="6"/>
  <c r="H13" i="6" a="1"/>
  <c r="H13" i="6"/>
  <c r="G13" i="6" a="1"/>
  <c r="G13" i="6"/>
  <c r="J11" i="6" a="1"/>
  <c r="J11" i="6"/>
  <c r="I11" i="6" a="1"/>
  <c r="I11" i="6"/>
  <c r="H11" i="6" a="1"/>
  <c r="H11" i="6"/>
  <c r="G11" i="6" a="1"/>
  <c r="G11" i="6"/>
  <c r="J10" i="6" a="1"/>
  <c r="J10" i="6"/>
  <c r="I10" i="6" a="1"/>
  <c r="I10" i="6"/>
  <c r="I12" i="6"/>
  <c r="H10" i="6" a="1"/>
  <c r="H10" i="6"/>
  <c r="G10" i="6" a="1"/>
  <c r="G10" i="6"/>
  <c r="J15" i="5" a="1"/>
  <c r="J15" i="5"/>
  <c r="J14" i="5" a="1"/>
  <c r="J14" i="5"/>
  <c r="J13" i="5" a="1"/>
  <c r="J13" i="5"/>
  <c r="J11" i="5" a="1"/>
  <c r="J11" i="5"/>
  <c r="J10" i="5" a="1"/>
  <c r="J10" i="5"/>
  <c r="I10" i="5" a="1"/>
  <c r="I10" i="5"/>
  <c r="H10" i="5" a="1"/>
  <c r="H10" i="5"/>
  <c r="G10" i="5" a="1"/>
  <c r="G10" i="5"/>
  <c r="I15" i="5" a="1"/>
  <c r="I15" i="5"/>
  <c r="I14" i="5" a="1"/>
  <c r="I14" i="5"/>
  <c r="I13" i="5" a="1"/>
  <c r="I13" i="5"/>
  <c r="I11" i="5" a="1"/>
  <c r="I11" i="5"/>
  <c r="H15" i="5" a="1"/>
  <c r="H15" i="5"/>
  <c r="H14" i="5" a="1"/>
  <c r="H14" i="5"/>
  <c r="H13" i="5" a="1"/>
  <c r="H13" i="5"/>
  <c r="H11" i="5" a="1"/>
  <c r="H11" i="5"/>
  <c r="G15" i="5" a="1"/>
  <c r="G15" i="5"/>
  <c r="G14" i="5" a="1"/>
  <c r="G14" i="5"/>
  <c r="G13" i="5" a="1"/>
  <c r="G13" i="5"/>
  <c r="G11" i="5" a="1"/>
  <c r="G11" i="5"/>
  <c r="G12" i="6"/>
  <c r="G16" i="6"/>
  <c r="J12" i="6"/>
  <c r="H12" i="6"/>
  <c r="H21" i="6"/>
  <c r="I21" i="6"/>
  <c r="J21" i="6"/>
  <c r="H16" i="6"/>
  <c r="H17" i="6"/>
  <c r="J16" i="6"/>
  <c r="I16" i="6"/>
  <c r="I17" i="6"/>
  <c r="H12" i="5"/>
  <c r="I16" i="5"/>
  <c r="I12" i="5"/>
  <c r="H16" i="5"/>
  <c r="G16" i="5"/>
  <c r="G17" i="6"/>
  <c r="J17" i="6"/>
  <c r="I17" i="5"/>
  <c r="H17" i="5"/>
  <c r="G12" i="5"/>
  <c r="G17" i="5"/>
  <c r="J12" i="5"/>
  <c r="O2" i="1" a="1"/>
  <c r="O2" i="1"/>
  <c r="N2" i="1" a="1"/>
  <c r="N2" i="1"/>
  <c r="M2" i="1" a="1"/>
  <c r="M2" i="1"/>
  <c r="J16" i="5"/>
  <c r="J17" i="5"/>
  <c r="L2" i="1" a="1"/>
  <c r="L2" i="1"/>
  <c r="K17" i="6" l="1"/>
  <c r="K12" i="6"/>
  <c r="L10" i="6"/>
  <c r="L12" i="6" l="1"/>
  <c r="L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<sst xmlns="http://schemas.openxmlformats.org/spreadsheetml/2006/main" count="6945" uniqueCount="625">
  <si>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</si>
  <si>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</si>
  <si>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</si>
  <si>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</si>
  <si>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</si>
  <si>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</si>
  <si>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</si>
  <si>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</si>
  <si>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</si>
  <si>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</si>
  <si>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</si>
  <si>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</si>
  <si>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</si>
  <si>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</si>
  <si>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</si>
  <si>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</si>
  <si>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</si>
  <si>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</si>
  <si>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</si>
  <si>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</si>
  <si>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</si>
  <si>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</si>
  <si>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</si>
  <si>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</si>
  <si>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</si>
  <si>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</si>
  <si>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</si>
  <si>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</si>
  <si>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</si>
  <si>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</si>
  <si>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</si>
  <si>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</si>
  <si>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</si>
  <si>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</si>
  <si>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</si>
  <si>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</si>
  <si>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</si>
  <si>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</si>
  <si>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</si>
  <si>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</si>
  <si>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</si>
  <si>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</si>
  <si>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</si>
  <si>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</si>
  <si>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</si>
  <si>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</si>
  <si>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</si>
  <si>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</si>
  <si>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</si>
  <si>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</si>
  <si>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</si>
  <si>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</si>
  <si>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</si>
  <si>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</si>
  <si>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</si>
  <si>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</si>
  <si>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</si>
  <si>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</si>
  <si>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</si>
  <si>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</si>
  <si>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</si>
  <si>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</si>
  <si>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</si>
  <si>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</si>
  <si>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</si>
  <si>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</si>
  <si>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</si>
  <si>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</si>
  <si>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</si>
  <si>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</si>
  <si>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</si>
  <si>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</si>
  <si>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</si>
  <si>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</si>
  <si>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</si>
  <si>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</si>
  <si>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</si>
  <si>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</si>
  <si>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</si>
  <si>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</si>
  <si>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</si>
  <si>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</si>
  <si>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</si>
  <si>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</si>
  <si>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</si>
  <si>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</si>
  <si>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</si>
  <si>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</si>
  <si>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</si>
  <si>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</si>
  <si>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</si>
  <si>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</si>
  <si>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</si>
  <si>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</si>
  <si>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</si>
  <si>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</si>
  <si>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</si>
  <si>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</si>
  <si>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</si>
  <si>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</si>
  <si>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</si>
  <si>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</si>
  <si>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</si>
  <si>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</si>
  <si>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</si>
  <si>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</si>
  <si>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</si>
  <si>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</si>
  <si>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</si>
  <si>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</si>
  <si>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</si>
  <si>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</si>
  <si>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</si>
  <si>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</si>
  <si>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</si>
  <si>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</si>
  <si>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</si>
  <si>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</si>
  <si>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</si>
  <si>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</si>
  <si>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</si>
  <si>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</si>
  <si>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</si>
  <si>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</si>
  <si>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</si>
  <si>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</si>
  <si>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</si>
  <si>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</si>
  <si>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</si>
  <si>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</si>
  <si>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</si>
  <si>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</si>
  <si>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</si>
  <si>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</si>
  <si>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</si>
  <si>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</si>
  <si>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</si>
  <si>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</si>
  <si>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</si>
  <si>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</si>
  <si>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</si>
  <si>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</si>
  <si>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</si>
  <si>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</si>
  <si>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</si>
  <si>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</si>
  <si>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</si>
  <si>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</si>
  <si>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</si>
  <si>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</si>
  <si>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</si>
  <si>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</si>
  <si>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</si>
  <si>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</si>
  <si>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</si>
  <si>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</si>
  <si>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</si>
  <si>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</si>
  <si>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</si>
  <si>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</si>
  <si>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</si>
  <si>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</si>
  <si>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</si>
  <si>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</si>
  <si>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</si>
  <si>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</si>
  <si>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</si>
  <si>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</si>
  <si>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</si>
  <si>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</si>
  <si>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</si>
  <si>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</si>
  <si>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</si>
  <si>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</si>
  <si>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</si>
  <si>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</si>
  <si>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</si>
  <si>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</si>
  <si>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</si>
  <si>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</si>
  <si>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</si>
  <si>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</si>
  <si>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</si>
  <si>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</si>
  <si>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</si>
  <si>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</si>
  <si>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</si>
  <si>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</si>
  <si>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</si>
  <si>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</si>
  <si>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</si>
  <si>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</si>
  <si>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</si>
  <si>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</si>
  <si>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</si>
  <si>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</si>
  <si>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</si>
  <si>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</si>
  <si>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</si>
  <si>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</si>
  <si>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</si>
  <si>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</si>
  <si>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</si>
  <si>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</si>
  <si>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</si>
  <si>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</si>
  <si>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</si>
  <si>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</si>
  <si>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</si>
  <si>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</si>
  <si>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</si>
  <si>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</si>
  <si>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</si>
  <si>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</si>
  <si>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</si>
  <si>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</si>
  <si>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</si>
  <si>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</si>
  <si>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</si>
  <si>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</si>
  <si>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</si>
  <si>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</si>
  <si>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</si>
  <si>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</si>
  <si>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</si>
  <si>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</si>
  <si>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</si>
  <si>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</si>
  <si>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</si>
  <si>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</si>
  <si>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</si>
  <si>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</si>
  <si>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</si>
  <si>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</si>
  <si>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</si>
  <si>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</si>
  <si>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</si>
  <si>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</si>
  <si>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</si>
  <si>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</si>
  <si>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</si>
  <si>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</si>
  <si>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</si>
  <si>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</si>
  <si>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</si>
  <si>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</si>
  <si>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</si>
  <si>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</si>
  <si>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</si>
  <si>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</si>
  <si>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</si>
  <si>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</si>
  <si>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</si>
  <si>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</si>
  <si>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</si>
  <si>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</si>
  <si>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</si>
  <si>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</si>
  <si>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</si>
  <si>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</si>
  <si>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</si>
  <si>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</si>
  <si>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</si>
  <si>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</si>
  <si>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</si>
  <si>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</si>
  <si>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</si>
  <si>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</si>
  <si>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</si>
  <si>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</si>
  <si>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</si>
  <si>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</si>
  <si>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</si>
  <si>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</si>
  <si>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</si>
  <si>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</si>
  <si>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</si>
  <si>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</si>
  <si>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</si>
  <si>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</si>
  <si>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</si>
  <si>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</si>
  <si>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</si>
  <si>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</si>
  <si>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</si>
  <si>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</si>
  <si>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</si>
  <si>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</si>
  <si>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</si>
  <si>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</si>
  <si>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</si>
  <si>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</si>
  <si>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</si>
  <si>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</si>
  <si>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</si>
  <si>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</si>
  <si>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</si>
  <si>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</si>
  <si>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</si>
  <si>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</si>
  <si>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</si>
  <si>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</si>
  <si>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</si>
  <si>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</si>
  <si>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</si>
  <si>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</si>
  <si>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</si>
  <si>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</si>
  <si>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</si>
  <si>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</si>
  <si>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</si>
  <si>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</si>
  <si>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</si>
  <si>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</si>
  <si>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</si>
  <si>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</si>
  <si>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</si>
  <si>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</si>
  <si>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</si>
  <si>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</si>
  <si>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</si>
  <si>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</si>
  <si>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</si>
  <si>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</si>
  <si>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</si>
  <si>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</si>
  <si>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</si>
  <si>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</si>
  <si>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</si>
  <si>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</si>
  <si>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</si>
  <si>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</si>
  <si>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</si>
  <si>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</si>
  <si>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</si>
  <si>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</si>
  <si>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</si>
  <si>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</si>
  <si>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</si>
  <si>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</si>
  <si>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</si>
  <si>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</si>
  <si>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</si>
  <si>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</si>
  <si>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</si>
  <si>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</si>
  <si>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</si>
  <si>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</si>
  <si>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</si>
  <si>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</si>
  <si>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</si>
  <si>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</si>
  <si>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</si>
  <si>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</si>
  <si>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</si>
  <si>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</si>
  <si>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</si>
  <si>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</si>
  <si>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</si>
  <si>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</si>
  <si>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</si>
  <si>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</si>
  <si>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</si>
  <si>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</si>
  <si>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</si>
  <si>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</si>
  <si>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</si>
  <si>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</si>
  <si>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</si>
  <si>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</si>
  <si>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</si>
  <si>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</si>
  <si>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</si>
  <si>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</si>
  <si>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</si>
  <si>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</si>
  <si>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</si>
  <si>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</si>
  <si>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</si>
  <si>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</si>
  <si>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</si>
  <si>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</si>
  <si>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</si>
  <si>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</si>
  <si>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</si>
  <si>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</si>
  <si>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</si>
  <si>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</si>
  <si>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</si>
  <si>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</si>
  <si>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</si>
  <si>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</si>
  <si>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</si>
  <si>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</si>
  <si>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</si>
  <si>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</si>
  <si>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</si>
  <si>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</si>
  <si>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</si>
  <si>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</si>
  <si>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</si>
  <si>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</si>
  <si>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</si>
  <si>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</si>
  <si>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</si>
  <si>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</si>
  <si>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</si>
  <si>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</si>
  <si>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</si>
  <si>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</si>
  <si>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</si>
  <si>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</si>
  <si>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</si>
  <si>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</si>
  <si>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</si>
  <si>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</si>
  <si>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</si>
  <si>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</si>
  <si>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</si>
  <si>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</si>
  <si>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</si>
  <si>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</si>
  <si>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</si>
  <si>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</si>
  <si>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</si>
  <si>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</si>
  <si>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</si>
  <si>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</si>
  <si>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</si>
  <si>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</si>
  <si>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</si>
  <si>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</si>
  <si>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</si>
  <si>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</si>
  <si>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</si>
  <si>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</si>
  <si>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</si>
  <si>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</si>
  <si>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</si>
  <si>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</si>
  <si>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</si>
  <si>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</si>
  <si>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</si>
  <si>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</si>
  <si>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</si>
  <si>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</si>
  <si>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</si>
  <si>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</si>
  <si>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</si>
  <si>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</si>
  <si>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</si>
  <si>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</si>
  <si>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</si>
  <si>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</si>
  <si>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</si>
  <si>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</si>
  <si>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</si>
  <si>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</si>
  <si>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</si>
  <si>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</si>
  <si>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</si>
  <si>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</si>
  <si>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</si>
  <si>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</si>
  <si>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</si>
  <si>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</si>
  <si>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</si>
  <si>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</si>
  <si>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</si>
  <si>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</si>
  <si>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</si>
  <si>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</si>
  <si>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</si>
  <si>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</si>
  <si>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</si>
  <si>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</si>
  <si>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</si>
  <si>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</si>
  <si>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</si>
  <si>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</si>
  <si>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</si>
  <si>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</si>
  <si>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</si>
  <si>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</si>
  <si>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</si>
  <si>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</si>
  <si>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</si>
  <si>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</si>
  <si>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</si>
  <si>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</si>
  <si>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</si>
  <si>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</si>
  <si>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</si>
  <si>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</si>
  <si>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</si>
  <si>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</si>
  <si>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</si>
  <si>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</si>
  <si>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</si>
  <si>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</si>
  <si>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</si>
  <si>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</si>
  <si>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</si>
  <si>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</si>
  <si>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</si>
  <si>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</si>
  <si>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</si>
  <si>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</si>
  <si>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</si>
  <si>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</si>
  <si>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</si>
  <si>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</si>
  <si>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</si>
  <si>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</si>
  <si>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</si>
  <si>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</si>
  <si>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</si>
  <si>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</si>
  <si>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</si>
  <si>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</si>
  <si>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</si>
  <si>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</si>
  <si>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</si>
  <si>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</si>
  <si>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</si>
  <si>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</si>
  <si>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</si>
  <si>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</si>
  <si>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</si>
  <si>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</si>
  <si>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</si>
  <si>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</si>
  <si>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</si>
  <si>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</si>
  <si>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</si>
  <si>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</si>
  <si>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</si>
  <si>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</si>
  <si>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</si>
  <si>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</si>
  <si>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</si>
  <si>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</si>
  <si>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</si>
  <si>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</si>
  <si>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</si>
  <si>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</si>
  <si>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</si>
  <si>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</si>
  <si>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</si>
  <si>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</si>
  <si>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</si>
  <si>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</si>
  <si>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</si>
  <si>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</si>
  <si>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</si>
  <si>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</si>
  <si>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</si>
  <si>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</si>
  <si>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</si>
  <si>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</si>
  <si>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</si>
  <si>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</si>
  <si>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</si>
  <si>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</si>
  <si>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</si>
  <si>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</si>
  <si>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</si>
  <si>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</si>
  <si>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</si>
  <si>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</si>
  <si>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</si>
  <si>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</si>
  <si>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</si>
  <si>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</si>
  <si>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</si>
  <si>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</si>
  <si>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</si>
  <si>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</si>
  <si>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</si>
  <si>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</si>
  <si>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</si>
  <si>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</si>
  <si>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</si>
  <si>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</si>
  <si>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</si>
  <si>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</si>
  <si>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</si>
  <si>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</si>
  <si>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 for Health Care in Year 1</t>
  </si>
  <si>
    <t>Total Revenue for Energy in Year1</t>
  </si>
  <si>
    <t>Summary Total Revenue for Health Care in Year 1</t>
  </si>
  <si>
    <t>Summary Total Revenue for Energy in Year1</t>
  </si>
  <si>
    <t>DOES HEALTH CARE SECTOR HAVE HIGHER TOTAL REVENUE THAN ENERGY SECTOR IN YEAR 1 ?</t>
  </si>
  <si>
    <t>profit&amp;loss statement</t>
  </si>
  <si>
    <t>Historical</t>
  </si>
  <si>
    <t>Revenue</t>
  </si>
  <si>
    <t>COGS</t>
  </si>
  <si>
    <t>sales,General and Admin</t>
  </si>
  <si>
    <t>other operating expenses</t>
  </si>
  <si>
    <t>R&amp;D</t>
  </si>
  <si>
    <t>Total operating expenses</t>
  </si>
  <si>
    <t>Operating incom/EBIT</t>
  </si>
  <si>
    <t>Groos profit</t>
  </si>
  <si>
    <t>Total_Operating_expenses</t>
  </si>
  <si>
    <t>Operating_profit</t>
  </si>
  <si>
    <t>Operating_income</t>
  </si>
  <si>
    <t>Gross_margin</t>
  </si>
  <si>
    <t>Operating_margin</t>
  </si>
  <si>
    <r>
      <rPr>
        <b/>
        <sz val="12"/>
        <color theme="1"/>
        <rFont val="Calibri"/>
        <family val="2"/>
        <scheme val="minor"/>
      </rPr>
      <t>Gross profi</t>
    </r>
    <r>
      <rPr>
        <sz val="12"/>
        <color theme="1"/>
        <rFont val="Calibri"/>
        <family val="2"/>
        <scheme val="minor"/>
      </rPr>
      <t>t</t>
    </r>
  </si>
  <si>
    <t>Forecast</t>
  </si>
  <si>
    <t>Year 5</t>
  </si>
  <si>
    <t>Year 6</t>
  </si>
  <si>
    <t>Operating statistics</t>
  </si>
  <si>
    <t>Revenue growth(%)</t>
  </si>
  <si>
    <t>Gross margin</t>
  </si>
  <si>
    <t>Operating margin</t>
  </si>
  <si>
    <t>Base case</t>
  </si>
  <si>
    <t>Strong case</t>
  </si>
  <si>
    <t>Weak case</t>
  </si>
  <si>
    <t>Scenario</t>
  </si>
  <si>
    <t>Operating Scenarios - sensitivity analysis</t>
  </si>
  <si>
    <t>Revenue growth (%)</t>
  </si>
  <si>
    <t>Gross Margin</t>
  </si>
  <si>
    <t>Operating Margin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</si>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</sst>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/>
    <xf numFmtId="2" fontId="0" fillId="0" borderId="13" xfId="0" applyNumberFormat="1" applyFill="1" applyBorder="1" applyAlignment="1"/>
    <xf numFmtId="2" fontId="0" fillId="0" borderId="16" xfId="0" applyNumberFormat="1" applyFill="1" applyBorder="1" applyAlignment="1"/>
    <xf numFmtId="2" fontId="0" fillId="0" borderId="17" xfId="0" applyNumberFormat="1" applyFill="1" applyBorder="1" applyAlignment="1"/>
    <xf numFmtId="2" fontId="0" fillId="0" borderId="18" xfId="0" applyNumberFormat="1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9" fillId="0" borderId="0" xfId="0" applyFont="1" applyFill="1" applyBorder="1" applyAlignment="1"/>
    <xf numFmtId="0" fontId="21" fillId="0" borderId="0" xfId="0" applyFont="1" applyFill="1" applyBorder="1" applyAlignment="1"/>
    <xf numFmtId="0" fontId="0" fillId="34" borderId="0" xfId="0" applyFill="1"/>
    <xf numFmtId="0" fontId="0" fillId="40" borderId="0" xfId="0" applyFill="1"/>
    <xf numFmtId="44" fontId="0" fillId="35" borderId="20" xfId="42" applyFont="1" applyFill="1" applyBorder="1" applyAlignment="1">
      <alignment horizontal="center"/>
    </xf>
    <xf numFmtId="44" fontId="0" fillId="35" borderId="21" xfId="42" applyFont="1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9" fontId="0" fillId="35" borderId="21" xfId="43" applyFont="1" applyFill="1" applyBorder="1" applyAlignment="1">
      <alignment horizontal="center"/>
    </xf>
    <xf numFmtId="9" fontId="0" fillId="35" borderId="22" xfId="43" applyFont="1" applyFill="1" applyBorder="1" applyAlignment="1">
      <alignment horizontal="center"/>
    </xf>
    <xf numFmtId="44" fontId="0" fillId="0" borderId="13" xfId="42" applyFont="1" applyBorder="1" applyAlignment="1">
      <alignment horizontal="center"/>
    </xf>
    <xf numFmtId="44" fontId="0" fillId="0" borderId="0" xfId="42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43" applyFont="1" applyBorder="1" applyAlignment="1">
      <alignment horizontal="center"/>
    </xf>
    <xf numFmtId="9" fontId="0" fillId="0" borderId="16" xfId="43" applyFont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9" fontId="0" fillId="0" borderId="10" xfId="4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3" fillId="36" borderId="10" xfId="0" applyFont="1" applyFill="1" applyBorder="1" applyAlignment="1">
      <alignment vertical="center"/>
    </xf>
    <xf numFmtId="0" fontId="24" fillId="36" borderId="10" xfId="0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20" fillId="0" borderId="10" xfId="42" applyFont="1" applyBorder="1" applyAlignment="1">
      <alignment horizontal="center" vertical="center"/>
    </xf>
    <xf numFmtId="44" fontId="0" fillId="0" borderId="23" xfId="42" applyFont="1" applyBorder="1" applyAlignment="1">
      <alignment horizontal="center" vertical="center"/>
    </xf>
    <xf numFmtId="44" fontId="20" fillId="0" borderId="14" xfId="42" applyFont="1" applyBorder="1" applyAlignment="1">
      <alignment horizontal="center" vertical="center"/>
    </xf>
    <xf numFmtId="44" fontId="0" fillId="42" borderId="0" xfId="42" applyFont="1" applyFill="1" applyBorder="1" applyAlignment="1">
      <alignment horizontal="center" vertical="center"/>
    </xf>
    <xf numFmtId="44" fontId="0" fillId="0" borderId="10" xfId="42" applyFont="1" applyBorder="1" applyAlignment="1">
      <alignment horizontal="center" vertical="center"/>
    </xf>
    <xf numFmtId="44" fontId="0" fillId="36" borderId="10" xfId="42" applyFont="1" applyFill="1" applyBorder="1" applyAlignment="1">
      <alignment horizontal="center" vertical="center"/>
    </xf>
    <xf numFmtId="44" fontId="0" fillId="41" borderId="10" xfId="42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25" xfId="43" applyFont="1" applyBorder="1" applyAlignment="1">
      <alignment horizontal="center" vertical="center"/>
    </xf>
    <xf numFmtId="9" fontId="0" fillId="0" borderId="26" xfId="43" applyFont="1" applyBorder="1" applyAlignment="1">
      <alignment horizontal="center" vertical="center"/>
    </xf>
    <xf numFmtId="44" fontId="20" fillId="0" borderId="0" xfId="42" applyFont="1"/>
    <xf numFmtId="44" fontId="0" fillId="0" borderId="0" xfId="42" applyFont="1"/>
    <xf numFmtId="44" fontId="0" fillId="36" borderId="0" xfId="42" applyFont="1" applyFill="1"/>
    <xf numFmtId="2" fontId="18" fillId="33" borderId="14" xfId="0" applyNumberFormat="1" applyFont="1" applyFill="1" applyBorder="1" applyAlignment="1">
      <alignment horizontal="center"/>
    </xf>
    <xf numFmtId="2" fontId="18" fillId="33" borderId="15" xfId="0" applyNumberFormat="1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36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22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Total Revenue for Health Care in Year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1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A1D30024-C21A-4CA2-94C3-95B1162885DF}">
          <cx:tx>
            <cx:txData>
              <cx:f/>
              <cx:v>Total Revenue for Health Care in Year 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in $</a:t>
                </a:r>
                <a:endParaRPr lang="en-US">
                  <a:effectLst/>
                </a:endParaRPr>
              </a:p>
            </cx:rich>
          </cx:tx>
        </cx:title>
        <cx:tickLabels/>
        <cx:numFmt formatCode="$#,##0.0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Frequency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Total Revenue for Energy Care in Year 1</a:t>
            </a:r>
            <a:endParaRPr lang="en-US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clusteredColumn" uniqueId="{31B72E4D-7AB4-40A2-A325-F643DEA3DA6A}">
          <cx:tx>
            <cx:txData>
              <cx:f/>
              <cx:v>Total Revenue for Energy in Year1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in $</a:t>
                </a:r>
                <a:endParaRPr lang="en-US">
                  <a:effectLst/>
                </a:endParaRPr>
              </a:p>
            </cx:rich>
          </cx:tx>
        </cx:title>
        <cx:tickLabels/>
        <cx:numFmt formatCode="$#,##0.0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Frequency</a:t>
                </a:r>
                <a:r>
                  <a:rPr lang="ar-SA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 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1557674</xdr:colOff>
      <xdr:row>17</xdr:row>
      <xdr:rowOff>134120</xdr:rowOff>
    </xdr:from>
    <xdr:to>
      <xdr:col>5</xdr:col>
      <xdr:colOff>39447</xdr:colOff>
      <xdr:row>32</xdr:row>
      <xdr:rowOff>135275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مخطط 5">
              <a:extLst>
                <a:ext uri="{FF2B5EF4-FFF2-40B4-BE49-F238E27FC236}">
                  <a16:creationId xmlns:a16="http://schemas.microsoft.com/office/drawing/2014/main" id="{4FFB689D-6A1E-4FB5-BB38-75445F2A04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9874" y="3264670"/>
              <a:ext cx="4577773" cy="2763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1708814</xdr:colOff>
      <xdr:row>16</xdr:row>
      <xdr:rowOff>168512</xdr:rowOff>
    </xdr:from>
    <xdr:to>
      <xdr:col>8</xdr:col>
      <xdr:colOff>196187</xdr:colOff>
      <xdr:row>32</xdr:row>
      <xdr:rowOff>30518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مخطط 6">
              <a:extLst>
                <a:ext uri="{FF2B5EF4-FFF2-40B4-BE49-F238E27FC236}">
                  <a16:creationId xmlns:a16="http://schemas.microsoft.com/office/drawing/2014/main" id="{C4E27E6E-9474-49C1-9115-C06CA48B5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7014" y="3114912"/>
              <a:ext cx="4646873" cy="2808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ssa\OneDrive\&#1587;&#1591;&#1581;%20&#1575;&#1604;&#1605;&#1603;&#1578;&#1576;\project%202%20data%20m-77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res\AppData\Local\Temp\Temp1_Analyze_NYSE_Data___Project2__%20(2).zip\Analyze%20NYSE%20Data%20(Project2)\Project-Analyze%20NYS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2 Data Set"/>
      <sheetName val="Task1"/>
      <sheetName val="Sheet1"/>
      <sheetName val="Task2"/>
      <sheetName val="Task3"/>
    </sheetNames>
    <sheetDataSet>
      <sheetData sheetId="0" refreshError="1">
        <row r="1">
          <cell r="B1" t="str">
            <v>Ticker Symbol</v>
          </cell>
          <cell r="C1" t="str">
            <v>Years</v>
          </cell>
          <cell r="E1" t="str">
            <v xml:space="preserve"> Total Revenue </v>
          </cell>
          <cell r="G1" t="str">
            <v xml:space="preserve"> Sales, General and Admin. </v>
          </cell>
          <cell r="H1" t="str">
            <v xml:space="preserve"> Research and Development </v>
          </cell>
          <cell r="I1" t="str">
            <v xml:space="preserve"> Other Operating Items </v>
          </cell>
          <cell r="O1" t="str">
            <v>operating_income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G2">
            <v>12977000000</v>
          </cell>
          <cell r="H2">
            <v>0</v>
          </cell>
          <cell r="I2">
            <v>845000000</v>
          </cell>
          <cell r="O2">
            <v>534000000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G3">
            <v>12913000000</v>
          </cell>
          <cell r="H3">
            <v>0</v>
          </cell>
          <cell r="I3">
            <v>853000000</v>
          </cell>
          <cell r="O3">
            <v>1958000000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G4">
            <v>20686000000</v>
          </cell>
          <cell r="H4">
            <v>0</v>
          </cell>
          <cell r="I4">
            <v>1295000000</v>
          </cell>
          <cell r="O4">
            <v>5049000000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G5">
            <v>21275000000</v>
          </cell>
          <cell r="H5">
            <v>0</v>
          </cell>
          <cell r="I5">
            <v>1364000000</v>
          </cell>
          <cell r="O5">
            <v>7255000000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G6">
            <v>2440721000</v>
          </cell>
          <cell r="H6">
            <v>0</v>
          </cell>
          <cell r="I6">
            <v>0</v>
          </cell>
          <cell r="O6">
            <v>657315000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G7">
            <v>2591828000</v>
          </cell>
          <cell r="H7">
            <v>0</v>
          </cell>
          <cell r="I7">
            <v>0</v>
          </cell>
          <cell r="O7">
            <v>660318000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G8">
            <v>3601903000</v>
          </cell>
          <cell r="H8">
            <v>0</v>
          </cell>
          <cell r="I8">
            <v>0</v>
          </cell>
          <cell r="O8">
            <v>851710000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G9">
            <v>3596992000</v>
          </cell>
          <cell r="H9">
            <v>0</v>
          </cell>
          <cell r="I9">
            <v>0</v>
          </cell>
          <cell r="O9">
            <v>825780000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G10">
            <v>10830000000</v>
          </cell>
          <cell r="H10">
            <v>4475000000</v>
          </cell>
          <cell r="I10">
            <v>0</v>
          </cell>
          <cell r="O10">
            <v>48999000000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G11">
            <v>11993000000</v>
          </cell>
          <cell r="H11">
            <v>6041000000</v>
          </cell>
          <cell r="I11">
            <v>0</v>
          </cell>
          <cell r="O11">
            <v>52503000000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G12">
            <v>14329000000</v>
          </cell>
          <cell r="H12">
            <v>8067000000</v>
          </cell>
          <cell r="I12">
            <v>0</v>
          </cell>
          <cell r="O12">
            <v>71230000000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G13">
            <v>14194000000</v>
          </cell>
          <cell r="H13">
            <v>10045000000</v>
          </cell>
          <cell r="I13">
            <v>0</v>
          </cell>
          <cell r="O13">
            <v>60024000000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G14">
            <v>4989000000</v>
          </cell>
          <cell r="H14">
            <v>2778000000</v>
          </cell>
          <cell r="I14">
            <v>0</v>
          </cell>
          <cell r="O14">
            <v>6105000000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G15">
            <v>5352000000</v>
          </cell>
          <cell r="H15">
            <v>2855000000</v>
          </cell>
          <cell r="I15">
            <v>0</v>
          </cell>
          <cell r="O15">
            <v>6002000000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G16">
            <v>8474000000</v>
          </cell>
          <cell r="H16">
            <v>3297000000</v>
          </cell>
          <cell r="I16">
            <v>0</v>
          </cell>
          <cell r="O16">
            <v>3763000000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G17">
            <v>6387000000</v>
          </cell>
          <cell r="H17">
            <v>4285000000</v>
          </cell>
          <cell r="I17">
            <v>0</v>
          </cell>
          <cell r="O17">
            <v>7687000000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G18">
            <v>1447234000</v>
          </cell>
          <cell r="H18">
            <v>0</v>
          </cell>
          <cell r="I18">
            <v>162186000</v>
          </cell>
          <cell r="O18">
            <v>898399000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G19">
            <v>2011595000</v>
          </cell>
          <cell r="H19">
            <v>0</v>
          </cell>
          <cell r="I19">
            <v>188680000</v>
          </cell>
          <cell r="O19">
            <v>782091000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G20">
            <v>2858458000</v>
          </cell>
          <cell r="H20">
            <v>0</v>
          </cell>
          <cell r="I20">
            <v>248635000</v>
          </cell>
          <cell r="O20">
            <v>422220000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G21">
            <v>2382097000</v>
          </cell>
          <cell r="H21">
            <v>0</v>
          </cell>
          <cell r="I21">
            <v>364735000</v>
          </cell>
          <cell r="O21">
            <v>1525774000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G22">
            <v>6735000000</v>
          </cell>
          <cell r="H22">
            <v>1461000000</v>
          </cell>
          <cell r="I22">
            <v>595000000</v>
          </cell>
          <cell r="O22">
            <v>1360000000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G23">
            <v>6372000000</v>
          </cell>
          <cell r="H23">
            <v>1371000000</v>
          </cell>
          <cell r="I23">
            <v>588000000</v>
          </cell>
          <cell r="O23">
            <v>2133000000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G24">
            <v>6530000000</v>
          </cell>
          <cell r="H24">
            <v>1345000000</v>
          </cell>
          <cell r="I24">
            <v>555000000</v>
          </cell>
          <cell r="O24">
            <v>2599000000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G25">
            <v>6785000000</v>
          </cell>
          <cell r="H25">
            <v>1405000000</v>
          </cell>
          <cell r="I25">
            <v>601000000</v>
          </cell>
          <cell r="O25">
            <v>2867000000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G26">
            <v>2140578000</v>
          </cell>
          <cell r="H26">
            <v>826631000</v>
          </cell>
          <cell r="I26">
            <v>52254000</v>
          </cell>
          <cell r="O26">
            <v>449220000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G27">
            <v>2195640000</v>
          </cell>
          <cell r="H27">
            <v>844353000</v>
          </cell>
          <cell r="I27">
            <v>52424000</v>
          </cell>
          <cell r="O27">
            <v>432568000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G28">
            <v>2215161000</v>
          </cell>
          <cell r="H28">
            <v>862730000</v>
          </cell>
          <cell r="I28">
            <v>68649000</v>
          </cell>
          <cell r="O28">
            <v>904654000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G29">
            <v>2487907000</v>
          </cell>
          <cell r="H29">
            <v>975987000</v>
          </cell>
          <cell r="I29">
            <v>78534000</v>
          </cell>
          <cell r="O29">
            <v>1492094000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G30">
            <v>396233000</v>
          </cell>
          <cell r="H30">
            <v>513035000</v>
          </cell>
          <cell r="I30">
            <v>220000</v>
          </cell>
          <cell r="O30">
            <v>782923000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G31">
            <v>454676000</v>
          </cell>
          <cell r="H31">
            <v>559686000</v>
          </cell>
          <cell r="I31">
            <v>26020000</v>
          </cell>
          <cell r="O31">
            <v>789806000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G32">
            <v>702644000</v>
          </cell>
          <cell r="H32">
            <v>637459000</v>
          </cell>
          <cell r="I32">
            <v>88318000</v>
          </cell>
          <cell r="O32">
            <v>830841000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G33">
            <v>461438000</v>
          </cell>
          <cell r="H33">
            <v>653816000</v>
          </cell>
          <cell r="I33">
            <v>70123000</v>
          </cell>
          <cell r="O33">
            <v>1041796000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G34">
            <v>1665000000</v>
          </cell>
          <cell r="H34">
            <v>0</v>
          </cell>
          <cell r="I34">
            <v>0</v>
          </cell>
          <cell r="O34">
            <v>1958000000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G35">
            <v>1759000000</v>
          </cell>
          <cell r="H35">
            <v>0</v>
          </cell>
          <cell r="I35">
            <v>0</v>
          </cell>
          <cell r="O35">
            <v>2130000000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G36">
            <v>1907000000</v>
          </cell>
          <cell r="H36">
            <v>0</v>
          </cell>
          <cell r="I36">
            <v>0</v>
          </cell>
          <cell r="O36">
            <v>2861000000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G37">
            <v>2010000000</v>
          </cell>
          <cell r="H37">
            <v>0</v>
          </cell>
          <cell r="I37">
            <v>0</v>
          </cell>
          <cell r="O37">
            <v>2010000000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G38">
            <v>108059000</v>
          </cell>
          <cell r="H38">
            <v>0</v>
          </cell>
          <cell r="I38">
            <v>166876000</v>
          </cell>
          <cell r="O38">
            <v>974364000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G39">
            <v>109115000</v>
          </cell>
          <cell r="H39">
            <v>0</v>
          </cell>
          <cell r="I39">
            <v>216119000</v>
          </cell>
          <cell r="O39">
            <v>1098912000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G40">
            <v>247412000</v>
          </cell>
          <cell r="H40">
            <v>0</v>
          </cell>
          <cell r="I40">
            <v>313082000</v>
          </cell>
          <cell r="O40">
            <v>1098467000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G41">
            <v>203046000</v>
          </cell>
          <cell r="H41">
            <v>0</v>
          </cell>
          <cell r="I41">
            <v>492140000</v>
          </cell>
          <cell r="O41">
            <v>1261860000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G42">
            <v>1081800000</v>
          </cell>
          <cell r="H42">
            <v>600000000</v>
          </cell>
          <cell r="I42">
            <v>42100000</v>
          </cell>
          <cell r="O42">
            <v>349800000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G43">
            <v>1054400000</v>
          </cell>
          <cell r="H43">
            <v>611100000</v>
          </cell>
          <cell r="I43">
            <v>36500000</v>
          </cell>
          <cell r="O43">
            <v>297600000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G44">
            <v>1281300000</v>
          </cell>
          <cell r="H44">
            <v>725200000</v>
          </cell>
          <cell r="I44">
            <v>39800000</v>
          </cell>
          <cell r="O44">
            <v>123800000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G45">
            <v>1308900000</v>
          </cell>
          <cell r="H45">
            <v>790000000</v>
          </cell>
          <cell r="I45">
            <v>33200000</v>
          </cell>
          <cell r="O45">
            <v>1300000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G46">
            <v>443000000</v>
          </cell>
          <cell r="H46">
            <v>0</v>
          </cell>
          <cell r="I46">
            <v>673000000</v>
          </cell>
          <cell r="O46">
            <v>1188000000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G47">
            <v>458000000</v>
          </cell>
          <cell r="H47">
            <v>0</v>
          </cell>
          <cell r="I47">
            <v>706000000</v>
          </cell>
          <cell r="O47">
            <v>1184000000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G48">
            <v>468000000</v>
          </cell>
          <cell r="H48">
            <v>0</v>
          </cell>
          <cell r="I48">
            <v>745000000</v>
          </cell>
          <cell r="O48">
            <v>1254000000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G49">
            <v>542000000</v>
          </cell>
          <cell r="H49">
            <v>0</v>
          </cell>
          <cell r="I49">
            <v>796000000</v>
          </cell>
          <cell r="O49">
            <v>1259000000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G50">
            <v>3812000000</v>
          </cell>
          <cell r="H50">
            <v>0</v>
          </cell>
          <cell r="I50">
            <v>1782000000</v>
          </cell>
          <cell r="O50">
            <v>2956000000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G51">
            <v>3329800000</v>
          </cell>
          <cell r="H51">
            <v>0</v>
          </cell>
          <cell r="I51">
            <v>1712500000</v>
          </cell>
          <cell r="O51">
            <v>3048900000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G52">
            <v>3667900000</v>
          </cell>
          <cell r="H52">
            <v>0</v>
          </cell>
          <cell r="I52">
            <v>1897600000</v>
          </cell>
          <cell r="O52">
            <v>3127400000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G53">
            <v>3676500000</v>
          </cell>
          <cell r="H53">
            <v>0</v>
          </cell>
          <cell r="I53">
            <v>2009700000</v>
          </cell>
          <cell r="O53">
            <v>3333500000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G54">
            <v>0</v>
          </cell>
          <cell r="H54">
            <v>0</v>
          </cell>
          <cell r="I54">
            <v>3727000000</v>
          </cell>
          <cell r="O54">
            <v>4563000000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G55">
            <v>0</v>
          </cell>
          <cell r="H55">
            <v>0</v>
          </cell>
          <cell r="I55">
            <v>3489000000</v>
          </cell>
          <cell r="O55">
            <v>5109000000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G56">
            <v>0</v>
          </cell>
          <cell r="H56">
            <v>0</v>
          </cell>
          <cell r="I56">
            <v>3547000000</v>
          </cell>
          <cell r="O56">
            <v>4808000000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G57">
            <v>0</v>
          </cell>
          <cell r="H57">
            <v>0</v>
          </cell>
          <cell r="I57">
            <v>3672000000</v>
          </cell>
          <cell r="O57">
            <v>4151000000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G58">
            <v>21491000000</v>
          </cell>
          <cell r="H58">
            <v>0</v>
          </cell>
          <cell r="I58">
            <v>0</v>
          </cell>
          <cell r="O58">
            <v>11978000000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G59">
            <v>22005000000</v>
          </cell>
          <cell r="H59">
            <v>0</v>
          </cell>
          <cell r="I59">
            <v>0</v>
          </cell>
          <cell r="O59">
            <v>12209000000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G60">
            <v>18491000000</v>
          </cell>
          <cell r="H60">
            <v>0</v>
          </cell>
          <cell r="I60">
            <v>0</v>
          </cell>
          <cell r="O60">
            <v>12304000000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G61">
            <v>16417000000</v>
          </cell>
          <cell r="H61">
            <v>0</v>
          </cell>
          <cell r="I61">
            <v>0</v>
          </cell>
          <cell r="O61">
            <v>5329000000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G62">
            <v>61732000</v>
          </cell>
          <cell r="H62">
            <v>0</v>
          </cell>
          <cell r="I62">
            <v>325173000</v>
          </cell>
          <cell r="O62">
            <v>185251000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G63">
            <v>53073000</v>
          </cell>
          <cell r="H63">
            <v>0</v>
          </cell>
          <cell r="I63">
            <v>291910000</v>
          </cell>
          <cell r="O63">
            <v>249019000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G64">
            <v>56621000</v>
          </cell>
          <cell r="H64">
            <v>0</v>
          </cell>
          <cell r="I64">
            <v>282608000</v>
          </cell>
          <cell r="O64">
            <v>264170000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G65">
            <v>53546000</v>
          </cell>
          <cell r="H65">
            <v>0</v>
          </cell>
          <cell r="I65">
            <v>306301000</v>
          </cell>
          <cell r="O65">
            <v>256215000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G66">
            <v>0</v>
          </cell>
          <cell r="H66">
            <v>0</v>
          </cell>
          <cell r="I66">
            <v>1470287000</v>
          </cell>
          <cell r="O66">
            <v>867434000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G67">
            <v>0</v>
          </cell>
          <cell r="H67">
            <v>0</v>
          </cell>
          <cell r="I67">
            <v>1485558000</v>
          </cell>
          <cell r="O67">
            <v>802532000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G68">
            <v>0</v>
          </cell>
          <cell r="H68">
            <v>0</v>
          </cell>
          <cell r="I68">
            <v>1402573000</v>
          </cell>
          <cell r="O68">
            <v>256297000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G69">
            <v>0</v>
          </cell>
          <cell r="H69">
            <v>0</v>
          </cell>
          <cell r="I69">
            <v>1351314000</v>
          </cell>
          <cell r="O69">
            <v>929238000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G70">
            <v>433448000</v>
          </cell>
          <cell r="H70">
            <v>74744000</v>
          </cell>
          <cell r="I70">
            <v>20962000</v>
          </cell>
          <cell r="O70">
            <v>314893000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G71">
            <v>535598000</v>
          </cell>
          <cell r="H71">
            <v>93879000</v>
          </cell>
          <cell r="I71">
            <v>21547000</v>
          </cell>
          <cell r="O71">
            <v>415811000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G72">
            <v>704880000</v>
          </cell>
          <cell r="H72">
            <v>125286000</v>
          </cell>
          <cell r="I72">
            <v>32057000</v>
          </cell>
          <cell r="O72">
            <v>490708000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G73">
            <v>829253000</v>
          </cell>
          <cell r="H73">
            <v>148591000</v>
          </cell>
          <cell r="I73">
            <v>27067000</v>
          </cell>
          <cell r="O73">
            <v>466917000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G74">
            <v>308456000</v>
          </cell>
          <cell r="H74">
            <v>78919000</v>
          </cell>
          <cell r="I74">
            <v>0</v>
          </cell>
          <cell r="O74">
            <v>511468000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G75">
            <v>158189000</v>
          </cell>
          <cell r="H75">
            <v>82246000</v>
          </cell>
          <cell r="I75">
            <v>0</v>
          </cell>
          <cell r="O75">
            <v>610036000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G76">
            <v>355135000</v>
          </cell>
          <cell r="H76">
            <v>88310000</v>
          </cell>
          <cell r="I76">
            <v>0</v>
          </cell>
          <cell r="O76">
            <v>327403000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G77">
            <v>512274000</v>
          </cell>
          <cell r="H77">
            <v>102871000</v>
          </cell>
          <cell r="I77">
            <v>0</v>
          </cell>
          <cell r="O77">
            <v>581727000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G78">
            <v>1542000000</v>
          </cell>
          <cell r="H78">
            <v>0</v>
          </cell>
          <cell r="I78">
            <v>264000000</v>
          </cell>
          <cell r="O78">
            <v>532000000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G79">
            <v>1693000000</v>
          </cell>
          <cell r="H79">
            <v>0</v>
          </cell>
          <cell r="I79">
            <v>270000000</v>
          </cell>
          <cell r="O79">
            <v>838000000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G80">
            <v>1817000000</v>
          </cell>
          <cell r="H80">
            <v>0</v>
          </cell>
          <cell r="I80">
            <v>294000000</v>
          </cell>
          <cell r="O80">
            <v>932000000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G81">
            <v>2013000000</v>
          </cell>
          <cell r="H81">
            <v>0</v>
          </cell>
          <cell r="I81">
            <v>320000000</v>
          </cell>
          <cell r="O81">
            <v>1330000000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G82">
            <v>0</v>
          </cell>
          <cell r="H82">
            <v>0</v>
          </cell>
          <cell r="I82">
            <v>8002000000</v>
          </cell>
          <cell r="O82">
            <v>3695000000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G83">
            <v>1278000000</v>
          </cell>
          <cell r="H83">
            <v>0</v>
          </cell>
          <cell r="I83">
            <v>8389000000</v>
          </cell>
          <cell r="O83">
            <v>5012000000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G84">
            <v>919000000</v>
          </cell>
          <cell r="H84">
            <v>0</v>
          </cell>
          <cell r="I84">
            <v>8476000000</v>
          </cell>
          <cell r="O84">
            <v>4651000000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G85">
            <v>761000000</v>
          </cell>
          <cell r="H85">
            <v>0</v>
          </cell>
          <cell r="I85">
            <v>8445000000</v>
          </cell>
          <cell r="O85">
            <v>3610000000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G86">
            <v>483100000</v>
          </cell>
          <cell r="H86">
            <v>0</v>
          </cell>
          <cell r="I86">
            <v>0</v>
          </cell>
          <cell r="O86">
            <v>378400000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G87">
            <v>527400000</v>
          </cell>
          <cell r="H87">
            <v>0</v>
          </cell>
          <cell r="I87">
            <v>0</v>
          </cell>
          <cell r="O87">
            <v>326300000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G88">
            <v>510500000</v>
          </cell>
          <cell r="H88">
            <v>0</v>
          </cell>
          <cell r="I88">
            <v>0</v>
          </cell>
          <cell r="O88">
            <v>358600000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G89">
            <v>559800000</v>
          </cell>
          <cell r="H89">
            <v>0</v>
          </cell>
          <cell r="I89">
            <v>0</v>
          </cell>
          <cell r="O89">
            <v>425500000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G90">
            <v>493726000</v>
          </cell>
          <cell r="H90">
            <v>317093000</v>
          </cell>
          <cell r="I90">
            <v>417000</v>
          </cell>
          <cell r="O90">
            <v>562554000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G91">
            <v>650000000</v>
          </cell>
          <cell r="H91">
            <v>514000000</v>
          </cell>
          <cell r="I91">
            <v>0</v>
          </cell>
          <cell r="O91">
            <v>896000000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G92">
            <v>927000000</v>
          </cell>
          <cell r="H92">
            <v>709000000</v>
          </cell>
          <cell r="I92">
            <v>117000000</v>
          </cell>
          <cell r="O92">
            <v>618000000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G93">
            <v>990000000</v>
          </cell>
          <cell r="H93">
            <v>757000000</v>
          </cell>
          <cell r="I93">
            <v>322000000</v>
          </cell>
          <cell r="O93">
            <v>757000000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G94">
            <v>898000000</v>
          </cell>
          <cell r="H94">
            <v>1320000000</v>
          </cell>
          <cell r="I94">
            <v>0</v>
          </cell>
          <cell r="O94">
            <v>773000000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G95">
            <v>895000000</v>
          </cell>
          <cell r="H95">
            <v>1428000000</v>
          </cell>
          <cell r="I95">
            <v>0</v>
          </cell>
          <cell r="O95">
            <v>1520000000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G96">
            <v>808000000</v>
          </cell>
          <cell r="H96">
            <v>1451000000</v>
          </cell>
          <cell r="I96">
            <v>0</v>
          </cell>
          <cell r="O96">
            <v>1693000000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G97">
            <v>819000000</v>
          </cell>
          <cell r="H97">
            <v>1540000000</v>
          </cell>
          <cell r="I97">
            <v>0</v>
          </cell>
          <cell r="O97">
            <v>2152000000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G98">
            <v>380532000</v>
          </cell>
          <cell r="H98">
            <v>0</v>
          </cell>
          <cell r="I98">
            <v>53677000</v>
          </cell>
          <cell r="O98">
            <v>745872000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G99">
            <v>398177000</v>
          </cell>
          <cell r="H99">
            <v>0</v>
          </cell>
          <cell r="I99">
            <v>57238000</v>
          </cell>
          <cell r="O99">
            <v>815079000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G100">
            <v>462637000</v>
          </cell>
          <cell r="H100">
            <v>0</v>
          </cell>
          <cell r="I100">
            <v>63724000</v>
          </cell>
          <cell r="O100">
            <v>898586000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G101">
            <v>448592000</v>
          </cell>
          <cell r="H101">
            <v>0</v>
          </cell>
          <cell r="I101">
            <v>68707000</v>
          </cell>
          <cell r="O101">
            <v>907716000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G102">
            <v>5380000000</v>
          </cell>
          <cell r="H102">
            <v>4083000000</v>
          </cell>
          <cell r="I102">
            <v>0</v>
          </cell>
          <cell r="O102">
            <v>5867000000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G103">
            <v>5153000000</v>
          </cell>
          <cell r="H103">
            <v>4297000000</v>
          </cell>
          <cell r="I103">
            <v>0</v>
          </cell>
          <cell r="O103">
            <v>6191000000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G104">
            <v>4895000000</v>
          </cell>
          <cell r="H104">
            <v>4070000000</v>
          </cell>
          <cell r="I104">
            <v>0</v>
          </cell>
          <cell r="O104">
            <v>8470000000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G105">
            <v>5195000000</v>
          </cell>
          <cell r="H105">
            <v>3840000000</v>
          </cell>
          <cell r="I105">
            <v>0</v>
          </cell>
          <cell r="O105">
            <v>9794000000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G106">
            <v>3927000000</v>
          </cell>
          <cell r="H106">
            <v>0</v>
          </cell>
          <cell r="I106">
            <v>2877000000</v>
          </cell>
          <cell r="O106">
            <v>1556000000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G107">
            <v>3862000000</v>
          </cell>
          <cell r="H107">
            <v>0</v>
          </cell>
          <cell r="I107">
            <v>3132000000</v>
          </cell>
          <cell r="O107">
            <v>2282000000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G108">
            <v>3808000000</v>
          </cell>
          <cell r="H108">
            <v>0</v>
          </cell>
          <cell r="I108">
            <v>3603000000</v>
          </cell>
          <cell r="O108">
            <v>2903000000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G109">
            <v>3750000000</v>
          </cell>
          <cell r="H109">
            <v>0</v>
          </cell>
          <cell r="I109">
            <v>3630000000</v>
          </cell>
          <cell r="O109">
            <v>2559000000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G110">
            <v>389486000</v>
          </cell>
          <cell r="H110">
            <v>0</v>
          </cell>
          <cell r="I110">
            <v>644276000</v>
          </cell>
          <cell r="O110">
            <v>1119719000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G111">
            <v>487084000</v>
          </cell>
          <cell r="H111">
            <v>0</v>
          </cell>
          <cell r="I111">
            <v>800145000</v>
          </cell>
          <cell r="O111">
            <v>1214305000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G112">
            <v>515059000</v>
          </cell>
          <cell r="H112">
            <v>0</v>
          </cell>
          <cell r="I112">
            <v>1003802000</v>
          </cell>
          <cell r="O112">
            <v>1486922000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G113">
            <v>564531000</v>
          </cell>
          <cell r="H113">
            <v>0</v>
          </cell>
          <cell r="I113">
            <v>1285328000</v>
          </cell>
          <cell r="O113">
            <v>1612789000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G114">
            <v>19526000000</v>
          </cell>
          <cell r="H114">
            <v>0</v>
          </cell>
          <cell r="I114">
            <v>0</v>
          </cell>
          <cell r="O114">
            <v>745000000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G115">
            <v>26058000000</v>
          </cell>
          <cell r="H115">
            <v>0</v>
          </cell>
          <cell r="I115">
            <v>0</v>
          </cell>
          <cell r="O115">
            <v>178000000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G116">
            <v>33122000000</v>
          </cell>
          <cell r="H116">
            <v>0</v>
          </cell>
          <cell r="I116">
            <v>0</v>
          </cell>
          <cell r="O116">
            <v>2233000000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G117">
            <v>43536000000</v>
          </cell>
          <cell r="H117">
            <v>0</v>
          </cell>
          <cell r="I117">
            <v>0</v>
          </cell>
          <cell r="O117">
            <v>4186000000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G118">
            <v>1924300000</v>
          </cell>
          <cell r="H118">
            <v>0</v>
          </cell>
          <cell r="I118">
            <v>95300000</v>
          </cell>
          <cell r="O118">
            <v>740300000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G119">
            <v>2061000000</v>
          </cell>
          <cell r="H119">
            <v>0</v>
          </cell>
          <cell r="I119">
            <v>106900000</v>
          </cell>
          <cell r="O119">
            <v>820800000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G120">
            <v>2245600000</v>
          </cell>
          <cell r="H120">
            <v>0</v>
          </cell>
          <cell r="I120">
            <v>127400000</v>
          </cell>
          <cell r="O120">
            <v>888500000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G121">
            <v>2280300000</v>
          </cell>
          <cell r="H121">
            <v>0</v>
          </cell>
          <cell r="I121">
            <v>143400000</v>
          </cell>
          <cell r="O121">
            <v>889500000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G122">
            <v>8680500000</v>
          </cell>
          <cell r="H122">
            <v>0</v>
          </cell>
          <cell r="I122">
            <v>233000000</v>
          </cell>
          <cell r="O122">
            <v>4370100000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G123">
            <v>9952900000</v>
          </cell>
          <cell r="H123">
            <v>0</v>
          </cell>
          <cell r="I123">
            <v>245300000</v>
          </cell>
          <cell r="O123">
            <v>4588200000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G124">
            <v>11748400000</v>
          </cell>
          <cell r="H124">
            <v>0</v>
          </cell>
          <cell r="I124">
            <v>220900000</v>
          </cell>
          <cell r="O124">
            <v>5049900000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G125">
            <v>12534800000</v>
          </cell>
          <cell r="H125">
            <v>0</v>
          </cell>
          <cell r="I125">
            <v>230100000</v>
          </cell>
          <cell r="O125">
            <v>5274700000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G126">
            <v>1333000000</v>
          </cell>
          <cell r="H126">
            <v>0</v>
          </cell>
          <cell r="I126">
            <v>6881000000</v>
          </cell>
          <cell r="O126">
            <v>5135000000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G127">
            <v>1286000000</v>
          </cell>
          <cell r="H127">
            <v>0</v>
          </cell>
          <cell r="I127">
            <v>5866000000</v>
          </cell>
          <cell r="O127">
            <v>4681000000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G128">
            <v>1095000000</v>
          </cell>
          <cell r="H128">
            <v>0</v>
          </cell>
          <cell r="I128">
            <v>9720000000</v>
          </cell>
          <cell r="O128">
            <v>-635000000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G129">
            <v>791000000</v>
          </cell>
          <cell r="H129">
            <v>0</v>
          </cell>
          <cell r="I129">
            <v>29372000000</v>
          </cell>
          <cell r="O129">
            <v>-25845000000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G130">
            <v>2256000000</v>
          </cell>
          <cell r="H130">
            <v>0</v>
          </cell>
          <cell r="I130">
            <v>3927000000</v>
          </cell>
          <cell r="O130">
            <v>5456000000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G131">
            <v>2725000000</v>
          </cell>
          <cell r="H131">
            <v>0</v>
          </cell>
          <cell r="I131">
            <v>4550000000</v>
          </cell>
          <cell r="O131">
            <v>7878000000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G132">
            <v>2000000000</v>
          </cell>
          <cell r="H132">
            <v>0</v>
          </cell>
          <cell r="I132">
            <v>4603000000</v>
          </cell>
          <cell r="O132">
            <v>-1090000000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G133">
            <v>2094000000</v>
          </cell>
          <cell r="H133">
            <v>0</v>
          </cell>
          <cell r="I133">
            <v>4301000000</v>
          </cell>
          <cell r="O133">
            <v>-1426000000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G134">
            <v>1018600000</v>
          </cell>
          <cell r="H134">
            <v>133700000</v>
          </cell>
          <cell r="I134">
            <v>0</v>
          </cell>
          <cell r="O134">
            <v>1556000000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G135">
            <v>1007400000</v>
          </cell>
          <cell r="H135">
            <v>139800000</v>
          </cell>
          <cell r="I135">
            <v>0</v>
          </cell>
          <cell r="O135">
            <v>1661900000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G136">
            <v>895300000</v>
          </cell>
          <cell r="H136">
            <v>137100000</v>
          </cell>
          <cell r="I136">
            <v>0</v>
          </cell>
          <cell r="O136">
            <v>1923500000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G137">
            <v>797600000</v>
          </cell>
          <cell r="H137">
            <v>132000000</v>
          </cell>
          <cell r="I137">
            <v>0</v>
          </cell>
          <cell r="O137">
            <v>2192100000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G138">
            <v>512900000</v>
          </cell>
          <cell r="H138">
            <v>0</v>
          </cell>
          <cell r="I138">
            <v>0</v>
          </cell>
          <cell r="O138">
            <v>830300000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G139">
            <v>548000000</v>
          </cell>
          <cell r="H139">
            <v>0</v>
          </cell>
          <cell r="I139">
            <v>0</v>
          </cell>
          <cell r="O139">
            <v>902800000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G140">
            <v>645100000</v>
          </cell>
          <cell r="H140">
            <v>0</v>
          </cell>
          <cell r="I140">
            <v>0</v>
          </cell>
          <cell r="O140">
            <v>1048700000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G141">
            <v>669100000</v>
          </cell>
          <cell r="H141">
            <v>0</v>
          </cell>
          <cell r="I141">
            <v>0</v>
          </cell>
          <cell r="O141">
            <v>1110400000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G142">
            <v>997000000</v>
          </cell>
          <cell r="H142">
            <v>197000000</v>
          </cell>
          <cell r="I142">
            <v>1460000000</v>
          </cell>
          <cell r="O142">
            <v>645000000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G143">
            <v>1008000000</v>
          </cell>
          <cell r="H143">
            <v>192000000</v>
          </cell>
          <cell r="I143">
            <v>1421000000</v>
          </cell>
          <cell r="O143">
            <v>1125000000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G144">
            <v>995000000</v>
          </cell>
          <cell r="H144">
            <v>218000000</v>
          </cell>
          <cell r="I144">
            <v>1371000000</v>
          </cell>
          <cell r="O144">
            <v>2185000000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G145">
            <v>979000000</v>
          </cell>
          <cell r="H145">
            <v>238000000</v>
          </cell>
          <cell r="I145">
            <v>1280000000</v>
          </cell>
          <cell r="O145">
            <v>1968000000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G146">
            <v>1139000000</v>
          </cell>
          <cell r="H146">
            <v>604000000</v>
          </cell>
          <cell r="I146">
            <v>0</v>
          </cell>
          <cell r="O146">
            <v>1451000000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G147">
            <v>1096000000</v>
          </cell>
          <cell r="H147">
            <v>584000000</v>
          </cell>
          <cell r="I147">
            <v>0</v>
          </cell>
          <cell r="O147">
            <v>1372000000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G148">
            <v>1129000000</v>
          </cell>
          <cell r="H148">
            <v>571000000</v>
          </cell>
          <cell r="I148">
            <v>0</v>
          </cell>
          <cell r="O148">
            <v>1183000000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G149">
            <v>1114000000</v>
          </cell>
          <cell r="H149">
            <v>646000000</v>
          </cell>
          <cell r="I149">
            <v>0</v>
          </cell>
          <cell r="O149">
            <v>1319000000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G150">
            <v>486000000</v>
          </cell>
          <cell r="H150">
            <v>1049000000</v>
          </cell>
          <cell r="I150">
            <v>249000000</v>
          </cell>
          <cell r="O150">
            <v>1769000000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G151">
            <v>806000000</v>
          </cell>
          <cell r="H151">
            <v>2674000000</v>
          </cell>
          <cell r="I151">
            <v>1873000000</v>
          </cell>
          <cell r="O151">
            <v>587000000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G152">
            <v>1148900000</v>
          </cell>
          <cell r="H152">
            <v>0</v>
          </cell>
          <cell r="I152">
            <v>0</v>
          </cell>
          <cell r="O152">
            <v>379300000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G153">
            <v>1174200000</v>
          </cell>
          <cell r="H153">
            <v>0</v>
          </cell>
          <cell r="I153">
            <v>0</v>
          </cell>
          <cell r="O153">
            <v>463500000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G154">
            <v>1158900000</v>
          </cell>
          <cell r="H154">
            <v>0</v>
          </cell>
          <cell r="I154">
            <v>0</v>
          </cell>
          <cell r="O154">
            <v>492300000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G155">
            <v>1108100000</v>
          </cell>
          <cell r="H155">
            <v>0</v>
          </cell>
          <cell r="I155">
            <v>0</v>
          </cell>
          <cell r="O155">
            <v>537700000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G156">
            <v>220758000</v>
          </cell>
          <cell r="H156">
            <v>0</v>
          </cell>
          <cell r="I156">
            <v>380402000</v>
          </cell>
          <cell r="O156">
            <v>923266000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G157">
            <v>234000000</v>
          </cell>
          <cell r="H157">
            <v>0</v>
          </cell>
          <cell r="I157">
            <v>407000000</v>
          </cell>
          <cell r="O157">
            <v>949000000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G158">
            <v>236000000</v>
          </cell>
          <cell r="H158">
            <v>0</v>
          </cell>
          <cell r="I158">
            <v>424000000</v>
          </cell>
          <cell r="O158">
            <v>1001000000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G159">
            <v>243000000</v>
          </cell>
          <cell r="H159">
            <v>0</v>
          </cell>
          <cell r="I159">
            <v>440000000</v>
          </cell>
          <cell r="O159">
            <v>1072000000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G160">
            <v>23392000000</v>
          </cell>
          <cell r="H160">
            <v>0</v>
          </cell>
          <cell r="I160">
            <v>1712000000</v>
          </cell>
          <cell r="O160">
            <v>8197000000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G161">
            <v>23150000000</v>
          </cell>
          <cell r="H161">
            <v>0</v>
          </cell>
          <cell r="I161">
            <v>1832000000</v>
          </cell>
          <cell r="O161">
            <v>9404000000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G162">
            <v>23153000000</v>
          </cell>
          <cell r="H162">
            <v>0</v>
          </cell>
          <cell r="I162">
            <v>2044000000</v>
          </cell>
          <cell r="O162">
            <v>10325000000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G163">
            <v>22892000000</v>
          </cell>
          <cell r="H163">
            <v>0</v>
          </cell>
          <cell r="I163">
            <v>1988000000</v>
          </cell>
          <cell r="O163">
            <v>9086000000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G164">
            <v>607600000</v>
          </cell>
          <cell r="H164">
            <v>0</v>
          </cell>
          <cell r="I164">
            <v>0</v>
          </cell>
          <cell r="O164">
            <v>230000000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G165">
            <v>680300000</v>
          </cell>
          <cell r="H165">
            <v>0</v>
          </cell>
          <cell r="I165">
            <v>0</v>
          </cell>
          <cell r="O165">
            <v>298900000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G166">
            <v>756900000</v>
          </cell>
          <cell r="H166">
            <v>0</v>
          </cell>
          <cell r="I166">
            <v>0</v>
          </cell>
          <cell r="O166">
            <v>388700000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G167">
            <v>946000000</v>
          </cell>
          <cell r="H167">
            <v>0</v>
          </cell>
          <cell r="I167">
            <v>0</v>
          </cell>
          <cell r="O167">
            <v>490200000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G168">
            <v>2967837000</v>
          </cell>
          <cell r="H168">
            <v>0</v>
          </cell>
          <cell r="I168">
            <v>0</v>
          </cell>
          <cell r="O168">
            <v>1773098000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G169">
            <v>3104684000</v>
          </cell>
          <cell r="H169">
            <v>0</v>
          </cell>
          <cell r="I169">
            <v>0</v>
          </cell>
          <cell r="O169">
            <v>1830223000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G170">
            <v>3373980000</v>
          </cell>
          <cell r="H170">
            <v>0</v>
          </cell>
          <cell r="I170">
            <v>0</v>
          </cell>
          <cell r="O170">
            <v>1953051000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G171">
            <v>3548341000</v>
          </cell>
          <cell r="H171">
            <v>0</v>
          </cell>
          <cell r="I171">
            <v>0</v>
          </cell>
          <cell r="O171">
            <v>2060395000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G172">
            <v>3742000000</v>
          </cell>
          <cell r="H172">
            <v>3071000000</v>
          </cell>
          <cell r="I172">
            <v>0</v>
          </cell>
          <cell r="O172">
            <v>6542000000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G173">
            <v>3480000000</v>
          </cell>
          <cell r="H173">
            <v>3047000000</v>
          </cell>
          <cell r="I173">
            <v>0</v>
          </cell>
          <cell r="O173">
            <v>7483000000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G174">
            <v>3251000000</v>
          </cell>
          <cell r="H174">
            <v>3331000000</v>
          </cell>
          <cell r="I174">
            <v>0</v>
          </cell>
          <cell r="O174">
            <v>7444000000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G175">
            <v>3313000000</v>
          </cell>
          <cell r="H175">
            <v>4627000000</v>
          </cell>
          <cell r="I175">
            <v>0</v>
          </cell>
          <cell r="O175">
            <v>5841000000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G176">
            <v>70829000000</v>
          </cell>
          <cell r="H176">
            <v>0</v>
          </cell>
          <cell r="I176">
            <v>9433000000</v>
          </cell>
          <cell r="O176">
            <v>16063000000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G177">
            <v>68128000000</v>
          </cell>
          <cell r="H177">
            <v>0</v>
          </cell>
          <cell r="I177">
            <v>4642000000</v>
          </cell>
          <cell r="O177">
            <v>25893000000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G178">
            <v>74181000000</v>
          </cell>
          <cell r="H178">
            <v>0</v>
          </cell>
          <cell r="I178">
            <v>3211000000</v>
          </cell>
          <cell r="O178">
            <v>15133000000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G179">
            <v>56358000000</v>
          </cell>
          <cell r="H179">
            <v>0</v>
          </cell>
          <cell r="I179">
            <v>3995000000</v>
          </cell>
          <cell r="O179">
            <v>30499000000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G180">
            <v>3283000000</v>
          </cell>
          <cell r="H180">
            <v>1081000000</v>
          </cell>
          <cell r="I180">
            <v>0</v>
          </cell>
          <cell r="O180">
            <v>2770000000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G181">
            <v>3084000000</v>
          </cell>
          <cell r="H181">
            <v>582000000</v>
          </cell>
          <cell r="I181">
            <v>0</v>
          </cell>
          <cell r="O181">
            <v>496000000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G182">
            <v>3315000000</v>
          </cell>
          <cell r="H182">
            <v>610000000</v>
          </cell>
          <cell r="I182">
            <v>0</v>
          </cell>
          <cell r="O182">
            <v>656000000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G183">
            <v>3094000000</v>
          </cell>
          <cell r="H183">
            <v>603000000</v>
          </cell>
          <cell r="I183">
            <v>0</v>
          </cell>
          <cell r="O183">
            <v>449000000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G184">
            <v>2750537000</v>
          </cell>
          <cell r="H184">
            <v>0</v>
          </cell>
          <cell r="I184">
            <v>0</v>
          </cell>
          <cell r="O184">
            <v>1638218000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G185">
            <v>2950995000</v>
          </cell>
          <cell r="H185">
            <v>0</v>
          </cell>
          <cell r="I185">
            <v>0</v>
          </cell>
          <cell r="O185">
            <v>1614587000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G186">
            <v>3065486000</v>
          </cell>
          <cell r="H186">
            <v>0</v>
          </cell>
          <cell r="I186">
            <v>0</v>
          </cell>
          <cell r="O186">
            <v>1554293000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G187">
            <v>3205407000</v>
          </cell>
          <cell r="H187">
            <v>0</v>
          </cell>
          <cell r="I187">
            <v>0</v>
          </cell>
          <cell r="O187">
            <v>1414903000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G188">
            <v>5650000000</v>
          </cell>
          <cell r="H188">
            <v>0</v>
          </cell>
          <cell r="I188">
            <v>1167000000</v>
          </cell>
          <cell r="O188">
            <v>3491000000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G189">
            <v>5625000000</v>
          </cell>
          <cell r="H189">
            <v>0</v>
          </cell>
          <cell r="I189">
            <v>698000000</v>
          </cell>
          <cell r="O189">
            <v>3919000000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G190">
            <v>5715000000</v>
          </cell>
          <cell r="H190">
            <v>0</v>
          </cell>
          <cell r="I190">
            <v>342000000</v>
          </cell>
          <cell r="O190">
            <v>3702000000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G191">
            <v>5996000000</v>
          </cell>
          <cell r="H191">
            <v>0</v>
          </cell>
          <cell r="I191">
            <v>533000000</v>
          </cell>
          <cell r="O191">
            <v>3584000000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G192">
            <v>8755000000</v>
          </cell>
          <cell r="H192">
            <v>0</v>
          </cell>
          <cell r="I192">
            <v>0</v>
          </cell>
          <cell r="O192">
            <v>2229000000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G193">
            <v>8106000000</v>
          </cell>
          <cell r="H193">
            <v>0</v>
          </cell>
          <cell r="I193">
            <v>0</v>
          </cell>
          <cell r="O193">
            <v>1293000000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G194">
            <v>7592000000</v>
          </cell>
          <cell r="H194">
            <v>0</v>
          </cell>
          <cell r="I194">
            <v>0</v>
          </cell>
          <cell r="O194">
            <v>1455000000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G195">
            <v>7618000000</v>
          </cell>
          <cell r="H195">
            <v>0</v>
          </cell>
          <cell r="I195">
            <v>0</v>
          </cell>
          <cell r="O195">
            <v>1573000000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G196">
            <v>920300000</v>
          </cell>
          <cell r="H196">
            <v>295700000</v>
          </cell>
          <cell r="I196">
            <v>0</v>
          </cell>
          <cell r="O196">
            <v>639100000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G197">
            <v>981500000</v>
          </cell>
          <cell r="H197">
            <v>302000000</v>
          </cell>
          <cell r="I197">
            <v>0</v>
          </cell>
          <cell r="O197">
            <v>781500000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G198">
            <v>1012100000</v>
          </cell>
          <cell r="H198">
            <v>259200000</v>
          </cell>
          <cell r="I198">
            <v>0</v>
          </cell>
          <cell r="O198">
            <v>843500000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G199">
            <v>1101900000</v>
          </cell>
          <cell r="H199">
            <v>292800000</v>
          </cell>
          <cell r="I199">
            <v>0</v>
          </cell>
          <cell r="O199">
            <v>947600000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G200">
            <v>2422000000</v>
          </cell>
          <cell r="H200">
            <v>494000000</v>
          </cell>
          <cell r="I200">
            <v>0</v>
          </cell>
          <cell r="O200">
            <v>1255000000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G201">
            <v>2145000000</v>
          </cell>
          <cell r="H201">
            <v>550000000</v>
          </cell>
          <cell r="I201">
            <v>0</v>
          </cell>
          <cell r="O201">
            <v>1606000000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G202">
            <v>2563000000</v>
          </cell>
          <cell r="H202">
            <v>632000000</v>
          </cell>
          <cell r="I202">
            <v>0</v>
          </cell>
          <cell r="O202">
            <v>1500000000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G203">
            <v>3005000000</v>
          </cell>
          <cell r="H203">
            <v>828000000</v>
          </cell>
          <cell r="I203">
            <v>0</v>
          </cell>
          <cell r="O203">
            <v>2158000000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G204">
            <v>1306000000</v>
          </cell>
          <cell r="H204">
            <v>556000000</v>
          </cell>
          <cell r="I204">
            <v>0</v>
          </cell>
          <cell r="O204">
            <v>1949000000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G205">
            <v>1333000000</v>
          </cell>
          <cell r="H205">
            <v>613000000</v>
          </cell>
          <cell r="I205">
            <v>0</v>
          </cell>
          <cell r="O205">
            <v>2859000000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G206">
            <v>969000000</v>
          </cell>
          <cell r="H206">
            <v>466000000</v>
          </cell>
          <cell r="I206">
            <v>0</v>
          </cell>
          <cell r="O206">
            <v>-108000000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G207">
            <v>815000000</v>
          </cell>
          <cell r="H207">
            <v>384000000</v>
          </cell>
          <cell r="I207">
            <v>0</v>
          </cell>
          <cell r="O207">
            <v>-1331000000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G208">
            <v>1797000000</v>
          </cell>
          <cell r="H208">
            <v>1444100000</v>
          </cell>
          <cell r="I208">
            <v>342900000</v>
          </cell>
          <cell r="O208">
            <v>2490500000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G209">
            <v>2193400000</v>
          </cell>
          <cell r="H209">
            <v>1893400000</v>
          </cell>
          <cell r="I209">
            <v>489800000</v>
          </cell>
          <cell r="O209">
            <v>3955700000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G210">
            <v>2143600000</v>
          </cell>
          <cell r="H210">
            <v>2012800000</v>
          </cell>
          <cell r="I210">
            <v>382600000</v>
          </cell>
          <cell r="O210">
            <v>4984400000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G211">
            <v>1972900000</v>
          </cell>
          <cell r="H211">
            <v>1973300000</v>
          </cell>
          <cell r="I211">
            <v>385600000</v>
          </cell>
          <cell r="O211">
            <v>5638300000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G212">
            <v>488300000</v>
          </cell>
          <cell r="H212">
            <v>0</v>
          </cell>
          <cell r="I212">
            <v>282900000</v>
          </cell>
          <cell r="O212">
            <v>790500000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G213">
            <v>497400000</v>
          </cell>
          <cell r="H213">
            <v>0</v>
          </cell>
          <cell r="I213">
            <v>299900000</v>
          </cell>
          <cell r="O213">
            <v>795400000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G214">
            <v>547000000</v>
          </cell>
          <cell r="H214">
            <v>0</v>
          </cell>
          <cell r="I214">
            <v>280900000</v>
          </cell>
          <cell r="O214">
            <v>838600000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G215">
            <v>646000000</v>
          </cell>
          <cell r="H215">
            <v>0</v>
          </cell>
          <cell r="I215">
            <v>285500000</v>
          </cell>
          <cell r="O215">
            <v>605200000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G216">
            <v>5017000000</v>
          </cell>
          <cell r="H216">
            <v>3904000000</v>
          </cell>
          <cell r="I216">
            <v>0</v>
          </cell>
          <cell r="O216">
            <v>4090000000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G217">
            <v>4939000000</v>
          </cell>
          <cell r="H217">
            <v>3731000000</v>
          </cell>
          <cell r="I217">
            <v>0</v>
          </cell>
          <cell r="O217">
            <v>3096000000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G218">
            <v>4822000000</v>
          </cell>
          <cell r="H218">
            <v>4534000000</v>
          </cell>
          <cell r="I218">
            <v>0</v>
          </cell>
          <cell r="O218">
            <v>2591000000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G219">
            <v>4841000000</v>
          </cell>
          <cell r="H219">
            <v>5920000000</v>
          </cell>
          <cell r="I219">
            <v>0</v>
          </cell>
          <cell r="O219">
            <v>1890000000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G220">
            <v>2529000000</v>
          </cell>
          <cell r="H220">
            <v>886000000</v>
          </cell>
          <cell r="I220">
            <v>395000000</v>
          </cell>
          <cell r="O220">
            <v>1090000000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G221">
            <v>2678000000</v>
          </cell>
          <cell r="H221">
            <v>861000000</v>
          </cell>
          <cell r="I221">
            <v>410000000</v>
          </cell>
          <cell r="O221">
            <v>1020000000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G222">
            <v>2817000000</v>
          </cell>
          <cell r="H222">
            <v>817000000</v>
          </cell>
          <cell r="I222">
            <v>438000000</v>
          </cell>
          <cell r="O222">
            <v>1098000000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G223">
            <v>2996000000</v>
          </cell>
          <cell r="H223">
            <v>876000000</v>
          </cell>
          <cell r="I223">
            <v>495000000</v>
          </cell>
          <cell r="O223">
            <v>937000000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G224">
            <v>702300000</v>
          </cell>
          <cell r="H224">
            <v>0</v>
          </cell>
          <cell r="I224">
            <v>0</v>
          </cell>
          <cell r="O224">
            <v>855200000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G225">
            <v>792700000</v>
          </cell>
          <cell r="H225">
            <v>0</v>
          </cell>
          <cell r="I225">
            <v>0</v>
          </cell>
          <cell r="O225">
            <v>963700000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G226">
            <v>763400000</v>
          </cell>
          <cell r="H226">
            <v>0</v>
          </cell>
          <cell r="I226">
            <v>0</v>
          </cell>
          <cell r="O226">
            <v>939700000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G227">
            <v>1707200000</v>
          </cell>
          <cell r="H227">
            <v>0</v>
          </cell>
          <cell r="I227">
            <v>0</v>
          </cell>
          <cell r="O227">
            <v>225900000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G228">
            <v>93782000</v>
          </cell>
          <cell r="H228">
            <v>0</v>
          </cell>
          <cell r="I228">
            <v>445875000</v>
          </cell>
          <cell r="O228">
            <v>640321000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G229">
            <v>117073000</v>
          </cell>
          <cell r="H229">
            <v>0</v>
          </cell>
          <cell r="I229">
            <v>560637000</v>
          </cell>
          <cell r="O229">
            <v>686426000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G230">
            <v>102077000</v>
          </cell>
          <cell r="H230">
            <v>0</v>
          </cell>
          <cell r="I230">
            <v>628573000</v>
          </cell>
          <cell r="O230">
            <v>801822000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G231">
            <v>97578000</v>
          </cell>
          <cell r="H231">
            <v>0</v>
          </cell>
          <cell r="I231">
            <v>639542000</v>
          </cell>
          <cell r="O231">
            <v>849365000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G232">
            <v>2065900000</v>
          </cell>
          <cell r="H232">
            <v>0</v>
          </cell>
          <cell r="I232">
            <v>0</v>
          </cell>
          <cell r="O232">
            <v>1299000000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G233">
            <v>1778900000</v>
          </cell>
          <cell r="H233">
            <v>0</v>
          </cell>
          <cell r="I233">
            <v>0</v>
          </cell>
          <cell r="O233">
            <v>1148500000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G234">
            <v>1545300000</v>
          </cell>
          <cell r="H234">
            <v>0</v>
          </cell>
          <cell r="I234">
            <v>0</v>
          </cell>
          <cell r="O234">
            <v>1330300000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G235">
            <v>2209400000</v>
          </cell>
          <cell r="H235">
            <v>0</v>
          </cell>
          <cell r="I235">
            <v>0</v>
          </cell>
          <cell r="O235">
            <v>881400000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G236">
            <v>2875000000</v>
          </cell>
          <cell r="H236">
            <v>0</v>
          </cell>
          <cell r="I236">
            <v>158000000</v>
          </cell>
          <cell r="O236">
            <v>1888000000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G237">
            <v>3028000000</v>
          </cell>
          <cell r="H237">
            <v>0</v>
          </cell>
          <cell r="I237">
            <v>223000000</v>
          </cell>
          <cell r="O237">
            <v>1910000000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G238">
            <v>3240000000</v>
          </cell>
          <cell r="H238">
            <v>0</v>
          </cell>
          <cell r="I238">
            <v>281000000</v>
          </cell>
          <cell r="O238">
            <v>2191000000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G239">
            <v>3648000000</v>
          </cell>
          <cell r="H239">
            <v>0</v>
          </cell>
          <cell r="I239">
            <v>459000000</v>
          </cell>
          <cell r="O239">
            <v>2436000000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G240">
            <v>6528000000</v>
          </cell>
          <cell r="H240">
            <v>2046000000</v>
          </cell>
          <cell r="I240">
            <v>0</v>
          </cell>
          <cell r="O240">
            <v>5628000000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G241">
            <v>8148000000</v>
          </cell>
          <cell r="H241">
            <v>2380000000</v>
          </cell>
          <cell r="I241">
            <v>0</v>
          </cell>
          <cell r="O241">
            <v>3314000000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G242">
            <v>6974000000</v>
          </cell>
          <cell r="H242">
            <v>2119000000</v>
          </cell>
          <cell r="I242">
            <v>0</v>
          </cell>
          <cell r="O242">
            <v>3785000000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G243">
            <v>6588000000</v>
          </cell>
          <cell r="H243">
            <v>1951000000</v>
          </cell>
          <cell r="I243">
            <v>0</v>
          </cell>
          <cell r="O243">
            <v>1093000000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G244">
            <v>2096000000</v>
          </cell>
          <cell r="H244">
            <v>0</v>
          </cell>
          <cell r="I244">
            <v>6000000</v>
          </cell>
          <cell r="O244">
            <v>3214000000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G245">
            <v>2211000000</v>
          </cell>
          <cell r="H245">
            <v>0</v>
          </cell>
          <cell r="I245">
            <v>15000000</v>
          </cell>
          <cell r="O245">
            <v>4513000000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G246">
            <v>2245000000</v>
          </cell>
          <cell r="H246">
            <v>0</v>
          </cell>
          <cell r="I246">
            <v>82000000</v>
          </cell>
          <cell r="O246">
            <v>3603000000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G247">
            <v>2270000000</v>
          </cell>
          <cell r="H247">
            <v>0</v>
          </cell>
          <cell r="I247">
            <v>120000000</v>
          </cell>
          <cell r="O247">
            <v>3629000000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G248">
            <v>0</v>
          </cell>
          <cell r="H248">
            <v>0</v>
          </cell>
          <cell r="I248">
            <v>169645000</v>
          </cell>
          <cell r="O248">
            <v>599026000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G249">
            <v>0</v>
          </cell>
          <cell r="H249">
            <v>0</v>
          </cell>
          <cell r="I249">
            <v>190390000</v>
          </cell>
          <cell r="O249">
            <v>700705000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G250">
            <v>0</v>
          </cell>
          <cell r="H250">
            <v>0</v>
          </cell>
          <cell r="I250">
            <v>265101000</v>
          </cell>
          <cell r="O250">
            <v>734595000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G251">
            <v>0</v>
          </cell>
          <cell r="H251">
            <v>0</v>
          </cell>
          <cell r="I251">
            <v>314096000</v>
          </cell>
          <cell r="O251">
            <v>825173000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G252">
            <v>212572000</v>
          </cell>
          <cell r="H252">
            <v>0</v>
          </cell>
          <cell r="I252">
            <v>622592000</v>
          </cell>
          <cell r="O252">
            <v>868527000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G253">
            <v>213519000</v>
          </cell>
          <cell r="H253">
            <v>0</v>
          </cell>
          <cell r="I253">
            <v>741342000</v>
          </cell>
          <cell r="O253">
            <v>919873000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G254">
            <v>257296000</v>
          </cell>
          <cell r="H254">
            <v>0</v>
          </cell>
          <cell r="I254">
            <v>985781000</v>
          </cell>
          <cell r="O254">
            <v>989073000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G255">
            <v>310921000</v>
          </cell>
          <cell r="H255">
            <v>0</v>
          </cell>
          <cell r="I255">
            <v>1036178000</v>
          </cell>
          <cell r="O255">
            <v>995326000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G256">
            <v>1879000000</v>
          </cell>
          <cell r="H256">
            <v>0</v>
          </cell>
          <cell r="I256">
            <v>1590000000</v>
          </cell>
          <cell r="O256">
            <v>1342000000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G257">
            <v>2054000000</v>
          </cell>
          <cell r="H257">
            <v>0</v>
          </cell>
          <cell r="I257">
            <v>1637000000</v>
          </cell>
          <cell r="O257">
            <v>1772000000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G258">
            <v>2067000000</v>
          </cell>
          <cell r="H258">
            <v>0</v>
          </cell>
          <cell r="I258">
            <v>1626000000</v>
          </cell>
          <cell r="O258">
            <v>2574000000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G259">
            <v>2197000000</v>
          </cell>
          <cell r="H259">
            <v>0</v>
          </cell>
          <cell r="I259">
            <v>1738000000</v>
          </cell>
          <cell r="O259">
            <v>3071000000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G260">
            <v>1684500000</v>
          </cell>
          <cell r="H260">
            <v>2226200000</v>
          </cell>
          <cell r="I260">
            <v>262800000</v>
          </cell>
          <cell r="O260">
            <v>1980000000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G261">
            <v>2027900000</v>
          </cell>
          <cell r="H261">
            <v>2430600000</v>
          </cell>
          <cell r="I261">
            <v>258300000</v>
          </cell>
          <cell r="O261">
            <v>2567700000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G262">
            <v>2305400000</v>
          </cell>
          <cell r="H262">
            <v>3697300000</v>
          </cell>
          <cell r="I262">
            <v>279000000</v>
          </cell>
          <cell r="O262">
            <v>2554200000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G263">
            <v>2657700000</v>
          </cell>
          <cell r="H263">
            <v>4470100000</v>
          </cell>
          <cell r="I263">
            <v>459000000</v>
          </cell>
          <cell r="O263">
            <v>3204400000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G264">
            <v>1468434000</v>
          </cell>
          <cell r="H264">
            <v>338786000</v>
          </cell>
          <cell r="I264">
            <v>12794000</v>
          </cell>
          <cell r="O264">
            <v>576012000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G265">
            <v>1628961000</v>
          </cell>
          <cell r="H265">
            <v>392805000</v>
          </cell>
          <cell r="I265">
            <v>13476000</v>
          </cell>
          <cell r="O265">
            <v>763084000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G266">
            <v>2262024000</v>
          </cell>
          <cell r="H266">
            <v>539799000</v>
          </cell>
          <cell r="I266">
            <v>91527000</v>
          </cell>
          <cell r="O266">
            <v>781136000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G267">
            <v>2464380000</v>
          </cell>
          <cell r="H267">
            <v>551418000</v>
          </cell>
          <cell r="I267">
            <v>90546000</v>
          </cell>
          <cell r="O267">
            <v>911013000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G268">
            <v>200900000</v>
          </cell>
          <cell r="H268">
            <v>0</v>
          </cell>
          <cell r="I268">
            <v>0</v>
          </cell>
          <cell r="O268">
            <v>2912400000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G269">
            <v>150200000</v>
          </cell>
          <cell r="H269">
            <v>0</v>
          </cell>
          <cell r="I269">
            <v>0</v>
          </cell>
          <cell r="O269">
            <v>2370000000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G270">
            <v>205200000</v>
          </cell>
          <cell r="H270">
            <v>0</v>
          </cell>
          <cell r="I270">
            <v>0</v>
          </cell>
          <cell r="O270">
            <v>1573300000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G271">
            <v>319000000</v>
          </cell>
          <cell r="H271">
            <v>0</v>
          </cell>
          <cell r="I271">
            <v>0</v>
          </cell>
          <cell r="O271">
            <v>1228100000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G272">
            <v>3380000000</v>
          </cell>
          <cell r="H272">
            <v>0</v>
          </cell>
          <cell r="I272">
            <v>490000000</v>
          </cell>
          <cell r="O272">
            <v>1268000000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G273">
            <v>3142000000</v>
          </cell>
          <cell r="H273">
            <v>0</v>
          </cell>
          <cell r="I273">
            <v>581000000</v>
          </cell>
          <cell r="O273">
            <v>1194000000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G274">
            <v>3247000000</v>
          </cell>
          <cell r="H274">
            <v>0</v>
          </cell>
          <cell r="I274">
            <v>464000000</v>
          </cell>
          <cell r="O274">
            <v>1471000000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G275">
            <v>3113000000</v>
          </cell>
          <cell r="H275">
            <v>0</v>
          </cell>
          <cell r="I275">
            <v>448000000</v>
          </cell>
          <cell r="O275">
            <v>1478000000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G276">
            <v>746300000</v>
          </cell>
          <cell r="H276">
            <v>0</v>
          </cell>
          <cell r="I276">
            <v>0</v>
          </cell>
          <cell r="O276">
            <v>545100000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G277">
            <v>815800000</v>
          </cell>
          <cell r="H277">
            <v>0</v>
          </cell>
          <cell r="I277">
            <v>0</v>
          </cell>
          <cell r="O277">
            <v>622200000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G278">
            <v>811700000</v>
          </cell>
          <cell r="H278">
            <v>0</v>
          </cell>
          <cell r="I278">
            <v>0</v>
          </cell>
          <cell r="O278">
            <v>641200000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G279">
            <v>837600000</v>
          </cell>
          <cell r="H279">
            <v>0</v>
          </cell>
          <cell r="I279">
            <v>0</v>
          </cell>
          <cell r="O279">
            <v>674200000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G280">
            <v>723000000</v>
          </cell>
          <cell r="H280">
            <v>0</v>
          </cell>
          <cell r="I280">
            <v>2811000000</v>
          </cell>
          <cell r="O280">
            <v>1701000000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G281">
            <v>686000000</v>
          </cell>
          <cell r="H281">
            <v>0</v>
          </cell>
          <cell r="I281">
            <v>2903000000</v>
          </cell>
          <cell r="O281">
            <v>2561000000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G282">
            <v>554000000</v>
          </cell>
          <cell r="H282">
            <v>0</v>
          </cell>
          <cell r="I282">
            <v>2915000000</v>
          </cell>
          <cell r="O282">
            <v>3607000000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G283">
            <v>334000000</v>
          </cell>
          <cell r="H283">
            <v>0</v>
          </cell>
          <cell r="I283">
            <v>2229000000</v>
          </cell>
          <cell r="O283">
            <v>-94000000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G284">
            <v>1042251000</v>
          </cell>
          <cell r="H284">
            <v>0</v>
          </cell>
          <cell r="I284">
            <v>0</v>
          </cell>
          <cell r="O284">
            <v>675320000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G285">
            <v>1153445000</v>
          </cell>
          <cell r="H285">
            <v>0</v>
          </cell>
          <cell r="I285">
            <v>0</v>
          </cell>
          <cell r="O285">
            <v>682650000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G286">
            <v>1259234000</v>
          </cell>
          <cell r="H286">
            <v>0</v>
          </cell>
          <cell r="I286">
            <v>0</v>
          </cell>
          <cell r="O286">
            <v>748418000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G287">
            <v>1410170000</v>
          </cell>
          <cell r="H287">
            <v>0</v>
          </cell>
          <cell r="I287">
            <v>0</v>
          </cell>
          <cell r="O287">
            <v>858310000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G288">
            <v>47000000</v>
          </cell>
          <cell r="H288">
            <v>0</v>
          </cell>
          <cell r="I288">
            <v>1854000000</v>
          </cell>
          <cell r="O288">
            <v>909000000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G289">
            <v>62000000</v>
          </cell>
          <cell r="H289">
            <v>0</v>
          </cell>
          <cell r="I289">
            <v>2102000000</v>
          </cell>
          <cell r="O289">
            <v>971000000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G290">
            <v>89000000</v>
          </cell>
          <cell r="H290">
            <v>0</v>
          </cell>
          <cell r="I290">
            <v>2125000000</v>
          </cell>
          <cell r="O290">
            <v>1114000000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G291">
            <v>86000000</v>
          </cell>
          <cell r="H291">
            <v>0</v>
          </cell>
          <cell r="I291">
            <v>6907000000</v>
          </cell>
          <cell r="O291">
            <v>3355000000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G292">
            <v>0</v>
          </cell>
          <cell r="H292">
            <v>0</v>
          </cell>
          <cell r="I292">
            <v>8742000000</v>
          </cell>
          <cell r="O292">
            <v>2477000000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G293">
            <v>0</v>
          </cell>
          <cell r="H293">
            <v>0</v>
          </cell>
          <cell r="I293">
            <v>9339000000</v>
          </cell>
          <cell r="O293">
            <v>2176000000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G294">
            <v>0</v>
          </cell>
          <cell r="H294">
            <v>0</v>
          </cell>
          <cell r="I294">
            <v>10276000000</v>
          </cell>
          <cell r="O294">
            <v>3304000000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G295">
            <v>0</v>
          </cell>
          <cell r="H295">
            <v>0</v>
          </cell>
          <cell r="I295">
            <v>11259000000</v>
          </cell>
          <cell r="O295">
            <v>3327000000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G296">
            <v>0</v>
          </cell>
          <cell r="H296">
            <v>0</v>
          </cell>
          <cell r="I296">
            <v>14000000</v>
          </cell>
          <cell r="O296">
            <v>620000000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G297">
            <v>0</v>
          </cell>
          <cell r="H297">
            <v>0</v>
          </cell>
          <cell r="I297">
            <v>15000000</v>
          </cell>
          <cell r="O297">
            <v>768000000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G298">
            <v>0</v>
          </cell>
          <cell r="H298">
            <v>0</v>
          </cell>
          <cell r="I298">
            <v>14000000</v>
          </cell>
          <cell r="O298">
            <v>774000000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G299">
            <v>0</v>
          </cell>
          <cell r="H299">
            <v>0</v>
          </cell>
          <cell r="I299">
            <v>13000000</v>
          </cell>
          <cell r="O299">
            <v>934000000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G300">
            <v>6043000000</v>
          </cell>
          <cell r="H300">
            <v>0</v>
          </cell>
          <cell r="I300">
            <v>0</v>
          </cell>
          <cell r="O300">
            <v>3889000000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G301">
            <v>6645000000</v>
          </cell>
          <cell r="H301">
            <v>0</v>
          </cell>
          <cell r="I301">
            <v>0</v>
          </cell>
          <cell r="O301">
            <v>3556000000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G302">
            <v>6552000000</v>
          </cell>
          <cell r="H302">
            <v>0</v>
          </cell>
          <cell r="I302">
            <v>0</v>
          </cell>
          <cell r="O302">
            <v>3557000000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G303">
            <v>6610000000</v>
          </cell>
          <cell r="H303">
            <v>0</v>
          </cell>
          <cell r="I303">
            <v>0</v>
          </cell>
          <cell r="O303">
            <v>2789000000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G304">
            <v>1291000000</v>
          </cell>
          <cell r="H304">
            <v>130000000</v>
          </cell>
          <cell r="I304">
            <v>0</v>
          </cell>
          <cell r="O304">
            <v>970000000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G305">
            <v>1254000000</v>
          </cell>
          <cell r="H305">
            <v>125000000</v>
          </cell>
          <cell r="I305">
            <v>0</v>
          </cell>
          <cell r="O305">
            <v>977000000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G306">
            <v>1321000000</v>
          </cell>
          <cell r="H306">
            <v>136000000</v>
          </cell>
          <cell r="I306">
            <v>0</v>
          </cell>
          <cell r="O306">
            <v>1008000000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G307">
            <v>1393000000</v>
          </cell>
          <cell r="H307">
            <v>141000000</v>
          </cell>
          <cell r="I307">
            <v>0</v>
          </cell>
          <cell r="O307">
            <v>1064000000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G308">
            <v>1670000000</v>
          </cell>
          <cell r="H308">
            <v>0</v>
          </cell>
          <cell r="I308">
            <v>46000000</v>
          </cell>
          <cell r="O308">
            <v>895000000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G309">
            <v>1611000000</v>
          </cell>
          <cell r="H309">
            <v>0</v>
          </cell>
          <cell r="I309">
            <v>27000000</v>
          </cell>
          <cell r="O309">
            <v>924000000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G310">
            <v>1859000000</v>
          </cell>
          <cell r="H310">
            <v>0</v>
          </cell>
          <cell r="I310">
            <v>147000000</v>
          </cell>
          <cell r="O310">
            <v>770000000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G311">
            <v>1836000000</v>
          </cell>
          <cell r="H311">
            <v>0</v>
          </cell>
          <cell r="I311">
            <v>248000000</v>
          </cell>
          <cell r="O311">
            <v>836000000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G312">
            <v>203733000</v>
          </cell>
          <cell r="H312">
            <v>0</v>
          </cell>
          <cell r="I312">
            <v>96054000</v>
          </cell>
          <cell r="O312">
            <v>554982000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G313">
            <v>273897000</v>
          </cell>
          <cell r="H313">
            <v>0</v>
          </cell>
          <cell r="I313">
            <v>110474000</v>
          </cell>
          <cell r="O313">
            <v>733385000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G314">
            <v>250214000</v>
          </cell>
          <cell r="H314">
            <v>0</v>
          </cell>
          <cell r="I314">
            <v>130368000</v>
          </cell>
          <cell r="O314">
            <v>793705000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G315">
            <v>276240000</v>
          </cell>
          <cell r="H315">
            <v>0</v>
          </cell>
          <cell r="I315">
            <v>146368000</v>
          </cell>
          <cell r="O315">
            <v>75606000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G316">
            <v>1827000000</v>
          </cell>
          <cell r="H316">
            <v>713000000</v>
          </cell>
          <cell r="I316">
            <v>0</v>
          </cell>
          <cell r="O316">
            <v>1740000000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G317">
            <v>2112000000</v>
          </cell>
          <cell r="H317">
            <v>754000000</v>
          </cell>
          <cell r="I317">
            <v>0</v>
          </cell>
          <cell r="O317">
            <v>1995000000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G318">
            <v>2169000000</v>
          </cell>
          <cell r="H318">
            <v>735000000</v>
          </cell>
          <cell r="I318">
            <v>0</v>
          </cell>
          <cell r="O318">
            <v>2043000000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G319">
            <v>2189000000</v>
          </cell>
          <cell r="H319">
            <v>636000000</v>
          </cell>
          <cell r="I319">
            <v>0</v>
          </cell>
          <cell r="O319">
            <v>1627000000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G320">
            <v>234000000</v>
          </cell>
          <cell r="H320">
            <v>0</v>
          </cell>
          <cell r="I320">
            <v>628000000</v>
          </cell>
          <cell r="O320">
            <v>1142000000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G321">
            <v>252000000</v>
          </cell>
          <cell r="H321">
            <v>0</v>
          </cell>
          <cell r="I321">
            <v>685000000</v>
          </cell>
          <cell r="O321">
            <v>1152000000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G322">
            <v>262000000</v>
          </cell>
          <cell r="H322">
            <v>0</v>
          </cell>
          <cell r="I322">
            <v>750000000</v>
          </cell>
          <cell r="O322">
            <v>1163000000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G323">
            <v>281000000</v>
          </cell>
          <cell r="H323">
            <v>0</v>
          </cell>
          <cell r="I323">
            <v>811000000</v>
          </cell>
          <cell r="O323">
            <v>1297000000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G324">
            <v>1105000000</v>
          </cell>
          <cell r="H324">
            <v>0</v>
          </cell>
          <cell r="I324">
            <v>88000000</v>
          </cell>
          <cell r="O324">
            <v>136000000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G325">
            <v>1264000000</v>
          </cell>
          <cell r="H325">
            <v>0</v>
          </cell>
          <cell r="I325">
            <v>327000000</v>
          </cell>
          <cell r="O325">
            <v>277000000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G326">
            <v>2012000000</v>
          </cell>
          <cell r="H326">
            <v>0</v>
          </cell>
          <cell r="I326">
            <v>1406000000</v>
          </cell>
          <cell r="O326">
            <v>464000000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G327">
            <v>2977000000</v>
          </cell>
          <cell r="H327">
            <v>0</v>
          </cell>
          <cell r="I327">
            <v>1836000000</v>
          </cell>
          <cell r="O327">
            <v>705000000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G328">
            <v>365000000</v>
          </cell>
          <cell r="H328">
            <v>0</v>
          </cell>
          <cell r="I328">
            <v>1050000000</v>
          </cell>
          <cell r="O328">
            <v>1290000000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G329">
            <v>387000000</v>
          </cell>
          <cell r="H329">
            <v>0</v>
          </cell>
          <cell r="I329">
            <v>954000000</v>
          </cell>
          <cell r="O329">
            <v>1010000000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G330">
            <v>388000000</v>
          </cell>
          <cell r="H330">
            <v>0</v>
          </cell>
          <cell r="I330">
            <v>1013000000</v>
          </cell>
          <cell r="O330">
            <v>935000000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G331">
            <v>374000000</v>
          </cell>
          <cell r="H331">
            <v>0</v>
          </cell>
          <cell r="I331">
            <v>970000000</v>
          </cell>
          <cell r="O331">
            <v>933000000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G332">
            <v>11188000000</v>
          </cell>
          <cell r="H332">
            <v>0</v>
          </cell>
          <cell r="I332">
            <v>5024000000</v>
          </cell>
          <cell r="O332">
            <v>6156000000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G333">
            <v>11682000000</v>
          </cell>
          <cell r="H333">
            <v>0</v>
          </cell>
          <cell r="I333">
            <v>4124000000</v>
          </cell>
          <cell r="O333">
            <v>7129000000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G334">
            <v>11648000000</v>
          </cell>
          <cell r="H334">
            <v>0</v>
          </cell>
          <cell r="I334">
            <v>4073000000</v>
          </cell>
          <cell r="O334">
            <v>7060000000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G335">
            <v>12566000000</v>
          </cell>
          <cell r="H335">
            <v>0</v>
          </cell>
          <cell r="I335">
            <v>4966000000</v>
          </cell>
          <cell r="O335">
            <v>6415000000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G336">
            <v>170113000</v>
          </cell>
          <cell r="H336">
            <v>0</v>
          </cell>
          <cell r="I336">
            <v>451405000</v>
          </cell>
          <cell r="O336">
            <v>292974000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G337">
            <v>147651000</v>
          </cell>
          <cell r="H337">
            <v>0</v>
          </cell>
          <cell r="I337">
            <v>651052000</v>
          </cell>
          <cell r="O337">
            <v>547294000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G338">
            <v>129602000</v>
          </cell>
          <cell r="H338">
            <v>0</v>
          </cell>
          <cell r="I338">
            <v>632760000</v>
          </cell>
          <cell r="O338">
            <v>885769000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G339">
            <v>112253000</v>
          </cell>
          <cell r="H339">
            <v>0</v>
          </cell>
          <cell r="I339">
            <v>622211000</v>
          </cell>
          <cell r="O339">
            <v>41692000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G340">
            <v>495000000</v>
          </cell>
          <cell r="H340">
            <v>0</v>
          </cell>
          <cell r="I340">
            <v>0</v>
          </cell>
          <cell r="O340">
            <v>876000000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G341">
            <v>594000000</v>
          </cell>
          <cell r="H341">
            <v>0</v>
          </cell>
          <cell r="I341">
            <v>0</v>
          </cell>
          <cell r="O341">
            <v>916000000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G342">
            <v>606000000</v>
          </cell>
          <cell r="H342">
            <v>0</v>
          </cell>
          <cell r="I342">
            <v>0</v>
          </cell>
          <cell r="O342">
            <v>1008000000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G343">
            <v>638000000</v>
          </cell>
          <cell r="H343">
            <v>0</v>
          </cell>
          <cell r="I343">
            <v>0</v>
          </cell>
          <cell r="O343">
            <v>979000000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G344">
            <v>610735000</v>
          </cell>
          <cell r="H344">
            <v>58827000</v>
          </cell>
          <cell r="I344">
            <v>30239000</v>
          </cell>
          <cell r="O344">
            <v>327007000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G345">
            <v>683115000</v>
          </cell>
          <cell r="H345">
            <v>66259000</v>
          </cell>
          <cell r="I345">
            <v>35710000</v>
          </cell>
          <cell r="O345">
            <v>306486000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G346">
            <v>712543000</v>
          </cell>
          <cell r="H346">
            <v>69589000</v>
          </cell>
          <cell r="I346">
            <v>51459000</v>
          </cell>
          <cell r="O346">
            <v>236671000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G347">
            <v>722798000</v>
          </cell>
          <cell r="H347">
            <v>65411000</v>
          </cell>
          <cell r="I347">
            <v>60790000</v>
          </cell>
          <cell r="O347">
            <v>324080000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G348">
            <v>10104000000</v>
          </cell>
          <cell r="H348">
            <v>0</v>
          </cell>
          <cell r="I348">
            <v>0</v>
          </cell>
          <cell r="O348">
            <v>3104000000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G349">
            <v>10899000000</v>
          </cell>
          <cell r="H349">
            <v>0</v>
          </cell>
          <cell r="I349">
            <v>0</v>
          </cell>
          <cell r="O349">
            <v>3283000000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G350">
            <v>11445000000</v>
          </cell>
          <cell r="H350">
            <v>0</v>
          </cell>
          <cell r="I350">
            <v>0</v>
          </cell>
          <cell r="O350">
            <v>3689000000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G351">
            <v>12068000000</v>
          </cell>
          <cell r="H351">
            <v>0</v>
          </cell>
          <cell r="I351">
            <v>0</v>
          </cell>
          <cell r="O351">
            <v>3750000000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G352">
            <v>2410000</v>
          </cell>
          <cell r="H352">
            <v>65000</v>
          </cell>
          <cell r="I352">
            <v>0</v>
          </cell>
          <cell r="O352">
            <v>-1156000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G353">
            <v>3940000</v>
          </cell>
          <cell r="H353">
            <v>30000</v>
          </cell>
          <cell r="I353">
            <v>163000</v>
          </cell>
          <cell r="O353">
            <v>-2761000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G354">
            <v>15359000</v>
          </cell>
          <cell r="H354">
            <v>0</v>
          </cell>
          <cell r="I354">
            <v>0</v>
          </cell>
          <cell r="O354">
            <v>-11305000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G355">
            <v>25853000</v>
          </cell>
          <cell r="H355">
            <v>0</v>
          </cell>
          <cell r="I355">
            <v>0</v>
          </cell>
          <cell r="O355">
            <v>-10688000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G356">
            <v>1653000000</v>
          </cell>
          <cell r="H356">
            <v>128000000</v>
          </cell>
          <cell r="I356">
            <v>0</v>
          </cell>
          <cell r="O356">
            <v>1131000000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G357">
            <v>1527000000</v>
          </cell>
          <cell r="H357">
            <v>122000000</v>
          </cell>
          <cell r="I357">
            <v>0</v>
          </cell>
          <cell r="O357">
            <v>1322000000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G358">
            <v>1509000000</v>
          </cell>
          <cell r="H358">
            <v>117000000</v>
          </cell>
          <cell r="I358">
            <v>0</v>
          </cell>
          <cell r="O358">
            <v>1156000000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G359">
            <v>1665000000</v>
          </cell>
          <cell r="H359">
            <v>124000000</v>
          </cell>
          <cell r="I359">
            <v>0</v>
          </cell>
          <cell r="O359">
            <v>991000000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G360">
            <v>2047847000</v>
          </cell>
          <cell r="H360">
            <v>429479000</v>
          </cell>
          <cell r="I360">
            <v>0</v>
          </cell>
          <cell r="O360">
            <v>-110710000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G361">
            <v>2764851000</v>
          </cell>
          <cell r="H361">
            <v>623798000</v>
          </cell>
          <cell r="I361">
            <v>0</v>
          </cell>
          <cell r="O361">
            <v>-286074000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G362">
            <v>3437032000</v>
          </cell>
          <cell r="H362">
            <v>792917000</v>
          </cell>
          <cell r="I362">
            <v>0</v>
          </cell>
          <cell r="O362">
            <v>-145633000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G363">
            <v>3951445000</v>
          </cell>
          <cell r="H363">
            <v>946300000</v>
          </cell>
          <cell r="I363">
            <v>0</v>
          </cell>
          <cell r="O363">
            <v>114923000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G364">
            <v>11802000000</v>
          </cell>
          <cell r="H364">
            <v>5942000000</v>
          </cell>
          <cell r="I364">
            <v>395000000</v>
          </cell>
          <cell r="O364">
            <v>11301000000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G365">
            <v>11437000000</v>
          </cell>
          <cell r="H365">
            <v>6294000000</v>
          </cell>
          <cell r="I365">
            <v>275000000</v>
          </cell>
          <cell r="O365">
            <v>9763000000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G366">
            <v>11861000000</v>
          </cell>
          <cell r="H366">
            <v>6207000000</v>
          </cell>
          <cell r="I366">
            <v>359000000</v>
          </cell>
          <cell r="O366">
            <v>11254000000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G367">
            <v>11433000000</v>
          </cell>
          <cell r="H367">
            <v>6296000000</v>
          </cell>
          <cell r="I367">
            <v>303000000</v>
          </cell>
          <cell r="O367">
            <v>12928000000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G368">
            <v>194207000</v>
          </cell>
          <cell r="H368">
            <v>0</v>
          </cell>
          <cell r="I368">
            <v>137058000</v>
          </cell>
          <cell r="O368">
            <v>456180000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G369">
            <v>187244000</v>
          </cell>
          <cell r="H369">
            <v>0</v>
          </cell>
          <cell r="I369">
            <v>182242000</v>
          </cell>
          <cell r="O369">
            <v>305330000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G370">
            <v>3518000000</v>
          </cell>
          <cell r="H370">
            <v>0</v>
          </cell>
          <cell r="I370">
            <v>1104000000</v>
          </cell>
          <cell r="O370">
            <v>3473000000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G371">
            <v>3805000000</v>
          </cell>
          <cell r="H371">
            <v>0</v>
          </cell>
          <cell r="I371">
            <v>1151000000</v>
          </cell>
          <cell r="O371">
            <v>3613000000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G372">
            <v>3726000000</v>
          </cell>
          <cell r="H372">
            <v>0</v>
          </cell>
          <cell r="I372">
            <v>1208000000</v>
          </cell>
          <cell r="O372">
            <v>3584000000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G373">
            <v>3597000000</v>
          </cell>
          <cell r="H373">
            <v>0</v>
          </cell>
          <cell r="I373">
            <v>1301000000</v>
          </cell>
          <cell r="O373">
            <v>3389000000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G374">
            <v>1187331000</v>
          </cell>
          <cell r="H374">
            <v>0</v>
          </cell>
          <cell r="I374">
            <v>0</v>
          </cell>
          <cell r="O374">
            <v>565978000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G375">
            <v>1147039000</v>
          </cell>
          <cell r="H375">
            <v>0</v>
          </cell>
          <cell r="I375">
            <v>0</v>
          </cell>
          <cell r="O375">
            <v>602720000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G376">
            <v>1224930000</v>
          </cell>
          <cell r="H376">
            <v>0</v>
          </cell>
          <cell r="I376">
            <v>0</v>
          </cell>
          <cell r="O376">
            <v>696407000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G377">
            <v>1348122000</v>
          </cell>
          <cell r="H377">
            <v>0</v>
          </cell>
          <cell r="I377">
            <v>0</v>
          </cell>
          <cell r="O377">
            <v>781748000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G378">
            <v>3244000000</v>
          </cell>
          <cell r="H378">
            <v>0</v>
          </cell>
          <cell r="I378">
            <v>4780000000</v>
          </cell>
          <cell r="O378">
            <v>2713000000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G379">
            <v>3502000000</v>
          </cell>
          <cell r="H379">
            <v>0</v>
          </cell>
          <cell r="I379">
            <v>4541000000</v>
          </cell>
          <cell r="O379">
            <v>2545000000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G380">
            <v>3347000000</v>
          </cell>
          <cell r="H380">
            <v>0</v>
          </cell>
          <cell r="I380">
            <v>4428000000</v>
          </cell>
          <cell r="O380">
            <v>2410000000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G381">
            <v>3328000000</v>
          </cell>
          <cell r="H381">
            <v>0</v>
          </cell>
          <cell r="I381">
            <v>4189000000</v>
          </cell>
          <cell r="O381">
            <v>2605000000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G382">
            <v>1557646000</v>
          </cell>
          <cell r="H382">
            <v>0</v>
          </cell>
          <cell r="I382">
            <v>149089000</v>
          </cell>
          <cell r="O382">
            <v>1361496000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G383">
            <v>1727600000</v>
          </cell>
          <cell r="H383">
            <v>0</v>
          </cell>
          <cell r="I383">
            <v>172200000</v>
          </cell>
          <cell r="O383">
            <v>1677900000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G384">
            <v>2037000000</v>
          </cell>
          <cell r="H384">
            <v>0</v>
          </cell>
          <cell r="I384">
            <v>199700000</v>
          </cell>
          <cell r="O384">
            <v>1884900000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G385">
            <v>2508600000</v>
          </cell>
          <cell r="H385">
            <v>0</v>
          </cell>
          <cell r="I385">
            <v>325200000</v>
          </cell>
          <cell r="O385">
            <v>2142000000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G386">
            <v>1476916000</v>
          </cell>
          <cell r="H386">
            <v>516338000</v>
          </cell>
          <cell r="I386">
            <v>41668000</v>
          </cell>
          <cell r="O386">
            <v>380717000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G387">
            <v>1600187000</v>
          </cell>
          <cell r="H387">
            <v>553817000</v>
          </cell>
          <cell r="I387">
            <v>39577000</v>
          </cell>
          <cell r="O387">
            <v>329056000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G388">
            <v>1538027000</v>
          </cell>
          <cell r="H388">
            <v>563975000</v>
          </cell>
          <cell r="I388">
            <v>41595000</v>
          </cell>
          <cell r="O388">
            <v>517633000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G389">
            <v>1620006000</v>
          </cell>
          <cell r="H389">
            <v>489265000</v>
          </cell>
          <cell r="I389">
            <v>29173000</v>
          </cell>
          <cell r="O389">
            <v>720280000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G390">
            <v>0</v>
          </cell>
          <cell r="H390">
            <v>0</v>
          </cell>
          <cell r="I390">
            <v>0</v>
          </cell>
          <cell r="O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G391">
            <v>0</v>
          </cell>
          <cell r="H391">
            <v>0</v>
          </cell>
          <cell r="I391">
            <v>0</v>
          </cell>
          <cell r="O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G392">
            <v>0</v>
          </cell>
          <cell r="H392">
            <v>0</v>
          </cell>
          <cell r="I392">
            <v>0</v>
          </cell>
          <cell r="O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G393">
            <v>0</v>
          </cell>
          <cell r="H393">
            <v>0</v>
          </cell>
          <cell r="I393">
            <v>0</v>
          </cell>
          <cell r="O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G394">
            <v>17100000000</v>
          </cell>
          <cell r="H394">
            <v>0</v>
          </cell>
          <cell r="I394">
            <v>13413000000</v>
          </cell>
          <cell r="O394">
            <v>36741000000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G395">
            <v>17573000000</v>
          </cell>
          <cell r="H395">
            <v>0</v>
          </cell>
          <cell r="I395">
            <v>14186000000</v>
          </cell>
          <cell r="O395">
            <v>29074000000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G396">
            <v>17034000000</v>
          </cell>
          <cell r="H396">
            <v>0</v>
          </cell>
          <cell r="I396">
            <v>16793000000</v>
          </cell>
          <cell r="O396">
            <v>21711000000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G397">
            <v>16473000000</v>
          </cell>
          <cell r="H397">
            <v>0</v>
          </cell>
          <cell r="I397">
            <v>21037000000</v>
          </cell>
          <cell r="O397">
            <v>-370000000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G398">
            <v>133796000</v>
          </cell>
          <cell r="H398">
            <v>0</v>
          </cell>
          <cell r="I398">
            <v>579315000</v>
          </cell>
          <cell r="O398">
            <v>762960000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G399">
            <v>169815000</v>
          </cell>
          <cell r="H399">
            <v>0</v>
          </cell>
          <cell r="I399">
            <v>778655000</v>
          </cell>
          <cell r="O399">
            <v>916013000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G400">
            <v>204161000</v>
          </cell>
          <cell r="H400">
            <v>0</v>
          </cell>
          <cell r="I400">
            <v>986812000</v>
          </cell>
          <cell r="O400">
            <v>930800000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G401">
            <v>230734000</v>
          </cell>
          <cell r="H401">
            <v>0</v>
          </cell>
          <cell r="I401">
            <v>1230853000</v>
          </cell>
          <cell r="O401">
            <v>-199373000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G402">
            <v>550000000</v>
          </cell>
          <cell r="H402">
            <v>0</v>
          </cell>
          <cell r="I402">
            <v>1127000000</v>
          </cell>
          <cell r="O402">
            <v>2858000000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G403">
            <v>563000000</v>
          </cell>
          <cell r="H403">
            <v>0</v>
          </cell>
          <cell r="I403">
            <v>1208000000</v>
          </cell>
          <cell r="O403">
            <v>3316000000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G404">
            <v>542000000</v>
          </cell>
          <cell r="H404">
            <v>0</v>
          </cell>
          <cell r="I404">
            <v>1292000000</v>
          </cell>
          <cell r="O404">
            <v>2721000000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G405">
            <v>551000000</v>
          </cell>
          <cell r="H405">
            <v>0</v>
          </cell>
          <cell r="I405">
            <v>1395000000</v>
          </cell>
          <cell r="O405">
            <v>3536000000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G406">
            <v>11349000000</v>
          </cell>
          <cell r="H406">
            <v>0</v>
          </cell>
          <cell r="I406">
            <v>1658000000</v>
          </cell>
          <cell r="O406">
            <v>3802000000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G407">
            <v>12702000000</v>
          </cell>
          <cell r="H407">
            <v>0</v>
          </cell>
          <cell r="I407">
            <v>1771000000</v>
          </cell>
          <cell r="O407">
            <v>2922000000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G408">
            <v>13936000000</v>
          </cell>
          <cell r="H408">
            <v>0</v>
          </cell>
          <cell r="I408">
            <v>1835000000</v>
          </cell>
          <cell r="O408">
            <v>7837000000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G409">
            <v>14845000000</v>
          </cell>
          <cell r="H409">
            <v>0</v>
          </cell>
          <cell r="I409">
            <v>1902000000</v>
          </cell>
          <cell r="O409">
            <v>6952000000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G410">
            <v>6564000000</v>
          </cell>
          <cell r="H410">
            <v>2037000000</v>
          </cell>
          <cell r="I410">
            <v>0</v>
          </cell>
          <cell r="O410">
            <v>2755000000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G411">
            <v>5536000000</v>
          </cell>
          <cell r="H411">
            <v>1958000000</v>
          </cell>
          <cell r="I411">
            <v>0</v>
          </cell>
          <cell r="O411">
            <v>3889000000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G412">
            <v>5074000000</v>
          </cell>
          <cell r="H412">
            <v>1898000000</v>
          </cell>
          <cell r="I412">
            <v>0</v>
          </cell>
          <cell r="O412">
            <v>3046000000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G413">
            <v>5005000000</v>
          </cell>
          <cell r="H413">
            <v>1641000000</v>
          </cell>
          <cell r="I413">
            <v>0</v>
          </cell>
          <cell r="O413">
            <v>3479000000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G414">
            <v>4426100000</v>
          </cell>
          <cell r="H414">
            <v>1477300000</v>
          </cell>
          <cell r="I414">
            <v>0</v>
          </cell>
          <cell r="O414">
            <v>6224700000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G415">
            <v>4377700000</v>
          </cell>
          <cell r="H415">
            <v>1452000000</v>
          </cell>
          <cell r="I415">
            <v>0</v>
          </cell>
          <cell r="O415">
            <v>5461400000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G416">
            <v>3834400000</v>
          </cell>
          <cell r="H416">
            <v>1425100000</v>
          </cell>
          <cell r="I416">
            <v>0</v>
          </cell>
          <cell r="O416">
            <v>3460100000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G417">
            <v>4018300000</v>
          </cell>
          <cell r="H417">
            <v>1389100000</v>
          </cell>
          <cell r="I417">
            <v>0</v>
          </cell>
          <cell r="O417">
            <v>2987700000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G418">
            <v>3052000000</v>
          </cell>
          <cell r="H418">
            <v>0</v>
          </cell>
          <cell r="I418">
            <v>848000000</v>
          </cell>
          <cell r="O418">
            <v>4239000000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G419">
            <v>3194000000</v>
          </cell>
          <cell r="H419">
            <v>0</v>
          </cell>
          <cell r="I419">
            <v>1086000000</v>
          </cell>
          <cell r="O419">
            <v>4392000000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G420">
            <v>3340000000</v>
          </cell>
          <cell r="H420">
            <v>0</v>
          </cell>
          <cell r="I420">
            <v>1443000000</v>
          </cell>
          <cell r="O420">
            <v>4214000000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G421">
            <v>3615000000</v>
          </cell>
          <cell r="H421">
            <v>0</v>
          </cell>
          <cell r="I421">
            <v>1512000000</v>
          </cell>
          <cell r="O421">
            <v>4252000000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G422">
            <v>3430125000</v>
          </cell>
          <cell r="H422">
            <v>0</v>
          </cell>
          <cell r="I422">
            <v>0</v>
          </cell>
          <cell r="O422">
            <v>1655276000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G423">
            <v>3699557000</v>
          </cell>
          <cell r="H423">
            <v>0</v>
          </cell>
          <cell r="I423">
            <v>0</v>
          </cell>
          <cell r="O423">
            <v>1736185000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G424">
            <v>4033414000</v>
          </cell>
          <cell r="H424">
            <v>0</v>
          </cell>
          <cell r="I424">
            <v>0</v>
          </cell>
          <cell r="O424">
            <v>1769093000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G425">
            <v>4365797000</v>
          </cell>
          <cell r="H425">
            <v>0</v>
          </cell>
          <cell r="I425">
            <v>0</v>
          </cell>
          <cell r="O425">
            <v>1940294000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G426">
            <v>1742000000</v>
          </cell>
          <cell r="H426">
            <v>0</v>
          </cell>
          <cell r="I426">
            <v>75000000</v>
          </cell>
          <cell r="O426">
            <v>1201000000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G427">
            <v>1740000000</v>
          </cell>
          <cell r="H427">
            <v>0</v>
          </cell>
          <cell r="I427">
            <v>79000000</v>
          </cell>
          <cell r="O427">
            <v>1001000000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G428">
            <v>1721000000</v>
          </cell>
          <cell r="H428">
            <v>0</v>
          </cell>
          <cell r="I428">
            <v>94000000</v>
          </cell>
          <cell r="O428">
            <v>983000000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G429">
            <v>1356000000</v>
          </cell>
          <cell r="H429">
            <v>0</v>
          </cell>
          <cell r="I429">
            <v>81000000</v>
          </cell>
          <cell r="O429">
            <v>1399000000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G430">
            <v>649900000</v>
          </cell>
          <cell r="H430">
            <v>0</v>
          </cell>
          <cell r="I430">
            <v>0</v>
          </cell>
          <cell r="O430">
            <v>755900000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G431">
            <v>826900000</v>
          </cell>
          <cell r="H431">
            <v>0</v>
          </cell>
          <cell r="I431">
            <v>0</v>
          </cell>
          <cell r="O431">
            <v>929400000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G432">
            <v>1003000000</v>
          </cell>
          <cell r="H432">
            <v>0</v>
          </cell>
          <cell r="I432">
            <v>0</v>
          </cell>
          <cell r="O432">
            <v>1285300000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G433">
            <v>1100300000</v>
          </cell>
          <cell r="H433">
            <v>0</v>
          </cell>
          <cell r="I433">
            <v>0</v>
          </cell>
          <cell r="O433">
            <v>1554500000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G434">
            <v>5181200000</v>
          </cell>
          <cell r="H434">
            <v>1137900000</v>
          </cell>
          <cell r="I434">
            <v>0</v>
          </cell>
          <cell r="O434">
            <v>3095200000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G435">
            <v>5117100000</v>
          </cell>
          <cell r="H435">
            <v>1104400000</v>
          </cell>
          <cell r="I435">
            <v>0</v>
          </cell>
          <cell r="O435">
            <v>3120500000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G436">
            <v>5389000000</v>
          </cell>
          <cell r="H436">
            <v>1157000000</v>
          </cell>
          <cell r="I436">
            <v>0</v>
          </cell>
          <cell r="O436">
            <v>3346600000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G437">
            <v>6054300000</v>
          </cell>
          <cell r="H437">
            <v>1239100000</v>
          </cell>
          <cell r="I437">
            <v>0</v>
          </cell>
          <cell r="O437">
            <v>3469100000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G438">
            <v>8365000000</v>
          </cell>
          <cell r="H438">
            <v>0</v>
          </cell>
          <cell r="I438">
            <v>2192000000</v>
          </cell>
          <cell r="O438">
            <v>9450000000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G439">
            <v>8565000000</v>
          </cell>
          <cell r="H439">
            <v>0</v>
          </cell>
          <cell r="I439">
            <v>2288000000</v>
          </cell>
          <cell r="O439">
            <v>11540000000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G440">
            <v>8523000000</v>
          </cell>
          <cell r="H440">
            <v>0</v>
          </cell>
          <cell r="I440">
            <v>2354000000</v>
          </cell>
          <cell r="O440">
            <v>13224000000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G441">
            <v>8754000000</v>
          </cell>
          <cell r="H441">
            <v>0</v>
          </cell>
          <cell r="I441">
            <v>2527000000</v>
          </cell>
          <cell r="O441">
            <v>14358000000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G442">
            <v>1598000000</v>
          </cell>
          <cell r="H442">
            <v>0</v>
          </cell>
          <cell r="I442">
            <v>276000000</v>
          </cell>
          <cell r="O442">
            <v>1972000000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G443">
            <v>1692000000</v>
          </cell>
          <cell r="H443">
            <v>0</v>
          </cell>
          <cell r="I443">
            <v>329000000</v>
          </cell>
          <cell r="O443">
            <v>2120000000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G444">
            <v>1669000000</v>
          </cell>
          <cell r="H444">
            <v>0</v>
          </cell>
          <cell r="I444">
            <v>330000000</v>
          </cell>
          <cell r="O444">
            <v>2052000000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G445">
            <v>1690000000</v>
          </cell>
          <cell r="H445">
            <v>0</v>
          </cell>
          <cell r="I445">
            <v>322000000</v>
          </cell>
          <cell r="O445">
            <v>2053000000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G446">
            <v>1598000000</v>
          </cell>
          <cell r="H446">
            <v>0</v>
          </cell>
          <cell r="I446">
            <v>276000000</v>
          </cell>
          <cell r="O446">
            <v>1972000000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G447">
            <v>1692000000</v>
          </cell>
          <cell r="H447">
            <v>0</v>
          </cell>
          <cell r="I447">
            <v>329000000</v>
          </cell>
          <cell r="O447">
            <v>2120000000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G448">
            <v>1669000000</v>
          </cell>
          <cell r="H448">
            <v>0</v>
          </cell>
          <cell r="I448">
            <v>330000000</v>
          </cell>
          <cell r="O448">
            <v>2052000000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G449">
            <v>1690000000</v>
          </cell>
          <cell r="H449">
            <v>0</v>
          </cell>
          <cell r="I449">
            <v>322000000</v>
          </cell>
          <cell r="O449">
            <v>2053000000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G450">
            <v>916000000</v>
          </cell>
          <cell r="H450">
            <v>0</v>
          </cell>
          <cell r="I450">
            <v>97000000</v>
          </cell>
          <cell r="O450">
            <v>1764000000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G451">
            <v>1036000000</v>
          </cell>
          <cell r="H451">
            <v>0</v>
          </cell>
          <cell r="I451">
            <v>94000000</v>
          </cell>
          <cell r="O451">
            <v>1898000000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G452">
            <v>1017000000</v>
          </cell>
          <cell r="H452">
            <v>0</v>
          </cell>
          <cell r="I452">
            <v>93000000</v>
          </cell>
          <cell r="O452">
            <v>1900000000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G453">
            <v>1145000000</v>
          </cell>
          <cell r="H453">
            <v>0</v>
          </cell>
          <cell r="I453">
            <v>134000000</v>
          </cell>
          <cell r="O453">
            <v>2275000000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G454">
            <v>68538000</v>
          </cell>
          <cell r="H454">
            <v>0</v>
          </cell>
          <cell r="I454">
            <v>382553000</v>
          </cell>
          <cell r="O454">
            <v>366078000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G455">
            <v>69323000</v>
          </cell>
          <cell r="H455">
            <v>0</v>
          </cell>
          <cell r="I455">
            <v>475464000</v>
          </cell>
          <cell r="O455">
            <v>381812000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G456">
            <v>89468000</v>
          </cell>
          <cell r="H456">
            <v>0</v>
          </cell>
          <cell r="I456">
            <v>538513000</v>
          </cell>
          <cell r="O456">
            <v>385136000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G457">
            <v>139616000</v>
          </cell>
          <cell r="H457">
            <v>0</v>
          </cell>
          <cell r="I457">
            <v>570527000</v>
          </cell>
          <cell r="O457">
            <v>401911000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G458">
            <v>1732600000</v>
          </cell>
          <cell r="H458">
            <v>0</v>
          </cell>
          <cell r="I458">
            <v>0</v>
          </cell>
          <cell r="O458">
            <v>920100000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G459">
            <v>1819500000</v>
          </cell>
          <cell r="H459">
            <v>0</v>
          </cell>
          <cell r="I459">
            <v>0</v>
          </cell>
          <cell r="O459">
            <v>970300000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G460">
            <v>1993800000</v>
          </cell>
          <cell r="H460">
            <v>0</v>
          </cell>
          <cell r="I460">
            <v>0</v>
          </cell>
          <cell r="O460">
            <v>1040200000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G461">
            <v>3607000000</v>
          </cell>
          <cell r="H461">
            <v>0</v>
          </cell>
          <cell r="I461">
            <v>0</v>
          </cell>
          <cell r="O461">
            <v>1049700000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G462">
            <v>1123200000</v>
          </cell>
          <cell r="H462">
            <v>0</v>
          </cell>
          <cell r="I462">
            <v>78300000</v>
          </cell>
          <cell r="O462">
            <v>461500000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G463">
            <v>1058000000</v>
          </cell>
          <cell r="H463">
            <v>0</v>
          </cell>
          <cell r="I463">
            <v>60400000</v>
          </cell>
          <cell r="O463">
            <v>440000000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G464">
            <v>1105700000</v>
          </cell>
          <cell r="H464">
            <v>0</v>
          </cell>
          <cell r="I464">
            <v>52500000</v>
          </cell>
          <cell r="O464">
            <v>426300000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G465">
            <v>1209100000</v>
          </cell>
          <cell r="H465">
            <v>0</v>
          </cell>
          <cell r="I465">
            <v>58700000</v>
          </cell>
          <cell r="O465">
            <v>369300000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G466">
            <v>1616921000</v>
          </cell>
          <cell r="H466">
            <v>0</v>
          </cell>
          <cell r="I466">
            <v>0</v>
          </cell>
          <cell r="O466">
            <v>1161670000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G467">
            <v>1758765000</v>
          </cell>
          <cell r="H467">
            <v>0</v>
          </cell>
          <cell r="I467">
            <v>0</v>
          </cell>
          <cell r="O467">
            <v>1215484000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G468">
            <v>1647382000</v>
          </cell>
          <cell r="H468">
            <v>0</v>
          </cell>
          <cell r="I468">
            <v>0</v>
          </cell>
          <cell r="O468">
            <v>920762000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G469">
            <v>1757523000</v>
          </cell>
          <cell r="H469">
            <v>0</v>
          </cell>
          <cell r="I469">
            <v>0</v>
          </cell>
          <cell r="O469">
            <v>714446000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G470">
            <v>2337000000</v>
          </cell>
          <cell r="H470">
            <v>0</v>
          </cell>
          <cell r="I470">
            <v>115000000</v>
          </cell>
          <cell r="O470">
            <v>1046000000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G471">
            <v>2335000000</v>
          </cell>
          <cell r="H471">
            <v>0</v>
          </cell>
          <cell r="I471">
            <v>115000000</v>
          </cell>
          <cell r="O471">
            <v>1180000000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G472">
            <v>2320000000</v>
          </cell>
          <cell r="H472">
            <v>0</v>
          </cell>
          <cell r="I472">
            <v>105000000</v>
          </cell>
          <cell r="O472">
            <v>1298000000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G473">
            <v>2326000000</v>
          </cell>
          <cell r="H473">
            <v>0</v>
          </cell>
          <cell r="I473">
            <v>99000000</v>
          </cell>
          <cell r="O473">
            <v>1433000000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G474">
            <v>625200000</v>
          </cell>
          <cell r="H474">
            <v>0</v>
          </cell>
          <cell r="I474">
            <v>278300000</v>
          </cell>
          <cell r="O474">
            <v>400900000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G475">
            <v>665400000</v>
          </cell>
          <cell r="H475">
            <v>0</v>
          </cell>
          <cell r="I475">
            <v>304400000</v>
          </cell>
          <cell r="O475">
            <v>325300000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G476">
            <v>673500000</v>
          </cell>
          <cell r="H476">
            <v>0</v>
          </cell>
          <cell r="I476">
            <v>319300000</v>
          </cell>
          <cell r="O476">
            <v>429700000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G477">
            <v>622900000</v>
          </cell>
          <cell r="H477">
            <v>0</v>
          </cell>
          <cell r="I477">
            <v>290200000</v>
          </cell>
          <cell r="O477">
            <v>628000000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G478">
            <v>965000000</v>
          </cell>
          <cell r="H478">
            <v>0</v>
          </cell>
          <cell r="I478">
            <v>2145000000</v>
          </cell>
          <cell r="O478">
            <v>3567000000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G479">
            <v>1274000000</v>
          </cell>
          <cell r="H479">
            <v>0</v>
          </cell>
          <cell r="I479">
            <v>2668000000</v>
          </cell>
          <cell r="O479">
            <v>5269000000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G480">
            <v>1213000000</v>
          </cell>
          <cell r="H480">
            <v>0</v>
          </cell>
          <cell r="I480">
            <v>3066000000</v>
          </cell>
          <cell r="O480">
            <v>5323000000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G481">
            <v>1135000000</v>
          </cell>
          <cell r="H481">
            <v>0</v>
          </cell>
          <cell r="I481">
            <v>3144000000</v>
          </cell>
          <cell r="O481">
            <v>5452000000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G482">
            <v>889879000</v>
          </cell>
          <cell r="H482">
            <v>0</v>
          </cell>
          <cell r="I482">
            <v>341969000</v>
          </cell>
          <cell r="O482">
            <v>1370883000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G483">
            <v>1516508000</v>
          </cell>
          <cell r="H483">
            <v>0</v>
          </cell>
          <cell r="I483">
            <v>528737000</v>
          </cell>
          <cell r="O483">
            <v>1520428000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G484">
            <v>1278506000</v>
          </cell>
          <cell r="H484">
            <v>0</v>
          </cell>
          <cell r="I484">
            <v>590935000</v>
          </cell>
          <cell r="O484">
            <v>1806360000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G485">
            <v>1947135000</v>
          </cell>
          <cell r="H485">
            <v>0</v>
          </cell>
          <cell r="I485">
            <v>638024000</v>
          </cell>
          <cell r="O485">
            <v>1371844000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G486">
            <v>2743000000</v>
          </cell>
          <cell r="H486">
            <v>0</v>
          </cell>
          <cell r="I486">
            <v>2780000000</v>
          </cell>
          <cell r="O486">
            <v>2606000000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G487">
            <v>8290000000</v>
          </cell>
          <cell r="H487">
            <v>0</v>
          </cell>
          <cell r="I487">
            <v>3319000000</v>
          </cell>
          <cell r="O487">
            <v>6697000000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G488">
            <v>7741000000</v>
          </cell>
          <cell r="H488">
            <v>0</v>
          </cell>
          <cell r="I488">
            <v>3129000000</v>
          </cell>
          <cell r="O488">
            <v>171000000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G489">
            <v>6476000000</v>
          </cell>
          <cell r="H489">
            <v>0</v>
          </cell>
          <cell r="I489">
            <v>1792000000</v>
          </cell>
          <cell r="O489">
            <v>2347000000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G490">
            <v>1078000000</v>
          </cell>
          <cell r="H490">
            <v>1153000000</v>
          </cell>
          <cell r="I490">
            <v>30000000</v>
          </cell>
          <cell r="O490">
            <v>148000000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G491">
            <v>1055000000</v>
          </cell>
          <cell r="H491">
            <v>1125000000</v>
          </cell>
          <cell r="I491">
            <v>16000000</v>
          </cell>
          <cell r="O491">
            <v>32000000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G492">
            <v>1030000000</v>
          </cell>
          <cell r="H492">
            <v>1094000000</v>
          </cell>
          <cell r="I492">
            <v>14000000</v>
          </cell>
          <cell r="O492">
            <v>948000000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G493">
            <v>1028000000</v>
          </cell>
          <cell r="H493">
            <v>1109000000</v>
          </cell>
          <cell r="I493">
            <v>7000000</v>
          </cell>
          <cell r="O493">
            <v>898000000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G494">
            <v>3260000000</v>
          </cell>
          <cell r="H494">
            <v>915000000</v>
          </cell>
          <cell r="I494">
            <v>136000000</v>
          </cell>
          <cell r="O494">
            <v>2454000000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G495">
            <v>3593000000</v>
          </cell>
          <cell r="H495">
            <v>983000000</v>
          </cell>
          <cell r="I495">
            <v>75000000</v>
          </cell>
          <cell r="O495">
            <v>2476000000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G496">
            <v>3660000000</v>
          </cell>
          <cell r="H496">
            <v>923000000</v>
          </cell>
          <cell r="I496">
            <v>41000000</v>
          </cell>
          <cell r="O496">
            <v>2197000000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G497">
            <v>3499000000</v>
          </cell>
          <cell r="H497">
            <v>1114000000</v>
          </cell>
          <cell r="I497">
            <v>34000000</v>
          </cell>
          <cell r="O497">
            <v>2325000000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G498">
            <v>4018300000</v>
          </cell>
          <cell r="H498">
            <v>0</v>
          </cell>
          <cell r="I498">
            <v>0</v>
          </cell>
          <cell r="O498">
            <v>1435000000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G499">
            <v>4360300000</v>
          </cell>
          <cell r="H499">
            <v>0</v>
          </cell>
          <cell r="I499">
            <v>0</v>
          </cell>
          <cell r="O499">
            <v>1731900000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G500">
            <v>4577600000</v>
          </cell>
          <cell r="H500">
            <v>0</v>
          </cell>
          <cell r="I500">
            <v>0</v>
          </cell>
          <cell r="O500">
            <v>2023800000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G501">
            <v>4345500000</v>
          </cell>
          <cell r="H501">
            <v>0</v>
          </cell>
          <cell r="I501">
            <v>0</v>
          </cell>
          <cell r="O501">
            <v>1976100000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G502">
            <v>1895000000</v>
          </cell>
          <cell r="H502">
            <v>0</v>
          </cell>
          <cell r="I502">
            <v>1024000000</v>
          </cell>
          <cell r="O502">
            <v>2244000000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G503">
            <v>1877000000</v>
          </cell>
          <cell r="H503">
            <v>0</v>
          </cell>
          <cell r="I503">
            <v>1071000000</v>
          </cell>
          <cell r="O503">
            <v>2164000000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G504">
            <v>1937000000</v>
          </cell>
          <cell r="H504">
            <v>0</v>
          </cell>
          <cell r="I504">
            <v>1130000000</v>
          </cell>
          <cell r="O504">
            <v>2427000000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G505">
            <v>2031000000</v>
          </cell>
          <cell r="H505">
            <v>0</v>
          </cell>
          <cell r="I505">
            <v>1216000000</v>
          </cell>
          <cell r="O505">
            <v>2471000000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G506">
            <v>673500000</v>
          </cell>
          <cell r="H506">
            <v>0</v>
          </cell>
          <cell r="I506">
            <v>160000000</v>
          </cell>
          <cell r="O506">
            <v>480000000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G507">
            <v>715800000</v>
          </cell>
          <cell r="H507">
            <v>0</v>
          </cell>
          <cell r="I507">
            <v>189600000</v>
          </cell>
          <cell r="O507">
            <v>611200000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G508">
            <v>751700000</v>
          </cell>
          <cell r="H508">
            <v>0</v>
          </cell>
          <cell r="I508">
            <v>201800000</v>
          </cell>
          <cell r="O508">
            <v>638200000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G509">
            <v>884300000</v>
          </cell>
          <cell r="H509">
            <v>0</v>
          </cell>
          <cell r="I509">
            <v>198000000</v>
          </cell>
          <cell r="O509">
            <v>693900000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G510">
            <v>296000000</v>
          </cell>
          <cell r="H510">
            <v>0</v>
          </cell>
          <cell r="I510">
            <v>1562000000</v>
          </cell>
          <cell r="O510">
            <v>2257000000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G511">
            <v>309000000</v>
          </cell>
          <cell r="H511">
            <v>0</v>
          </cell>
          <cell r="I511">
            <v>1622000000</v>
          </cell>
          <cell r="O511">
            <v>2286000000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G512">
            <v>322000000</v>
          </cell>
          <cell r="H512">
            <v>0</v>
          </cell>
          <cell r="I512">
            <v>1720000000</v>
          </cell>
          <cell r="O512">
            <v>2629000000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G513">
            <v>336000000</v>
          </cell>
          <cell r="H513">
            <v>0</v>
          </cell>
          <cell r="I513">
            <v>1919000000</v>
          </cell>
          <cell r="O513">
            <v>2013000000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G514">
            <v>6597000000</v>
          </cell>
          <cell r="H514">
            <v>0</v>
          </cell>
          <cell r="I514">
            <v>0</v>
          </cell>
          <cell r="O514">
            <v>1558800000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G515">
            <v>6985900000</v>
          </cell>
          <cell r="H515">
            <v>0</v>
          </cell>
          <cell r="I515">
            <v>0</v>
          </cell>
          <cell r="O515">
            <v>1824700000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G516">
            <v>7073500000</v>
          </cell>
          <cell r="H516">
            <v>0</v>
          </cell>
          <cell r="I516">
            <v>0</v>
          </cell>
          <cell r="O516">
            <v>1606300000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G517">
            <v>7337800000</v>
          </cell>
          <cell r="H517">
            <v>0</v>
          </cell>
          <cell r="I517">
            <v>0</v>
          </cell>
          <cell r="O517">
            <v>1743400000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G518">
            <v>644000000</v>
          </cell>
          <cell r="H518">
            <v>198000000</v>
          </cell>
          <cell r="I518">
            <v>0</v>
          </cell>
          <cell r="O518">
            <v>920000000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G519">
            <v>645000000</v>
          </cell>
          <cell r="H519">
            <v>193000000</v>
          </cell>
          <cell r="I519">
            <v>0</v>
          </cell>
          <cell r="O519">
            <v>1938000000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G520">
            <v>755000000</v>
          </cell>
          <cell r="H520">
            <v>227000000</v>
          </cell>
          <cell r="I520">
            <v>0</v>
          </cell>
          <cell r="O520">
            <v>1239000000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G521">
            <v>762000000</v>
          </cell>
          <cell r="H521">
            <v>251000000</v>
          </cell>
          <cell r="I521">
            <v>0</v>
          </cell>
          <cell r="O521">
            <v>1567000000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G522">
            <v>6010000000</v>
          </cell>
          <cell r="H522">
            <v>0</v>
          </cell>
          <cell r="I522">
            <v>0</v>
          </cell>
          <cell r="O522">
            <v>3942000000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G523">
            <v>4375000000</v>
          </cell>
          <cell r="H523">
            <v>0</v>
          </cell>
          <cell r="I523">
            <v>0</v>
          </cell>
          <cell r="O523">
            <v>3387000000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G524">
            <v>4065000000</v>
          </cell>
          <cell r="H524">
            <v>0</v>
          </cell>
          <cell r="I524">
            <v>0</v>
          </cell>
          <cell r="O524">
            <v>2943000000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G525">
            <v>3758000000</v>
          </cell>
          <cell r="H525">
            <v>0</v>
          </cell>
          <cell r="I525">
            <v>0</v>
          </cell>
          <cell r="O525">
            <v>2504000000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G526">
            <v>3862434000</v>
          </cell>
          <cell r="H526">
            <v>0</v>
          </cell>
          <cell r="I526">
            <v>3169703000</v>
          </cell>
          <cell r="O526">
            <v>2951071000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G527">
            <v>4621096000</v>
          </cell>
          <cell r="H527">
            <v>0</v>
          </cell>
          <cell r="I527">
            <v>3600976000</v>
          </cell>
          <cell r="O527">
            <v>4198153000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G528">
            <v>5285634000</v>
          </cell>
          <cell r="H528">
            <v>0</v>
          </cell>
          <cell r="I528">
            <v>3997041000</v>
          </cell>
          <cell r="O528">
            <v>6218276000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G529">
            <v>3174320000</v>
          </cell>
          <cell r="H529">
            <v>0</v>
          </cell>
          <cell r="I529">
            <v>3313644000</v>
          </cell>
          <cell r="O529">
            <v>91707000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G530">
            <v>531180000</v>
          </cell>
          <cell r="H530">
            <v>0</v>
          </cell>
          <cell r="I530">
            <v>0</v>
          </cell>
          <cell r="O530">
            <v>411579000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G531">
            <v>621413000</v>
          </cell>
          <cell r="H531">
            <v>0</v>
          </cell>
          <cell r="I531">
            <v>0</v>
          </cell>
          <cell r="O531">
            <v>466950000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G532">
            <v>734119000</v>
          </cell>
          <cell r="H532">
            <v>0</v>
          </cell>
          <cell r="I532">
            <v>0</v>
          </cell>
          <cell r="O532">
            <v>511772000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G533">
            <v>825296000</v>
          </cell>
          <cell r="H533">
            <v>0</v>
          </cell>
          <cell r="I533">
            <v>0</v>
          </cell>
          <cell r="O533">
            <v>609065000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G534">
            <v>47233000</v>
          </cell>
          <cell r="H534">
            <v>0</v>
          </cell>
          <cell r="I534">
            <v>560669000</v>
          </cell>
          <cell r="O534">
            <v>514093000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G535">
            <v>62179000</v>
          </cell>
          <cell r="H535">
            <v>0</v>
          </cell>
          <cell r="I535">
            <v>978973000</v>
          </cell>
          <cell r="O535">
            <v>512322000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G536">
            <v>50948000</v>
          </cell>
          <cell r="H536">
            <v>0</v>
          </cell>
          <cell r="I536">
            <v>758861000</v>
          </cell>
          <cell r="O536">
            <v>921375000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G537">
            <v>65082000</v>
          </cell>
          <cell r="H537">
            <v>0</v>
          </cell>
          <cell r="I537">
            <v>765895000</v>
          </cell>
          <cell r="O537">
            <v>1008820000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G538">
            <v>200849000</v>
          </cell>
          <cell r="H538">
            <v>0</v>
          </cell>
          <cell r="I538">
            <v>653132000</v>
          </cell>
          <cell r="O538">
            <v>650635000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G539">
            <v>238134000</v>
          </cell>
          <cell r="H539">
            <v>0</v>
          </cell>
          <cell r="I539">
            <v>679298000</v>
          </cell>
          <cell r="O539">
            <v>1027362000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G540">
            <v>249925000</v>
          </cell>
          <cell r="H540">
            <v>0</v>
          </cell>
          <cell r="I540">
            <v>819216000</v>
          </cell>
          <cell r="O540">
            <v>361816000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G541">
            <v>272747000</v>
          </cell>
          <cell r="H541">
            <v>0</v>
          </cell>
          <cell r="I541">
            <v>927920000</v>
          </cell>
          <cell r="O541">
            <v>42763000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G542">
            <v>747356000</v>
          </cell>
          <cell r="H542">
            <v>0</v>
          </cell>
          <cell r="I542">
            <v>740791000</v>
          </cell>
          <cell r="O542">
            <v>1118206000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G543">
            <v>914149000</v>
          </cell>
          <cell r="H543">
            <v>0</v>
          </cell>
          <cell r="I543">
            <v>859680000</v>
          </cell>
          <cell r="O543">
            <v>1529435000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G544">
            <v>1034507000</v>
          </cell>
          <cell r="H544">
            <v>0</v>
          </cell>
          <cell r="I544">
            <v>625361000</v>
          </cell>
          <cell r="O544">
            <v>1632849000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G545">
            <v>1086274000</v>
          </cell>
          <cell r="H545">
            <v>0</v>
          </cell>
          <cell r="I545">
            <v>688195000</v>
          </cell>
          <cell r="O545">
            <v>1764164000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G546">
            <v>24573000</v>
          </cell>
          <cell r="H546">
            <v>0</v>
          </cell>
          <cell r="I546">
            <v>169173000</v>
          </cell>
          <cell r="O546">
            <v>169240000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G547">
            <v>26684000</v>
          </cell>
          <cell r="H547">
            <v>0</v>
          </cell>
          <cell r="I547">
            <v>192420000</v>
          </cell>
          <cell r="O547">
            <v>194150000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G548">
            <v>40878000</v>
          </cell>
          <cell r="H548">
            <v>0</v>
          </cell>
          <cell r="I548">
            <v>360592000</v>
          </cell>
          <cell r="O548">
            <v>256922000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G549">
            <v>40090000</v>
          </cell>
          <cell r="H549">
            <v>0</v>
          </cell>
          <cell r="I549">
            <v>453423000</v>
          </cell>
          <cell r="O549">
            <v>337386000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G550">
            <v>921000000</v>
          </cell>
          <cell r="H550">
            <v>0</v>
          </cell>
          <cell r="I550">
            <v>471000000</v>
          </cell>
          <cell r="O550">
            <v>-27000000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G551">
            <v>888000000</v>
          </cell>
          <cell r="H551">
            <v>0</v>
          </cell>
          <cell r="I551">
            <v>256000000</v>
          </cell>
          <cell r="O551">
            <v>322000000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G552">
            <v>958000000</v>
          </cell>
          <cell r="H552">
            <v>0</v>
          </cell>
          <cell r="I552">
            <v>136000000</v>
          </cell>
          <cell r="O552">
            <v>571000000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G553">
            <v>1048000000</v>
          </cell>
          <cell r="H553">
            <v>0</v>
          </cell>
          <cell r="I553">
            <v>61000000</v>
          </cell>
          <cell r="O553">
            <v>294000000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G554">
            <v>2894000000</v>
          </cell>
          <cell r="H554">
            <v>439000000</v>
          </cell>
          <cell r="I554">
            <v>0</v>
          </cell>
          <cell r="O554">
            <v>1530000000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G555">
            <v>3886000000</v>
          </cell>
          <cell r="H555">
            <v>644000000</v>
          </cell>
          <cell r="I555">
            <v>0</v>
          </cell>
          <cell r="O555">
            <v>2147000000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G556">
            <v>3810000000</v>
          </cell>
          <cell r="H556">
            <v>647000000</v>
          </cell>
          <cell r="I556">
            <v>0</v>
          </cell>
          <cell r="O556">
            <v>2449000000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G557">
            <v>3596000000</v>
          </cell>
          <cell r="H557">
            <v>625000000</v>
          </cell>
          <cell r="I557">
            <v>0</v>
          </cell>
          <cell r="O557">
            <v>2342000000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G558">
            <v>917162000</v>
          </cell>
          <cell r="H558">
            <v>0</v>
          </cell>
          <cell r="I558">
            <v>1144585000</v>
          </cell>
          <cell r="O558">
            <v>1656705000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G559">
            <v>888051000</v>
          </cell>
          <cell r="H559">
            <v>0</v>
          </cell>
          <cell r="I559">
            <v>1261044000</v>
          </cell>
          <cell r="O559">
            <v>1652967000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G560">
            <v>863455000</v>
          </cell>
          <cell r="H560">
            <v>0</v>
          </cell>
          <cell r="I560">
            <v>1318638000</v>
          </cell>
          <cell r="O560">
            <v>2186641000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G561">
            <v>1074998000</v>
          </cell>
          <cell r="H561">
            <v>0</v>
          </cell>
          <cell r="I561">
            <v>1337276000</v>
          </cell>
          <cell r="O561">
            <v>1651704000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G562">
            <v>697400000</v>
          </cell>
          <cell r="H562">
            <v>291300000</v>
          </cell>
          <cell r="I562">
            <v>0</v>
          </cell>
          <cell r="O562">
            <v>419900000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G563">
            <v>749700000</v>
          </cell>
          <cell r="H563">
            <v>323000000</v>
          </cell>
          <cell r="I563">
            <v>0</v>
          </cell>
          <cell r="O563">
            <v>456200000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G564">
            <v>928700000</v>
          </cell>
          <cell r="H564">
            <v>346500000</v>
          </cell>
          <cell r="I564">
            <v>0</v>
          </cell>
          <cell r="O564">
            <v>422100000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G565">
            <v>850700000</v>
          </cell>
          <cell r="H565">
            <v>383100000</v>
          </cell>
          <cell r="I565">
            <v>0</v>
          </cell>
          <cell r="O565">
            <v>642700000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G566">
            <v>1095000000</v>
          </cell>
          <cell r="H566">
            <v>0</v>
          </cell>
          <cell r="I566">
            <v>2153000000</v>
          </cell>
          <cell r="O566">
            <v>3646000000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G567">
            <v>1154000000</v>
          </cell>
          <cell r="H567">
            <v>0</v>
          </cell>
          <cell r="I567">
            <v>2314000000</v>
          </cell>
          <cell r="O567">
            <v>2390000000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G568">
            <v>1200000000</v>
          </cell>
          <cell r="H568">
            <v>0</v>
          </cell>
          <cell r="I568">
            <v>2450000000</v>
          </cell>
          <cell r="O568">
            <v>4391000000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G569">
            <v>1576000000</v>
          </cell>
          <cell r="H569">
            <v>0</v>
          </cell>
          <cell r="I569">
            <v>3936000000</v>
          </cell>
          <cell r="O569">
            <v>3160000000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G570">
            <v>1264632000</v>
          </cell>
          <cell r="H570">
            <v>0</v>
          </cell>
          <cell r="I570">
            <v>39940000</v>
          </cell>
          <cell r="O570">
            <v>530798000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G571">
            <v>1282709000</v>
          </cell>
          <cell r="H571">
            <v>0</v>
          </cell>
          <cell r="I571">
            <v>48071000</v>
          </cell>
          <cell r="O571">
            <v>552073000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G572">
            <v>1337487000</v>
          </cell>
          <cell r="H572">
            <v>0</v>
          </cell>
          <cell r="I572">
            <v>49292000</v>
          </cell>
          <cell r="O572">
            <v>594648000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G573">
            <v>1420281000</v>
          </cell>
          <cell r="H573">
            <v>0</v>
          </cell>
          <cell r="I573">
            <v>46012000</v>
          </cell>
          <cell r="O573">
            <v>721484000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G574">
            <v>3151043000</v>
          </cell>
          <cell r="H574">
            <v>0</v>
          </cell>
          <cell r="I574">
            <v>71731000</v>
          </cell>
          <cell r="O574">
            <v>510451000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G575">
            <v>3919856000</v>
          </cell>
          <cell r="H575">
            <v>0</v>
          </cell>
          <cell r="I575">
            <v>76773000</v>
          </cell>
          <cell r="O575">
            <v>587775000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G576">
            <v>4785243000</v>
          </cell>
          <cell r="H576">
            <v>0</v>
          </cell>
          <cell r="I576">
            <v>156458000</v>
          </cell>
          <cell r="O576">
            <v>421057000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G577">
            <v>6280728000</v>
          </cell>
          <cell r="H577">
            <v>0</v>
          </cell>
          <cell r="I577">
            <v>317141000</v>
          </cell>
          <cell r="O577">
            <v>578997000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G578">
            <v>58323000</v>
          </cell>
          <cell r="H578">
            <v>0</v>
          </cell>
          <cell r="I578">
            <v>74453000</v>
          </cell>
          <cell r="O578">
            <v>162592000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G579">
            <v>63268000</v>
          </cell>
          <cell r="H579">
            <v>0</v>
          </cell>
          <cell r="I579">
            <v>95232000</v>
          </cell>
          <cell r="O579">
            <v>222101000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G580">
            <v>71369000</v>
          </cell>
          <cell r="H580">
            <v>0</v>
          </cell>
          <cell r="I580">
            <v>115076000</v>
          </cell>
          <cell r="O580">
            <v>288294000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G581">
            <v>80791000</v>
          </cell>
          <cell r="H581">
            <v>0</v>
          </cell>
          <cell r="I581">
            <v>133457000</v>
          </cell>
          <cell r="O581">
            <v>364057000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G582">
            <v>10850000000</v>
          </cell>
          <cell r="H582">
            <v>0</v>
          </cell>
          <cell r="I582">
            <v>0</v>
          </cell>
          <cell r="O582">
            <v>13017000000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G583">
            <v>11842000000</v>
          </cell>
          <cell r="H583">
            <v>0</v>
          </cell>
          <cell r="I583">
            <v>0</v>
          </cell>
          <cell r="O583">
            <v>332000000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G584">
            <v>10502000000</v>
          </cell>
          <cell r="H584">
            <v>0</v>
          </cell>
          <cell r="I584">
            <v>0</v>
          </cell>
          <cell r="O584">
            <v>7647000000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G585">
            <v>12196000000</v>
          </cell>
          <cell r="H585">
            <v>0</v>
          </cell>
          <cell r="I585">
            <v>0</v>
          </cell>
          <cell r="O585">
            <v>4116000000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G586">
            <v>1007431000</v>
          </cell>
          <cell r="H586">
            <v>0</v>
          </cell>
          <cell r="I586">
            <v>0</v>
          </cell>
          <cell r="O586">
            <v>712014000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G587">
            <v>1110776000</v>
          </cell>
          <cell r="H587">
            <v>0</v>
          </cell>
          <cell r="I587">
            <v>0</v>
          </cell>
          <cell r="O587">
            <v>786626000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G588">
            <v>1121590000</v>
          </cell>
          <cell r="H588">
            <v>0</v>
          </cell>
          <cell r="I588">
            <v>0</v>
          </cell>
          <cell r="O588">
            <v>827344000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G589">
            <v>1169470000</v>
          </cell>
          <cell r="H589">
            <v>0</v>
          </cell>
          <cell r="I589">
            <v>0</v>
          </cell>
          <cell r="O589">
            <v>795307000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G590">
            <v>1778000000</v>
          </cell>
          <cell r="H590">
            <v>1415000000</v>
          </cell>
          <cell r="I590">
            <v>0</v>
          </cell>
          <cell r="O590">
            <v>2804000000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G591">
            <v>2653000000</v>
          </cell>
          <cell r="H591">
            <v>2666000000</v>
          </cell>
          <cell r="I591">
            <v>0</v>
          </cell>
          <cell r="O591">
            <v>4994000000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G592">
            <v>4020000000</v>
          </cell>
          <cell r="H592">
            <v>4816000000</v>
          </cell>
          <cell r="I592">
            <v>0</v>
          </cell>
          <cell r="O592">
            <v>6225000000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G593">
            <v>5503000000</v>
          </cell>
          <cell r="H593">
            <v>5919000000</v>
          </cell>
          <cell r="I593">
            <v>0</v>
          </cell>
          <cell r="O593">
            <v>12427000000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G594">
            <v>873100000</v>
          </cell>
          <cell r="H594">
            <v>0</v>
          </cell>
          <cell r="I594">
            <v>7400000</v>
          </cell>
          <cell r="O594">
            <v>161100000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G595">
            <v>938700000</v>
          </cell>
          <cell r="H595">
            <v>0</v>
          </cell>
          <cell r="I595">
            <v>9400000</v>
          </cell>
          <cell r="O595">
            <v>347000000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G596">
            <v>943300000</v>
          </cell>
          <cell r="H596">
            <v>0</v>
          </cell>
          <cell r="I596">
            <v>13100000</v>
          </cell>
          <cell r="O596">
            <v>410500000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G597">
            <v>1047600000</v>
          </cell>
          <cell r="H597">
            <v>0</v>
          </cell>
          <cell r="I597">
            <v>21600000</v>
          </cell>
          <cell r="O597">
            <v>512700000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G598">
            <v>431000000</v>
          </cell>
          <cell r="H598">
            <v>285000000</v>
          </cell>
          <cell r="I598">
            <v>0</v>
          </cell>
          <cell r="O598">
            <v>5733000000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G599">
            <v>657000000</v>
          </cell>
          <cell r="H599">
            <v>210000000</v>
          </cell>
          <cell r="I599">
            <v>0</v>
          </cell>
          <cell r="O599">
            <v>5417000000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G600">
            <v>592000000</v>
          </cell>
          <cell r="H600">
            <v>126000000</v>
          </cell>
          <cell r="I600">
            <v>0</v>
          </cell>
          <cell r="O600">
            <v>1216000000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G601">
            <v>569000000</v>
          </cell>
          <cell r="H601">
            <v>127000000</v>
          </cell>
          <cell r="I601">
            <v>0</v>
          </cell>
          <cell r="O601">
            <v>-13343000000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G602">
            <v>20359000000</v>
          </cell>
          <cell r="H602">
            <v>0</v>
          </cell>
          <cell r="I602">
            <v>2386000000</v>
          </cell>
          <cell r="O602">
            <v>5094000000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G603">
            <v>22113000000</v>
          </cell>
          <cell r="H603">
            <v>0</v>
          </cell>
          <cell r="I603">
            <v>2587000000</v>
          </cell>
          <cell r="O603">
            <v>3815000000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G604">
            <v>25715000000</v>
          </cell>
          <cell r="H604">
            <v>0</v>
          </cell>
          <cell r="I604">
            <v>2611000000</v>
          </cell>
          <cell r="O604">
            <v>2143000000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G605">
            <v>27330000000</v>
          </cell>
          <cell r="H605">
            <v>0</v>
          </cell>
          <cell r="I605">
            <v>2631000000</v>
          </cell>
          <cell r="O605">
            <v>3077000000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G606">
            <v>5353000000</v>
          </cell>
          <cell r="H606">
            <v>0</v>
          </cell>
          <cell r="I606">
            <v>1051000000</v>
          </cell>
          <cell r="O606">
            <v>2134000000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G607">
            <v>4315000000</v>
          </cell>
          <cell r="H607">
            <v>0</v>
          </cell>
          <cell r="I607">
            <v>1741000000</v>
          </cell>
          <cell r="O607">
            <v>2377000000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G608">
            <v>5759000000</v>
          </cell>
          <cell r="H608">
            <v>0</v>
          </cell>
          <cell r="I608">
            <v>1232000000</v>
          </cell>
          <cell r="O608">
            <v>1062000000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G609">
            <v>4969000000</v>
          </cell>
          <cell r="H609">
            <v>0</v>
          </cell>
          <cell r="I609">
            <v>1550000000</v>
          </cell>
          <cell r="O609">
            <v>2334000000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G610">
            <v>587835000</v>
          </cell>
          <cell r="H610">
            <v>209614000</v>
          </cell>
          <cell r="I610">
            <v>0</v>
          </cell>
          <cell r="O610">
            <v>430818000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G611">
            <v>664738000</v>
          </cell>
          <cell r="H611">
            <v>263792000</v>
          </cell>
          <cell r="I611">
            <v>0</v>
          </cell>
          <cell r="O611">
            <v>493557000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G612">
            <v>738080000</v>
          </cell>
          <cell r="H612">
            <v>296583000</v>
          </cell>
          <cell r="I612">
            <v>0</v>
          </cell>
          <cell r="O612">
            <v>552899000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G613">
            <v>767174000</v>
          </cell>
          <cell r="H613">
            <v>334227000</v>
          </cell>
          <cell r="I613">
            <v>0</v>
          </cell>
          <cell r="O613">
            <v>556428000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G614">
            <v>763300000</v>
          </cell>
          <cell r="H614">
            <v>0</v>
          </cell>
          <cell r="I614">
            <v>0</v>
          </cell>
          <cell r="O614">
            <v>1076300000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G615">
            <v>907800000</v>
          </cell>
          <cell r="H615">
            <v>0</v>
          </cell>
          <cell r="I615">
            <v>0</v>
          </cell>
          <cell r="O615">
            <v>1062900000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G616">
            <v>814900000</v>
          </cell>
          <cell r="H616">
            <v>0</v>
          </cell>
          <cell r="I616">
            <v>0</v>
          </cell>
          <cell r="O616">
            <v>1270600000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G617">
            <v>1102800000</v>
          </cell>
          <cell r="H617">
            <v>0</v>
          </cell>
          <cell r="I617">
            <v>0</v>
          </cell>
          <cell r="O617">
            <v>1099200000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G618">
            <v>824000000</v>
          </cell>
          <cell r="H618">
            <v>0</v>
          </cell>
          <cell r="I618">
            <v>0</v>
          </cell>
          <cell r="O618">
            <v>1048000000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G619">
            <v>977000000</v>
          </cell>
          <cell r="H619">
            <v>0</v>
          </cell>
          <cell r="I619">
            <v>0</v>
          </cell>
          <cell r="O619">
            <v>1061000000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G620">
            <v>975000000</v>
          </cell>
          <cell r="H620">
            <v>0</v>
          </cell>
          <cell r="I620">
            <v>0</v>
          </cell>
          <cell r="O620">
            <v>1210000000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G621">
            <v>1034000000</v>
          </cell>
          <cell r="H621">
            <v>0</v>
          </cell>
          <cell r="I621">
            <v>0</v>
          </cell>
          <cell r="O621">
            <v>1311000000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G622">
            <v>1294000000</v>
          </cell>
          <cell r="H622">
            <v>0</v>
          </cell>
          <cell r="I622">
            <v>118000000</v>
          </cell>
          <cell r="O622">
            <v>622000000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G623">
            <v>1334000000</v>
          </cell>
          <cell r="H623">
            <v>0</v>
          </cell>
          <cell r="I623">
            <v>133000000</v>
          </cell>
          <cell r="O623">
            <v>666000000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G624">
            <v>1426000000</v>
          </cell>
          <cell r="H624">
            <v>0</v>
          </cell>
          <cell r="I624">
            <v>139000000</v>
          </cell>
          <cell r="O624">
            <v>809000000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G625">
            <v>1415000000</v>
          </cell>
          <cell r="H625">
            <v>0</v>
          </cell>
          <cell r="I625">
            <v>148000000</v>
          </cell>
          <cell r="O625">
            <v>942000000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G626">
            <v>292500000</v>
          </cell>
          <cell r="H626">
            <v>137354000</v>
          </cell>
          <cell r="I626">
            <v>0</v>
          </cell>
          <cell r="O626">
            <v>305330000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G627">
            <v>322739000</v>
          </cell>
          <cell r="H627">
            <v>147696000</v>
          </cell>
          <cell r="I627">
            <v>0</v>
          </cell>
          <cell r="O627">
            <v>266575000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G628">
            <v>331995000</v>
          </cell>
          <cell r="H628">
            <v>142751000</v>
          </cell>
          <cell r="I628">
            <v>0</v>
          </cell>
          <cell r="O628">
            <v>275627000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G629">
            <v>313544000</v>
          </cell>
          <cell r="H629">
            <v>132892000</v>
          </cell>
          <cell r="I629">
            <v>0</v>
          </cell>
          <cell r="O629">
            <v>307125000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G630">
            <v>175148000</v>
          </cell>
          <cell r="H630">
            <v>0</v>
          </cell>
          <cell r="I630">
            <v>0</v>
          </cell>
          <cell r="O630">
            <v>1190043000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G631">
            <v>182711000</v>
          </cell>
          <cell r="H631">
            <v>0</v>
          </cell>
          <cell r="I631">
            <v>0</v>
          </cell>
          <cell r="O631">
            <v>1216322000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G632">
            <v>408225000</v>
          </cell>
          <cell r="H632">
            <v>0</v>
          </cell>
          <cell r="I632">
            <v>0</v>
          </cell>
          <cell r="O632">
            <v>686471000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G633">
            <v>191073000</v>
          </cell>
          <cell r="H633">
            <v>0</v>
          </cell>
          <cell r="I633">
            <v>0</v>
          </cell>
          <cell r="O633">
            <v>599243000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G634">
            <v>966829000</v>
          </cell>
          <cell r="H634">
            <v>0</v>
          </cell>
          <cell r="I634">
            <v>0</v>
          </cell>
          <cell r="O634">
            <v>721266000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G635">
            <v>936900000</v>
          </cell>
          <cell r="H635">
            <v>0</v>
          </cell>
          <cell r="I635">
            <v>0</v>
          </cell>
          <cell r="O635">
            <v>777717000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G636">
            <v>971611000</v>
          </cell>
          <cell r="H636">
            <v>0</v>
          </cell>
          <cell r="I636">
            <v>0</v>
          </cell>
          <cell r="O636">
            <v>515707000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G637">
            <v>965322000</v>
          </cell>
          <cell r="H637">
            <v>0</v>
          </cell>
          <cell r="I637">
            <v>0</v>
          </cell>
          <cell r="O637">
            <v>266232000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G638">
            <v>489700000</v>
          </cell>
          <cell r="H638">
            <v>112000000</v>
          </cell>
          <cell r="I638">
            <v>0</v>
          </cell>
          <cell r="O638">
            <v>666600000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G639">
            <v>496100000</v>
          </cell>
          <cell r="H639">
            <v>115600000</v>
          </cell>
          <cell r="I639">
            <v>0</v>
          </cell>
          <cell r="O639">
            <v>589200000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G640">
            <v>589800000</v>
          </cell>
          <cell r="H640">
            <v>126300000</v>
          </cell>
          <cell r="I640">
            <v>0</v>
          </cell>
          <cell r="O640">
            <v>494800000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G641">
            <v>737900000</v>
          </cell>
          <cell r="H641">
            <v>143700000</v>
          </cell>
          <cell r="I641">
            <v>0</v>
          </cell>
          <cell r="O641">
            <v>193800000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G642">
            <v>31970000</v>
          </cell>
          <cell r="H642">
            <v>0</v>
          </cell>
          <cell r="I642">
            <v>160828000</v>
          </cell>
          <cell r="O642">
            <v>254161000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G643">
            <v>32316000</v>
          </cell>
          <cell r="H643">
            <v>0</v>
          </cell>
          <cell r="I643">
            <v>170814000</v>
          </cell>
          <cell r="O643">
            <v>271037000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G644">
            <v>35645000</v>
          </cell>
          <cell r="H644">
            <v>0</v>
          </cell>
          <cell r="I644">
            <v>174796000</v>
          </cell>
          <cell r="O644">
            <v>300154000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G645">
            <v>33399000</v>
          </cell>
          <cell r="H645">
            <v>0</v>
          </cell>
          <cell r="I645">
            <v>193585000</v>
          </cell>
          <cell r="O645">
            <v>320995000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G646">
            <v>280928000</v>
          </cell>
          <cell r="H646">
            <v>132460000</v>
          </cell>
          <cell r="I646">
            <v>0</v>
          </cell>
          <cell r="O646">
            <v>439361000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G647">
            <v>270261000</v>
          </cell>
          <cell r="H647">
            <v>134300000</v>
          </cell>
          <cell r="I647">
            <v>0</v>
          </cell>
          <cell r="O647">
            <v>460071000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G648">
            <v>253827000</v>
          </cell>
          <cell r="H648">
            <v>143969000</v>
          </cell>
          <cell r="I648">
            <v>0</v>
          </cell>
          <cell r="O648">
            <v>427145000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G649">
            <v>255192000</v>
          </cell>
          <cell r="H649">
            <v>130593000</v>
          </cell>
          <cell r="I649">
            <v>0</v>
          </cell>
          <cell r="O649">
            <v>533482000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G650">
            <v>2676141000</v>
          </cell>
          <cell r="H650">
            <v>0</v>
          </cell>
          <cell r="I650">
            <v>1266807000</v>
          </cell>
          <cell r="O650">
            <v>1068905000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G651">
            <v>2616000000</v>
          </cell>
          <cell r="H651">
            <v>0</v>
          </cell>
          <cell r="I651">
            <v>1170000000</v>
          </cell>
          <cell r="O651">
            <v>976000000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G652">
            <v>2671000000</v>
          </cell>
          <cell r="H652">
            <v>0</v>
          </cell>
          <cell r="I652">
            <v>1139000000</v>
          </cell>
          <cell r="O652">
            <v>962000000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G653">
            <v>3275000000</v>
          </cell>
          <cell r="H653">
            <v>0</v>
          </cell>
          <cell r="I653">
            <v>1320000000</v>
          </cell>
          <cell r="O653">
            <v>981000000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G654">
            <v>2039000000</v>
          </cell>
          <cell r="H654">
            <v>0</v>
          </cell>
          <cell r="I654">
            <v>0</v>
          </cell>
          <cell r="O654">
            <v>3689000000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G655">
            <v>1984000000</v>
          </cell>
          <cell r="H655">
            <v>0</v>
          </cell>
          <cell r="I655">
            <v>0</v>
          </cell>
          <cell r="O655">
            <v>3889000000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G656">
            <v>1952000000</v>
          </cell>
          <cell r="H656">
            <v>0</v>
          </cell>
          <cell r="I656">
            <v>0</v>
          </cell>
          <cell r="O656">
            <v>4178000000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G657">
            <v>1940000000</v>
          </cell>
          <cell r="H657">
            <v>0</v>
          </cell>
          <cell r="I657">
            <v>0</v>
          </cell>
          <cell r="O657">
            <v>4309000000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G658">
            <v>72163000</v>
          </cell>
          <cell r="H658">
            <v>0</v>
          </cell>
          <cell r="I658">
            <v>768820000</v>
          </cell>
          <cell r="O658">
            <v>784982000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G659">
            <v>76864000</v>
          </cell>
          <cell r="H659">
            <v>0</v>
          </cell>
          <cell r="I659">
            <v>749722000</v>
          </cell>
          <cell r="O659">
            <v>844336000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G660">
            <v>88705000</v>
          </cell>
          <cell r="H660">
            <v>0</v>
          </cell>
          <cell r="I660">
            <v>708406000</v>
          </cell>
          <cell r="O660">
            <v>954846000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G661">
            <v>72363000</v>
          </cell>
          <cell r="H661">
            <v>0</v>
          </cell>
          <cell r="I661">
            <v>643689000</v>
          </cell>
          <cell r="O661">
            <v>940578000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G662">
            <v>1461000000</v>
          </cell>
          <cell r="H662">
            <v>1760000000</v>
          </cell>
          <cell r="I662">
            <v>0</v>
          </cell>
          <cell r="O662">
            <v>4010000000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G663">
            <v>1699000000</v>
          </cell>
          <cell r="H663">
            <v>2120000000</v>
          </cell>
          <cell r="I663">
            <v>0</v>
          </cell>
          <cell r="O663">
            <v>4524000000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G664">
            <v>2983000000</v>
          </cell>
          <cell r="H664">
            <v>2854000000</v>
          </cell>
          <cell r="I664">
            <v>0</v>
          </cell>
          <cell r="O664">
            <v>15265000000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G665">
            <v>3426000000</v>
          </cell>
          <cell r="H665">
            <v>3014000000</v>
          </cell>
          <cell r="I665">
            <v>0</v>
          </cell>
          <cell r="O665">
            <v>22193000000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G666">
            <v>3552300000</v>
          </cell>
          <cell r="H666">
            <v>0</v>
          </cell>
          <cell r="I666">
            <v>0</v>
          </cell>
          <cell r="O666">
            <v>2871600000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G667">
            <v>3474300000</v>
          </cell>
          <cell r="H667">
            <v>0</v>
          </cell>
          <cell r="I667">
            <v>0</v>
          </cell>
          <cell r="O667">
            <v>2895500000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G668">
            <v>3328000000</v>
          </cell>
          <cell r="H668">
            <v>0</v>
          </cell>
          <cell r="I668">
            <v>0</v>
          </cell>
          <cell r="O668">
            <v>2621200000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G669">
            <v>3118900000</v>
          </cell>
          <cell r="H669">
            <v>0</v>
          </cell>
          <cell r="I669">
            <v>0</v>
          </cell>
          <cell r="O669">
            <v>2710600000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G670">
            <v>1126000000</v>
          </cell>
          <cell r="H670">
            <v>710000000</v>
          </cell>
          <cell r="I670">
            <v>31000000</v>
          </cell>
          <cell r="O670">
            <v>1457000000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G671">
            <v>1202000000</v>
          </cell>
          <cell r="H671">
            <v>815000000</v>
          </cell>
          <cell r="I671">
            <v>33000000</v>
          </cell>
          <cell r="O671">
            <v>2002000000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G672">
            <v>1508000000</v>
          </cell>
          <cell r="H672">
            <v>769000000</v>
          </cell>
          <cell r="I672">
            <v>54000000</v>
          </cell>
          <cell r="O672">
            <v>1322000000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G673">
            <v>1472000000</v>
          </cell>
          <cell r="H673">
            <v>742000000</v>
          </cell>
          <cell r="I673">
            <v>64000000</v>
          </cell>
          <cell r="O673">
            <v>1468000000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G674">
            <v>12382000000</v>
          </cell>
          <cell r="H674">
            <v>0</v>
          </cell>
          <cell r="I674">
            <v>0</v>
          </cell>
          <cell r="O674">
            <v>5672000000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G675">
            <v>12158000000</v>
          </cell>
          <cell r="H675">
            <v>0</v>
          </cell>
          <cell r="I675">
            <v>0</v>
          </cell>
          <cell r="O675">
            <v>1650000000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G676">
            <v>13405000000</v>
          </cell>
          <cell r="H676">
            <v>0</v>
          </cell>
          <cell r="I676">
            <v>0</v>
          </cell>
          <cell r="O676">
            <v>4897000000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G677">
            <v>11710000000</v>
          </cell>
          <cell r="H677">
            <v>0</v>
          </cell>
          <cell r="I677">
            <v>0</v>
          </cell>
          <cell r="O677">
            <v>9545000000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G678">
            <v>2656530000</v>
          </cell>
          <cell r="H678">
            <v>0</v>
          </cell>
          <cell r="I678">
            <v>98383000</v>
          </cell>
          <cell r="O678">
            <v>1023178000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G679">
            <v>3028028000</v>
          </cell>
          <cell r="H679">
            <v>0</v>
          </cell>
          <cell r="I679">
            <v>133957000</v>
          </cell>
          <cell r="O679">
            <v>1057935000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G680">
            <v>3314030000</v>
          </cell>
          <cell r="H680">
            <v>0</v>
          </cell>
          <cell r="I680">
            <v>148313000</v>
          </cell>
          <cell r="O680">
            <v>1131418000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G681">
            <v>3277390000</v>
          </cell>
          <cell r="H681">
            <v>0</v>
          </cell>
          <cell r="I681">
            <v>141675000</v>
          </cell>
          <cell r="O681">
            <v>1136787000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G682">
            <v>1156635000</v>
          </cell>
          <cell r="H682">
            <v>0</v>
          </cell>
          <cell r="I682">
            <v>0</v>
          </cell>
          <cell r="O682">
            <v>357213000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G683">
            <v>1196512000</v>
          </cell>
          <cell r="H683">
            <v>0</v>
          </cell>
          <cell r="I683">
            <v>0</v>
          </cell>
          <cell r="O683">
            <v>405499000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G684">
            <v>1295014000</v>
          </cell>
          <cell r="H684">
            <v>0</v>
          </cell>
          <cell r="I684">
            <v>0</v>
          </cell>
          <cell r="O684">
            <v>456597000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G685">
            <v>1325567000</v>
          </cell>
          <cell r="H685">
            <v>0</v>
          </cell>
          <cell r="I685">
            <v>0</v>
          </cell>
          <cell r="O685">
            <v>424944000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G686">
            <v>0</v>
          </cell>
          <cell r="H686">
            <v>0</v>
          </cell>
          <cell r="I686">
            <v>0</v>
          </cell>
          <cell r="O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G687">
            <v>0</v>
          </cell>
          <cell r="H687">
            <v>0</v>
          </cell>
          <cell r="I687">
            <v>0</v>
          </cell>
          <cell r="O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G688">
            <v>0</v>
          </cell>
          <cell r="H688">
            <v>0</v>
          </cell>
          <cell r="I688">
            <v>0</v>
          </cell>
          <cell r="O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G689">
            <v>0</v>
          </cell>
          <cell r="H689">
            <v>0</v>
          </cell>
          <cell r="I689">
            <v>0</v>
          </cell>
          <cell r="O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G690">
            <v>508547000</v>
          </cell>
          <cell r="H690">
            <v>325773000</v>
          </cell>
          <cell r="I690">
            <v>0</v>
          </cell>
          <cell r="O690">
            <v>604160000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G691">
            <v>468345000</v>
          </cell>
          <cell r="H691">
            <v>364923000</v>
          </cell>
          <cell r="I691">
            <v>0</v>
          </cell>
          <cell r="O691">
            <v>574032000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G692">
            <v>518665000</v>
          </cell>
          <cell r="H692">
            <v>395121000</v>
          </cell>
          <cell r="I692">
            <v>0</v>
          </cell>
          <cell r="O692">
            <v>690626000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G693">
            <v>562080000</v>
          </cell>
          <cell r="H693">
            <v>427043000</v>
          </cell>
          <cell r="I693">
            <v>0</v>
          </cell>
          <cell r="O693">
            <v>549581000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G694">
            <v>2816000000</v>
          </cell>
          <cell r="H694">
            <v>0</v>
          </cell>
          <cell r="I694">
            <v>0</v>
          </cell>
          <cell r="O694">
            <v>1302000000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G695">
            <v>2815000000</v>
          </cell>
          <cell r="H695">
            <v>0</v>
          </cell>
          <cell r="I695">
            <v>0</v>
          </cell>
          <cell r="O695">
            <v>1417000000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G696">
            <v>2728000000</v>
          </cell>
          <cell r="H696">
            <v>0</v>
          </cell>
          <cell r="I696">
            <v>0</v>
          </cell>
          <cell r="O696">
            <v>1551000000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G697">
            <v>2617000000</v>
          </cell>
          <cell r="H697">
            <v>0</v>
          </cell>
          <cell r="I697">
            <v>0</v>
          </cell>
          <cell r="O697">
            <v>1569000000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G698">
            <v>2785035000</v>
          </cell>
          <cell r="H698">
            <v>0</v>
          </cell>
          <cell r="I698">
            <v>0</v>
          </cell>
          <cell r="O698">
            <v>1131125000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G699">
            <v>2839629000</v>
          </cell>
          <cell r="H699">
            <v>0</v>
          </cell>
          <cell r="I699">
            <v>0</v>
          </cell>
          <cell r="O699">
            <v>1296854000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G700">
            <v>2967125000</v>
          </cell>
          <cell r="H700">
            <v>0</v>
          </cell>
          <cell r="I700">
            <v>0</v>
          </cell>
          <cell r="O700">
            <v>1347117000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G701">
            <v>2931108000</v>
          </cell>
          <cell r="H701">
            <v>0</v>
          </cell>
          <cell r="I701">
            <v>0</v>
          </cell>
          <cell r="O701">
            <v>1300320000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G702">
            <v>1333000000</v>
          </cell>
          <cell r="H702">
            <v>0</v>
          </cell>
          <cell r="I702">
            <v>0</v>
          </cell>
          <cell r="O702">
            <v>3138000000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G703">
            <v>293000000</v>
          </cell>
          <cell r="H703">
            <v>0</v>
          </cell>
          <cell r="I703">
            <v>0</v>
          </cell>
          <cell r="O703">
            <v>5243000000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G704">
            <v>200000000</v>
          </cell>
          <cell r="H704">
            <v>0</v>
          </cell>
          <cell r="I704">
            <v>0</v>
          </cell>
          <cell r="O704">
            <v>2320000000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G705">
            <v>228000000</v>
          </cell>
          <cell r="H705">
            <v>0</v>
          </cell>
          <cell r="I705">
            <v>0</v>
          </cell>
          <cell r="O705">
            <v>636000000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G706">
            <v>902869000</v>
          </cell>
          <cell r="H706">
            <v>0</v>
          </cell>
          <cell r="I706">
            <v>0</v>
          </cell>
          <cell r="O706">
            <v>201251000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G707">
            <v>1126940000</v>
          </cell>
          <cell r="H707">
            <v>0</v>
          </cell>
          <cell r="I707">
            <v>0</v>
          </cell>
          <cell r="O707">
            <v>329727000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G708">
            <v>1347510000</v>
          </cell>
          <cell r="H708">
            <v>0</v>
          </cell>
          <cell r="I708">
            <v>0</v>
          </cell>
          <cell r="O708">
            <v>469594000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G709">
            <v>1513064000</v>
          </cell>
          <cell r="H709">
            <v>0</v>
          </cell>
          <cell r="I709">
            <v>0</v>
          </cell>
          <cell r="O709">
            <v>580027000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G710">
            <v>1269586000</v>
          </cell>
          <cell r="H710">
            <v>201197000</v>
          </cell>
          <cell r="I710">
            <v>92369000</v>
          </cell>
          <cell r="O710">
            <v>853851000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G711">
            <v>1269777000</v>
          </cell>
          <cell r="H711">
            <v>207591000</v>
          </cell>
          <cell r="I711">
            <v>125876000</v>
          </cell>
          <cell r="O711">
            <v>806012000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G712">
            <v>1315793000</v>
          </cell>
          <cell r="H712">
            <v>222556000</v>
          </cell>
          <cell r="I712">
            <v>99794000</v>
          </cell>
          <cell r="O712">
            <v>940692000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G713">
            <v>1370183000</v>
          </cell>
          <cell r="H713">
            <v>242944000</v>
          </cell>
          <cell r="I713">
            <v>86171000</v>
          </cell>
          <cell r="O713">
            <v>1071178000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G714">
            <v>1789327000</v>
          </cell>
          <cell r="H714">
            <v>0</v>
          </cell>
          <cell r="I714">
            <v>193937000</v>
          </cell>
          <cell r="O714">
            <v>891153000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G715">
            <v>1716639000</v>
          </cell>
          <cell r="H715">
            <v>0</v>
          </cell>
          <cell r="I715">
            <v>131409000</v>
          </cell>
          <cell r="O715">
            <v>908544000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G716">
            <v>1843069000</v>
          </cell>
          <cell r="H716">
            <v>0</v>
          </cell>
          <cell r="I716">
            <v>120266000</v>
          </cell>
          <cell r="O716">
            <v>905853000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G717">
            <v>1948041000</v>
          </cell>
          <cell r="H717">
            <v>0</v>
          </cell>
          <cell r="I717">
            <v>127821000</v>
          </cell>
          <cell r="O717">
            <v>995214000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G718">
            <v>1096507000</v>
          </cell>
          <cell r="H718">
            <v>0</v>
          </cell>
          <cell r="I718">
            <v>0</v>
          </cell>
          <cell r="O718">
            <v>515186000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G719">
            <v>1340453000</v>
          </cell>
          <cell r="H719">
            <v>0</v>
          </cell>
          <cell r="I719">
            <v>0</v>
          </cell>
          <cell r="O719">
            <v>563954000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G720">
            <v>1541214000</v>
          </cell>
          <cell r="H720">
            <v>0</v>
          </cell>
          <cell r="I720">
            <v>0</v>
          </cell>
          <cell r="O720">
            <v>595118000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G721">
            <v>1500399000</v>
          </cell>
          <cell r="H721">
            <v>0</v>
          </cell>
          <cell r="I721">
            <v>0</v>
          </cell>
          <cell r="O721">
            <v>775649000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G722">
            <v>20801000000</v>
          </cell>
          <cell r="H722">
            <v>0</v>
          </cell>
          <cell r="I722">
            <v>1679000000</v>
          </cell>
          <cell r="O722">
            <v>4816000000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G723">
            <v>21667000000</v>
          </cell>
          <cell r="H723">
            <v>0</v>
          </cell>
          <cell r="I723">
            <v>1753000000</v>
          </cell>
          <cell r="O723">
            <v>4792000000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G724">
            <v>23271000000</v>
          </cell>
          <cell r="H724">
            <v>0</v>
          </cell>
          <cell r="I724">
            <v>1820000000</v>
          </cell>
          <cell r="O724">
            <v>5565000000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G725">
            <v>25171000000</v>
          </cell>
          <cell r="H725">
            <v>0</v>
          </cell>
          <cell r="I725">
            <v>1904000000</v>
          </cell>
          <cell r="O725">
            <v>5965000000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G726">
            <v>158950000</v>
          </cell>
          <cell r="H726">
            <v>0</v>
          </cell>
          <cell r="I726">
            <v>506220000</v>
          </cell>
          <cell r="O726">
            <v>532820000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G727">
            <v>241719000</v>
          </cell>
          <cell r="H727">
            <v>0</v>
          </cell>
          <cell r="I727">
            <v>865800000</v>
          </cell>
          <cell r="O727">
            <v>533613000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G728">
            <v>212481000</v>
          </cell>
          <cell r="H728">
            <v>0</v>
          </cell>
          <cell r="I728">
            <v>844130000</v>
          </cell>
          <cell r="O728">
            <v>845910000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G729">
            <v>258342000</v>
          </cell>
          <cell r="H729">
            <v>0</v>
          </cell>
          <cell r="I729">
            <v>826240000</v>
          </cell>
          <cell r="O729">
            <v>1068846000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G730">
            <v>401324000</v>
          </cell>
          <cell r="H730">
            <v>0</v>
          </cell>
          <cell r="I730">
            <v>423312000</v>
          </cell>
          <cell r="O730">
            <v>1189083000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G731">
            <v>463059000</v>
          </cell>
          <cell r="H731">
            <v>0</v>
          </cell>
          <cell r="I731">
            <v>455016000</v>
          </cell>
          <cell r="O731">
            <v>645135000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G732">
            <v>706644000</v>
          </cell>
          <cell r="H732">
            <v>0</v>
          </cell>
          <cell r="I732">
            <v>504905000</v>
          </cell>
          <cell r="O732">
            <v>616756000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G733">
            <v>842010000</v>
          </cell>
          <cell r="H733">
            <v>0</v>
          </cell>
          <cell r="I733">
            <v>568108000</v>
          </cell>
          <cell r="O733">
            <v>630368000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G734">
            <v>16508000000</v>
          </cell>
          <cell r="H734">
            <v>0</v>
          </cell>
          <cell r="I734">
            <v>1568000000</v>
          </cell>
          <cell r="O734">
            <v>7766000000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G735">
            <v>16122000000</v>
          </cell>
          <cell r="H735">
            <v>0</v>
          </cell>
          <cell r="I735">
            <v>1627000000</v>
          </cell>
          <cell r="O735">
            <v>9166000000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G736">
            <v>16280000000</v>
          </cell>
          <cell r="H736">
            <v>0</v>
          </cell>
          <cell r="I736">
            <v>1640000000</v>
          </cell>
          <cell r="O736">
            <v>10469000000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G737">
            <v>16801000000</v>
          </cell>
          <cell r="H737">
            <v>0</v>
          </cell>
          <cell r="I737">
            <v>1690000000</v>
          </cell>
          <cell r="O737">
            <v>11774000000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G738">
            <v>1126000000</v>
          </cell>
          <cell r="H738">
            <v>0</v>
          </cell>
          <cell r="I738">
            <v>2866000000</v>
          </cell>
          <cell r="O738">
            <v>4718000000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G739">
            <v>1045000000</v>
          </cell>
          <cell r="H739">
            <v>0</v>
          </cell>
          <cell r="I739">
            <v>2687000000</v>
          </cell>
          <cell r="O739">
            <v>4204000000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G740">
            <v>863000000</v>
          </cell>
          <cell r="H740">
            <v>0</v>
          </cell>
          <cell r="I740">
            <v>3224000000</v>
          </cell>
          <cell r="O740">
            <v>2897000000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G741">
            <v>703000000</v>
          </cell>
          <cell r="H741">
            <v>0</v>
          </cell>
          <cell r="I741">
            <v>3955000000</v>
          </cell>
          <cell r="O741">
            <v>-1345000000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G742">
            <v>0</v>
          </cell>
          <cell r="H742">
            <v>0</v>
          </cell>
          <cell r="I742">
            <v>7080000000</v>
          </cell>
          <cell r="O742">
            <v>1811000000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G743">
            <v>0</v>
          </cell>
          <cell r="H743">
            <v>0</v>
          </cell>
          <cell r="I743">
            <v>5970000000</v>
          </cell>
          <cell r="O743">
            <v>3655000000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G744">
            <v>0</v>
          </cell>
          <cell r="H744">
            <v>0</v>
          </cell>
          <cell r="I744">
            <v>5757000000</v>
          </cell>
          <cell r="O744">
            <v>2052000000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G745">
            <v>0</v>
          </cell>
          <cell r="H745">
            <v>0</v>
          </cell>
          <cell r="I745">
            <v>5274000000</v>
          </cell>
          <cell r="O745">
            <v>2328000000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G746">
            <v>1111232000</v>
          </cell>
          <cell r="H746">
            <v>0</v>
          </cell>
          <cell r="I746">
            <v>0</v>
          </cell>
          <cell r="O746">
            <v>1028651000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G747">
            <v>1124753000</v>
          </cell>
          <cell r="H747">
            <v>0</v>
          </cell>
          <cell r="I747">
            <v>0</v>
          </cell>
          <cell r="O747">
            <v>1153702000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G748">
            <v>1159502000</v>
          </cell>
          <cell r="H748">
            <v>0</v>
          </cell>
          <cell r="I748">
            <v>0</v>
          </cell>
          <cell r="O748">
            <v>1280983000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G749">
            <v>1220095000</v>
          </cell>
          <cell r="H749">
            <v>0</v>
          </cell>
          <cell r="I749">
            <v>0</v>
          </cell>
          <cell r="O749">
            <v>1155695000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G750">
            <v>661100000</v>
          </cell>
          <cell r="H750">
            <v>197600000</v>
          </cell>
          <cell r="I750">
            <v>112600000</v>
          </cell>
          <cell r="O750">
            <v>190100000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G751">
            <v>591500000</v>
          </cell>
          <cell r="H751">
            <v>203200000</v>
          </cell>
          <cell r="I751">
            <v>113800000</v>
          </cell>
          <cell r="O751">
            <v>337000000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G752">
            <v>624000000</v>
          </cell>
          <cell r="H752">
            <v>214900000</v>
          </cell>
          <cell r="I752">
            <v>110200000</v>
          </cell>
          <cell r="O752">
            <v>483600000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G753">
            <v>682400000</v>
          </cell>
          <cell r="H753">
            <v>232100000</v>
          </cell>
          <cell r="I753">
            <v>89700000</v>
          </cell>
          <cell r="O753">
            <v>559100000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G754">
            <v>5190000000</v>
          </cell>
          <cell r="H754">
            <v>0</v>
          </cell>
          <cell r="I754">
            <v>0</v>
          </cell>
          <cell r="O754">
            <v>5501000000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G755">
            <v>5518000000</v>
          </cell>
          <cell r="H755">
            <v>0</v>
          </cell>
          <cell r="I755">
            <v>0</v>
          </cell>
          <cell r="O755">
            <v>5831000000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G756">
            <v>5006000000</v>
          </cell>
          <cell r="H756">
            <v>0</v>
          </cell>
          <cell r="I756">
            <v>0</v>
          </cell>
          <cell r="O756">
            <v>6828000000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G757">
            <v>5469000000</v>
          </cell>
          <cell r="H757">
            <v>0</v>
          </cell>
          <cell r="I757">
            <v>0</v>
          </cell>
          <cell r="O757">
            <v>6683000000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G758">
            <v>126250000</v>
          </cell>
          <cell r="H758">
            <v>15235000</v>
          </cell>
          <cell r="I758">
            <v>455623000</v>
          </cell>
          <cell r="O758">
            <v>937738000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G759">
            <v>116190000</v>
          </cell>
          <cell r="H759">
            <v>15905000</v>
          </cell>
          <cell r="I759">
            <v>523984000</v>
          </cell>
          <cell r="O759">
            <v>1053174000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G760">
            <v>122878000</v>
          </cell>
          <cell r="H760">
            <v>16104000</v>
          </cell>
          <cell r="I760">
            <v>608039000</v>
          </cell>
          <cell r="O760">
            <v>711205000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G761">
            <v>136287000</v>
          </cell>
          <cell r="H761">
            <v>10269000</v>
          </cell>
          <cell r="I761">
            <v>598587000</v>
          </cell>
          <cell r="O761">
            <v>-19716000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G762">
            <v>8717000000</v>
          </cell>
          <cell r="H762">
            <v>2197000000</v>
          </cell>
          <cell r="I762">
            <v>906000000</v>
          </cell>
          <cell r="O762">
            <v>3817000000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G763">
            <v>9047000000</v>
          </cell>
          <cell r="H763">
            <v>2338000000</v>
          </cell>
          <cell r="I763">
            <v>852000000</v>
          </cell>
          <cell r="O763">
            <v>2702000000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G764">
            <v>8419000000</v>
          </cell>
          <cell r="H764">
            <v>2298000000</v>
          </cell>
          <cell r="I764">
            <v>755000000</v>
          </cell>
          <cell r="O764">
            <v>3144000000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G765">
            <v>13267000000</v>
          </cell>
          <cell r="H765">
            <v>3135000000</v>
          </cell>
          <cell r="I765">
            <v>1373000000</v>
          </cell>
          <cell r="O765">
            <v>8143000000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G766">
            <v>5361000000</v>
          </cell>
          <cell r="H766">
            <v>1298000000</v>
          </cell>
          <cell r="I766">
            <v>129000000</v>
          </cell>
          <cell r="O766">
            <v>4432000000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G767">
            <v>4663000000</v>
          </cell>
          <cell r="H767">
            <v>1191000000</v>
          </cell>
          <cell r="I767">
            <v>102000000</v>
          </cell>
          <cell r="O767">
            <v>3983000000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G768">
            <v>4019000000</v>
          </cell>
          <cell r="H768">
            <v>1209000000</v>
          </cell>
          <cell r="I768">
            <v>16000000</v>
          </cell>
          <cell r="O768">
            <v>3754000000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G769">
            <v>828095000</v>
          </cell>
          <cell r="H769">
            <v>0</v>
          </cell>
          <cell r="I769">
            <v>92407000</v>
          </cell>
          <cell r="O769">
            <v>762839000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G770">
            <v>830789000</v>
          </cell>
          <cell r="H770">
            <v>0</v>
          </cell>
          <cell r="I770">
            <v>115604000</v>
          </cell>
          <cell r="O770">
            <v>898497000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G771">
            <v>818091000</v>
          </cell>
          <cell r="H771">
            <v>0</v>
          </cell>
          <cell r="I771">
            <v>159804000</v>
          </cell>
          <cell r="O771">
            <v>869659000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G772">
            <v>905648000</v>
          </cell>
          <cell r="H772">
            <v>0</v>
          </cell>
          <cell r="I772">
            <v>173598000</v>
          </cell>
          <cell r="O772">
            <v>708587000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G773">
            <v>627340000</v>
          </cell>
          <cell r="H773">
            <v>0</v>
          </cell>
          <cell r="I773">
            <v>0</v>
          </cell>
          <cell r="O773">
            <v>785476000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G774">
            <v>650948000</v>
          </cell>
          <cell r="H774">
            <v>0</v>
          </cell>
          <cell r="I774">
            <v>0</v>
          </cell>
          <cell r="O774">
            <v>914035000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G775">
            <v>743611000</v>
          </cell>
          <cell r="H775">
            <v>0</v>
          </cell>
          <cell r="I775">
            <v>0</v>
          </cell>
          <cell r="O775">
            <v>1064970000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G776">
            <v>871974000</v>
          </cell>
          <cell r="H776">
            <v>0</v>
          </cell>
          <cell r="I776">
            <v>0</v>
          </cell>
          <cell r="O776">
            <v>1286201000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G777">
            <v>914000000</v>
          </cell>
          <cell r="H777">
            <v>0</v>
          </cell>
          <cell r="I777">
            <v>0</v>
          </cell>
          <cell r="O777">
            <v>813000000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G778">
            <v>820000000</v>
          </cell>
          <cell r="H778">
            <v>0</v>
          </cell>
          <cell r="I778">
            <v>0</v>
          </cell>
          <cell r="O778">
            <v>882000000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G779">
            <v>976000000</v>
          </cell>
          <cell r="H779">
            <v>0</v>
          </cell>
          <cell r="I779">
            <v>0</v>
          </cell>
          <cell r="O779">
            <v>759000000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G780">
            <v>1186000000</v>
          </cell>
          <cell r="H780">
            <v>0</v>
          </cell>
          <cell r="I780">
            <v>0</v>
          </cell>
          <cell r="O780">
            <v>1149000000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G781">
            <v>1873360000</v>
          </cell>
          <cell r="H781">
            <v>0</v>
          </cell>
          <cell r="I781">
            <v>0</v>
          </cell>
          <cell r="O781">
            <v>634153000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G782">
            <v>1978960000</v>
          </cell>
          <cell r="H782">
            <v>0</v>
          </cell>
          <cell r="I782">
            <v>0</v>
          </cell>
          <cell r="O782">
            <v>677054000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G783">
            <v>2196173000</v>
          </cell>
          <cell r="H783">
            <v>0</v>
          </cell>
          <cell r="I783">
            <v>0</v>
          </cell>
          <cell r="O783">
            <v>715142000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G784">
            <v>2243356000</v>
          </cell>
          <cell r="H784">
            <v>0</v>
          </cell>
          <cell r="I784">
            <v>0</v>
          </cell>
          <cell r="O784">
            <v>768903000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G785">
            <v>2101000000</v>
          </cell>
          <cell r="H785">
            <v>0</v>
          </cell>
          <cell r="I785">
            <v>722000000</v>
          </cell>
          <cell r="O785">
            <v>351000000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G786">
            <v>1968000000</v>
          </cell>
          <cell r="H786">
            <v>0</v>
          </cell>
          <cell r="I786">
            <v>697000000</v>
          </cell>
          <cell r="O786">
            <v>512000000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G787">
            <v>1920000000</v>
          </cell>
          <cell r="H787">
            <v>0</v>
          </cell>
          <cell r="I787">
            <v>701000000</v>
          </cell>
          <cell r="O787">
            <v>700000000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G788">
            <v>2011000000</v>
          </cell>
          <cell r="H788">
            <v>0</v>
          </cell>
          <cell r="I788">
            <v>716000000</v>
          </cell>
          <cell r="O788">
            <v>648000000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G789">
            <v>1703796000</v>
          </cell>
          <cell r="H789">
            <v>0</v>
          </cell>
          <cell r="I789">
            <v>0</v>
          </cell>
          <cell r="O789">
            <v>1156086000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G790">
            <v>1924132000</v>
          </cell>
          <cell r="H790">
            <v>0</v>
          </cell>
          <cell r="I790">
            <v>0</v>
          </cell>
          <cell r="O790">
            <v>1356716000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G791">
            <v>1898284000</v>
          </cell>
          <cell r="H791">
            <v>0</v>
          </cell>
          <cell r="I791">
            <v>0</v>
          </cell>
          <cell r="O791">
            <v>1437882000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G792">
            <v>1969308000</v>
          </cell>
          <cell r="H792">
            <v>0</v>
          </cell>
          <cell r="I792">
            <v>0</v>
          </cell>
          <cell r="O792">
            <v>1413367000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G793">
            <v>0</v>
          </cell>
          <cell r="H793">
            <v>0</v>
          </cell>
          <cell r="I793">
            <v>6688000000</v>
          </cell>
          <cell r="O793">
            <v>2061000000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G794">
            <v>0</v>
          </cell>
          <cell r="H794">
            <v>0</v>
          </cell>
          <cell r="I794">
            <v>7972000000</v>
          </cell>
          <cell r="O794">
            <v>2362000000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G795">
            <v>0</v>
          </cell>
          <cell r="H795">
            <v>0</v>
          </cell>
          <cell r="I795">
            <v>7673000000</v>
          </cell>
          <cell r="O795">
            <v>2347000000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G796">
            <v>0</v>
          </cell>
          <cell r="H796">
            <v>0</v>
          </cell>
          <cell r="I796">
            <v>7631000000</v>
          </cell>
          <cell r="O796">
            <v>1741000000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G797">
            <v>22389000000</v>
          </cell>
          <cell r="H797">
            <v>5816000000</v>
          </cell>
          <cell r="I797">
            <v>0</v>
          </cell>
          <cell r="O797">
            <v>22156000000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G798">
            <v>22629000000</v>
          </cell>
          <cell r="H798">
            <v>5743000000</v>
          </cell>
          <cell r="I798">
            <v>0</v>
          </cell>
          <cell r="O798">
            <v>20312000000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G799">
            <v>22438000000</v>
          </cell>
          <cell r="H799">
            <v>5437000000</v>
          </cell>
          <cell r="I799">
            <v>0</v>
          </cell>
          <cell r="O799">
            <v>18532000000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G800">
            <v>19748000000</v>
          </cell>
          <cell r="H800">
            <v>5247000000</v>
          </cell>
          <cell r="I800">
            <v>0</v>
          </cell>
          <cell r="O800">
            <v>15689000000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G801">
            <v>354571000</v>
          </cell>
          <cell r="H801">
            <v>82014000</v>
          </cell>
          <cell r="I801">
            <v>0</v>
          </cell>
          <cell r="O801">
            <v>262563000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G802">
            <v>401353000</v>
          </cell>
          <cell r="H802">
            <v>88003000</v>
          </cell>
          <cell r="I802">
            <v>0</v>
          </cell>
          <cell r="O802">
            <v>266762000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G803">
            <v>457598000</v>
          </cell>
          <cell r="H803">
            <v>98263000</v>
          </cell>
          <cell r="I803">
            <v>0</v>
          </cell>
          <cell r="O803">
            <v>260255000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G804">
            <v>482465000</v>
          </cell>
          <cell r="H804">
            <v>99681000</v>
          </cell>
          <cell r="I804">
            <v>0</v>
          </cell>
          <cell r="O804">
            <v>308124000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G805">
            <v>453535000</v>
          </cell>
          <cell r="H805">
            <v>233713000</v>
          </cell>
          <cell r="I805">
            <v>0</v>
          </cell>
          <cell r="O805">
            <v>488286000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G806">
            <v>505877000</v>
          </cell>
          <cell r="H806">
            <v>259838000</v>
          </cell>
          <cell r="I806">
            <v>0</v>
          </cell>
          <cell r="O806">
            <v>518490000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G807">
            <v>514891000</v>
          </cell>
          <cell r="H807">
            <v>253640000</v>
          </cell>
          <cell r="I807">
            <v>0</v>
          </cell>
          <cell r="O807">
            <v>593619000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G808">
            <v>509557000</v>
          </cell>
          <cell r="H808">
            <v>246101000</v>
          </cell>
          <cell r="I808">
            <v>0</v>
          </cell>
          <cell r="O808">
            <v>595941000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G809">
            <v>397285000</v>
          </cell>
          <cell r="H809">
            <v>276743000</v>
          </cell>
          <cell r="I809">
            <v>0</v>
          </cell>
          <cell r="O809">
            <v>237859000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G810">
            <v>471921000</v>
          </cell>
          <cell r="H810">
            <v>388055000</v>
          </cell>
          <cell r="I810">
            <v>0</v>
          </cell>
          <cell r="O810">
            <v>437734000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G811">
            <v>522046000</v>
          </cell>
          <cell r="H811">
            <v>401527000</v>
          </cell>
          <cell r="I811">
            <v>0</v>
          </cell>
          <cell r="O811">
            <v>625717000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G812">
            <v>584491000</v>
          </cell>
          <cell r="H812">
            <v>504415000</v>
          </cell>
          <cell r="I812">
            <v>0</v>
          </cell>
          <cell r="O812">
            <v>577542000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G813">
            <v>8088000000</v>
          </cell>
          <cell r="H813">
            <v>10611000000</v>
          </cell>
          <cell r="I813">
            <v>291000000</v>
          </cell>
          <cell r="O813">
            <v>12531000000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G814">
            <v>8136000000</v>
          </cell>
          <cell r="H814">
            <v>11537000000</v>
          </cell>
          <cell r="I814">
            <v>294000000</v>
          </cell>
          <cell r="O814">
            <v>15642000000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G815">
            <v>7930000000</v>
          </cell>
          <cell r="H815">
            <v>12128000000</v>
          </cell>
          <cell r="I815">
            <v>265000000</v>
          </cell>
          <cell r="O815">
            <v>14356000000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G816">
            <v>8397000000</v>
          </cell>
          <cell r="H816">
            <v>12740000000</v>
          </cell>
          <cell r="I816">
            <v>294000000</v>
          </cell>
          <cell r="O816">
            <v>14760000000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G817">
            <v>1534000000</v>
          </cell>
          <cell r="H817">
            <v>647000000</v>
          </cell>
          <cell r="I817">
            <v>30000000</v>
          </cell>
          <cell r="O817">
            <v>1208000000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G818">
            <v>1601000000</v>
          </cell>
          <cell r="H818">
            <v>714000000</v>
          </cell>
          <cell r="I818">
            <v>25000000</v>
          </cell>
          <cell r="O818">
            <v>1300000000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G819">
            <v>1771000000</v>
          </cell>
          <cell r="H819">
            <v>798000000</v>
          </cell>
          <cell r="I819">
            <v>42000000</v>
          </cell>
          <cell r="O819">
            <v>886000000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G820">
            <v>1807000000</v>
          </cell>
          <cell r="H820">
            <v>881000000</v>
          </cell>
          <cell r="I820">
            <v>34000000</v>
          </cell>
          <cell r="O820">
            <v>1242000000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G821">
            <v>3303000000</v>
          </cell>
          <cell r="H821">
            <v>0</v>
          </cell>
          <cell r="I821">
            <v>1473000000</v>
          </cell>
          <cell r="O821">
            <v>1789000000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G822">
            <v>3557000000</v>
          </cell>
          <cell r="H822">
            <v>0</v>
          </cell>
          <cell r="I822">
            <v>1531000000</v>
          </cell>
          <cell r="O822">
            <v>2113000000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G823">
            <v>3494000000</v>
          </cell>
          <cell r="H823">
            <v>0</v>
          </cell>
          <cell r="I823">
            <v>1406000000</v>
          </cell>
          <cell r="O823">
            <v>2463000000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G824">
            <v>3219000000</v>
          </cell>
          <cell r="H824">
            <v>0</v>
          </cell>
          <cell r="I824">
            <v>1294000000</v>
          </cell>
          <cell r="O824">
            <v>2384000000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G825">
            <v>6279100000</v>
          </cell>
          <cell r="H825">
            <v>0</v>
          </cell>
          <cell r="I825">
            <v>0</v>
          </cell>
          <cell r="O825">
            <v>677100000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G826">
            <v>6463400000</v>
          </cell>
          <cell r="H826">
            <v>0</v>
          </cell>
          <cell r="I826">
            <v>0</v>
          </cell>
          <cell r="O826">
            <v>658900000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G827">
            <v>6748500000</v>
          </cell>
          <cell r="H827">
            <v>0</v>
          </cell>
          <cell r="I827">
            <v>0</v>
          </cell>
          <cell r="O827">
            <v>788600000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G828">
            <v>6742700000</v>
          </cell>
          <cell r="H828">
            <v>0</v>
          </cell>
          <cell r="I828">
            <v>0</v>
          </cell>
          <cell r="O828">
            <v>871100000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G829">
            <v>850371000</v>
          </cell>
          <cell r="H829">
            <v>0</v>
          </cell>
          <cell r="I829">
            <v>316344000</v>
          </cell>
          <cell r="O829">
            <v>560127000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G830">
            <v>924031000</v>
          </cell>
          <cell r="H830">
            <v>0</v>
          </cell>
          <cell r="I830">
            <v>322037000</v>
          </cell>
          <cell r="O830">
            <v>489677000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G831">
            <v>869572000</v>
          </cell>
          <cell r="H831">
            <v>0</v>
          </cell>
          <cell r="I831">
            <v>353143000</v>
          </cell>
          <cell r="O831">
            <v>550342000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G832">
            <v>844960000</v>
          </cell>
          <cell r="H832">
            <v>0</v>
          </cell>
          <cell r="I832">
            <v>345464000</v>
          </cell>
          <cell r="O832">
            <v>527527000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G833">
            <v>574000000</v>
          </cell>
          <cell r="H833">
            <v>167700000</v>
          </cell>
          <cell r="I833">
            <v>0</v>
          </cell>
          <cell r="O833">
            <v>852500000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G834">
            <v>691000000</v>
          </cell>
          <cell r="H834">
            <v>178000000</v>
          </cell>
          <cell r="I834">
            <v>0</v>
          </cell>
          <cell r="O834">
            <v>544800000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G835">
            <v>640500000</v>
          </cell>
          <cell r="H835">
            <v>197400000</v>
          </cell>
          <cell r="I835">
            <v>0</v>
          </cell>
          <cell r="O835">
            <v>740000000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G836">
            <v>705300000</v>
          </cell>
          <cell r="H836">
            <v>239600000</v>
          </cell>
          <cell r="I836">
            <v>0</v>
          </cell>
          <cell r="O836">
            <v>945200000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G837">
            <v>2815000000</v>
          </cell>
          <cell r="H837">
            <v>0</v>
          </cell>
          <cell r="I837">
            <v>250000000</v>
          </cell>
          <cell r="O837">
            <v>2516000000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G838">
            <v>2678000000</v>
          </cell>
          <cell r="H838">
            <v>0</v>
          </cell>
          <cell r="I838">
            <v>245000000</v>
          </cell>
          <cell r="O838">
            <v>2888000000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G839">
            <v>2417000000</v>
          </cell>
          <cell r="H839">
            <v>0</v>
          </cell>
          <cell r="I839">
            <v>233000000</v>
          </cell>
          <cell r="O839">
            <v>2867000000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G840">
            <v>2415000000</v>
          </cell>
          <cell r="H840">
            <v>0</v>
          </cell>
          <cell r="I840">
            <v>224000000</v>
          </cell>
          <cell r="O840">
            <v>3064000000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G841">
            <v>3207800000</v>
          </cell>
          <cell r="H841">
            <v>0</v>
          </cell>
          <cell r="I841">
            <v>0</v>
          </cell>
          <cell r="O841">
            <v>842600000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G842">
            <v>3524400000</v>
          </cell>
          <cell r="H842">
            <v>0</v>
          </cell>
          <cell r="I842">
            <v>0</v>
          </cell>
          <cell r="O842">
            <v>1120200000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G843">
            <v>3870200000</v>
          </cell>
          <cell r="H843">
            <v>0</v>
          </cell>
          <cell r="I843">
            <v>0</v>
          </cell>
          <cell r="O843">
            <v>1276900000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G844">
            <v>3764500000</v>
          </cell>
          <cell r="H844">
            <v>0</v>
          </cell>
          <cell r="I844">
            <v>0</v>
          </cell>
          <cell r="O844">
            <v>1358400000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G845">
            <v>1064757000</v>
          </cell>
          <cell r="H845">
            <v>0</v>
          </cell>
          <cell r="I845">
            <v>229166000</v>
          </cell>
          <cell r="O845">
            <v>530200000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G846">
            <v>1183682000</v>
          </cell>
          <cell r="H846">
            <v>0</v>
          </cell>
          <cell r="I846">
            <v>253380000</v>
          </cell>
          <cell r="O846">
            <v>576708000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G847">
            <v>1341000000</v>
          </cell>
          <cell r="H847">
            <v>0</v>
          </cell>
          <cell r="I847">
            <v>294496000</v>
          </cell>
          <cell r="O847">
            <v>631542000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G848">
            <v>1466761000</v>
          </cell>
          <cell r="H848">
            <v>0</v>
          </cell>
          <cell r="I848">
            <v>339613000</v>
          </cell>
          <cell r="O848">
            <v>715694000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G849">
            <v>1173340000</v>
          </cell>
          <cell r="H849">
            <v>0</v>
          </cell>
          <cell r="I849">
            <v>0</v>
          </cell>
          <cell r="O849">
            <v>668979000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G850">
            <v>1545716000</v>
          </cell>
          <cell r="H850">
            <v>0</v>
          </cell>
          <cell r="I850">
            <v>0</v>
          </cell>
          <cell r="O850">
            <v>528068000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G851">
            <v>1522811000</v>
          </cell>
          <cell r="H851">
            <v>0</v>
          </cell>
          <cell r="I851">
            <v>0</v>
          </cell>
          <cell r="O851">
            <v>445527000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G852">
            <v>1429233000</v>
          </cell>
          <cell r="H852">
            <v>0</v>
          </cell>
          <cell r="I852">
            <v>0</v>
          </cell>
          <cell r="O852">
            <v>338598000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G853">
            <v>1252300000</v>
          </cell>
          <cell r="H853">
            <v>1101600000</v>
          </cell>
          <cell r="I853">
            <v>0</v>
          </cell>
          <cell r="O853">
            <v>354900000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G854">
            <v>1293200000</v>
          </cell>
          <cell r="H854">
            <v>1043200000</v>
          </cell>
          <cell r="I854">
            <v>0</v>
          </cell>
          <cell r="O854">
            <v>605000000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G855">
            <v>1254700000</v>
          </cell>
          <cell r="H855">
            <v>1006200000</v>
          </cell>
          <cell r="I855">
            <v>0</v>
          </cell>
          <cell r="O855">
            <v>597300000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G856">
            <v>1172700000</v>
          </cell>
          <cell r="H856">
            <v>994500000</v>
          </cell>
          <cell r="I856">
            <v>0</v>
          </cell>
          <cell r="O856">
            <v>911400000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G857">
            <v>64729000000</v>
          </cell>
          <cell r="H857">
            <v>0</v>
          </cell>
          <cell r="I857">
            <v>3385000000</v>
          </cell>
          <cell r="O857">
            <v>25532000000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G858">
            <v>70467000000</v>
          </cell>
          <cell r="H858">
            <v>0</v>
          </cell>
          <cell r="I858">
            <v>225000000</v>
          </cell>
          <cell r="O858">
            <v>26450000000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G859">
            <v>61274000000</v>
          </cell>
          <cell r="H859">
            <v>0</v>
          </cell>
          <cell r="I859">
            <v>3139000000</v>
          </cell>
          <cell r="O859">
            <v>27560000000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G860">
            <v>59014000000</v>
          </cell>
          <cell r="H860">
            <v>0</v>
          </cell>
          <cell r="I860">
            <v>3827000000</v>
          </cell>
          <cell r="O860">
            <v>26875000000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G861">
            <v>3357000000</v>
          </cell>
          <cell r="H861">
            <v>0</v>
          </cell>
          <cell r="I861">
            <v>0</v>
          </cell>
          <cell r="O861">
            <v>1345000000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G862">
            <v>3453000000</v>
          </cell>
          <cell r="H862">
            <v>0</v>
          </cell>
          <cell r="I862">
            <v>0</v>
          </cell>
          <cell r="O862">
            <v>1350000000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G863">
            <v>3777000000</v>
          </cell>
          <cell r="H863">
            <v>0</v>
          </cell>
          <cell r="I863">
            <v>0</v>
          </cell>
          <cell r="O863">
            <v>1323000000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G864">
            <v>4168000000</v>
          </cell>
          <cell r="H864">
            <v>0</v>
          </cell>
          <cell r="I864">
            <v>0</v>
          </cell>
          <cell r="O864">
            <v>1101000000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G865">
            <v>3872000000</v>
          </cell>
          <cell r="H865">
            <v>0</v>
          </cell>
          <cell r="I865">
            <v>0</v>
          </cell>
          <cell r="O865">
            <v>1562000000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G866">
            <v>3266000000</v>
          </cell>
          <cell r="H866">
            <v>0</v>
          </cell>
          <cell r="I866">
            <v>0</v>
          </cell>
          <cell r="O866">
            <v>2837000000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G867">
            <v>4039000000</v>
          </cell>
          <cell r="H867">
            <v>0</v>
          </cell>
          <cell r="I867">
            <v>0</v>
          </cell>
          <cell r="O867">
            <v>1024000000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G868">
            <v>3590000000</v>
          </cell>
          <cell r="H868">
            <v>0</v>
          </cell>
          <cell r="I868">
            <v>0</v>
          </cell>
          <cell r="O868">
            <v>1091000000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G869">
            <v>174085000</v>
          </cell>
          <cell r="H869">
            <v>0</v>
          </cell>
          <cell r="I869">
            <v>12784000</v>
          </cell>
          <cell r="O869">
            <v>27261000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G870">
            <v>194491000</v>
          </cell>
          <cell r="H870">
            <v>0</v>
          </cell>
          <cell r="I870">
            <v>13279000</v>
          </cell>
          <cell r="O870">
            <v>55689000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G871">
            <v>207519000</v>
          </cell>
          <cell r="H871">
            <v>0</v>
          </cell>
          <cell r="I871">
            <v>13338000</v>
          </cell>
          <cell r="O871">
            <v>51587000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G872">
            <v>224088000</v>
          </cell>
          <cell r="H872">
            <v>0</v>
          </cell>
          <cell r="I872">
            <v>13794000</v>
          </cell>
          <cell r="O872">
            <v>59325000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G873">
            <v>123524000</v>
          </cell>
          <cell r="H873">
            <v>0</v>
          </cell>
          <cell r="I873">
            <v>214827000</v>
          </cell>
          <cell r="O873">
            <v>248048000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G874">
            <v>127470000</v>
          </cell>
          <cell r="H874">
            <v>0</v>
          </cell>
          <cell r="I874">
            <v>224713000</v>
          </cell>
          <cell r="O874">
            <v>287846000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G875">
            <v>122201000</v>
          </cell>
          <cell r="H875">
            <v>0</v>
          </cell>
          <cell r="I875">
            <v>258074000</v>
          </cell>
          <cell r="O875">
            <v>355005000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G876">
            <v>122735000</v>
          </cell>
          <cell r="H876">
            <v>0</v>
          </cell>
          <cell r="I876">
            <v>344527000</v>
          </cell>
          <cell r="O876">
            <v>395030000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G877">
            <v>387812000</v>
          </cell>
          <cell r="H877">
            <v>487832000</v>
          </cell>
          <cell r="I877">
            <v>0</v>
          </cell>
          <cell r="O877">
            <v>729685000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G878">
            <v>384907000</v>
          </cell>
          <cell r="H878">
            <v>539469000</v>
          </cell>
          <cell r="I878">
            <v>0</v>
          </cell>
          <cell r="O878">
            <v>772070000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G879">
            <v>406864000</v>
          </cell>
          <cell r="H879">
            <v>530616000</v>
          </cell>
          <cell r="I879">
            <v>0</v>
          </cell>
          <cell r="O879">
            <v>661340000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G880">
            <v>379399000</v>
          </cell>
          <cell r="H880">
            <v>481258000</v>
          </cell>
          <cell r="I880">
            <v>0</v>
          </cell>
          <cell r="O880">
            <v>960445000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G881">
            <v>3706000000</v>
          </cell>
          <cell r="H881">
            <v>0</v>
          </cell>
          <cell r="I881">
            <v>0</v>
          </cell>
          <cell r="O881">
            <v>2903000000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G882">
            <v>4162000000</v>
          </cell>
          <cell r="H882">
            <v>0</v>
          </cell>
          <cell r="I882">
            <v>0</v>
          </cell>
          <cell r="O882">
            <v>2521000000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G883">
            <v>5011000000</v>
          </cell>
          <cell r="H883">
            <v>0</v>
          </cell>
          <cell r="I883">
            <v>0</v>
          </cell>
          <cell r="O883">
            <v>1613000000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G884">
            <v>3334000000</v>
          </cell>
          <cell r="H884">
            <v>0</v>
          </cell>
          <cell r="I884">
            <v>0</v>
          </cell>
          <cell r="O884">
            <v>3317000000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G885">
            <v>1007000000</v>
          </cell>
          <cell r="H885">
            <v>0</v>
          </cell>
          <cell r="I885">
            <v>1806000000</v>
          </cell>
          <cell r="O885">
            <v>3892000000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G886">
            <v>1029000000</v>
          </cell>
          <cell r="H886">
            <v>0</v>
          </cell>
          <cell r="I886">
            <v>2040000000</v>
          </cell>
          <cell r="O886">
            <v>4722000000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G887">
            <v>1126000000</v>
          </cell>
          <cell r="H887">
            <v>0</v>
          </cell>
          <cell r="I887">
            <v>2309000000</v>
          </cell>
          <cell r="O887">
            <v>4516000000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G888">
            <v>1089000000</v>
          </cell>
          <cell r="H888">
            <v>0</v>
          </cell>
          <cell r="I888">
            <v>2209000000</v>
          </cell>
          <cell r="O888">
            <v>3959000000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G889">
            <v>731767000</v>
          </cell>
          <cell r="H889">
            <v>0</v>
          </cell>
          <cell r="I889">
            <v>0</v>
          </cell>
          <cell r="O889">
            <v>732595000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G890">
            <v>819048000</v>
          </cell>
          <cell r="H890">
            <v>0</v>
          </cell>
          <cell r="I890">
            <v>0</v>
          </cell>
          <cell r="O890">
            <v>829653000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G891">
            <v>890431000</v>
          </cell>
          <cell r="H891">
            <v>0</v>
          </cell>
          <cell r="I891">
            <v>0</v>
          </cell>
          <cell r="O891">
            <v>997096000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G892">
            <v>959899000</v>
          </cell>
          <cell r="H892">
            <v>0</v>
          </cell>
          <cell r="I892">
            <v>0</v>
          </cell>
          <cell r="O892">
            <v>1058861000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G893">
            <v>18185000000</v>
          </cell>
          <cell r="H893">
            <v>0</v>
          </cell>
          <cell r="I893">
            <v>0</v>
          </cell>
          <cell r="O893">
            <v>10779000000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G894">
            <v>18205000000</v>
          </cell>
          <cell r="H894">
            <v>0</v>
          </cell>
          <cell r="I894">
            <v>0</v>
          </cell>
          <cell r="O894">
            <v>10228000000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G895">
            <v>18401000000</v>
          </cell>
          <cell r="H895">
            <v>0</v>
          </cell>
          <cell r="I895">
            <v>0</v>
          </cell>
          <cell r="O895">
            <v>9708000000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G896">
            <v>18084000000</v>
          </cell>
          <cell r="H896">
            <v>0</v>
          </cell>
          <cell r="I896">
            <v>0</v>
          </cell>
          <cell r="O896">
            <v>8728000000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G897">
            <v>621536000</v>
          </cell>
          <cell r="H897">
            <v>0</v>
          </cell>
          <cell r="I897">
            <v>54291000</v>
          </cell>
          <cell r="O897">
            <v>630739000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G898">
            <v>926900000</v>
          </cell>
          <cell r="H898">
            <v>0</v>
          </cell>
          <cell r="I898">
            <v>79700000</v>
          </cell>
          <cell r="O898">
            <v>1009500000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G899">
            <v>1251500000</v>
          </cell>
          <cell r="H899">
            <v>0</v>
          </cell>
          <cell r="I899">
            <v>138400000</v>
          </cell>
          <cell r="O899">
            <v>1257800000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G900">
            <v>1428000000</v>
          </cell>
          <cell r="H900">
            <v>0</v>
          </cell>
          <cell r="I900">
            <v>183200000</v>
          </cell>
          <cell r="O900">
            <v>1186000000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G901">
            <v>15477000000</v>
          </cell>
          <cell r="H901">
            <v>0</v>
          </cell>
          <cell r="I901">
            <v>1652000000</v>
          </cell>
          <cell r="O901">
            <v>2764000000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G902">
            <v>15809000000</v>
          </cell>
          <cell r="H902">
            <v>0</v>
          </cell>
          <cell r="I902">
            <v>1703000000</v>
          </cell>
          <cell r="O902">
            <v>2725000000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G903">
            <v>17868000000</v>
          </cell>
          <cell r="H903">
            <v>0</v>
          </cell>
          <cell r="I903">
            <v>1948000000</v>
          </cell>
          <cell r="O903">
            <v>3137000000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G904">
            <v>18669000000</v>
          </cell>
          <cell r="H904">
            <v>0</v>
          </cell>
          <cell r="I904">
            <v>2089000000</v>
          </cell>
          <cell r="O904">
            <v>3576000000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G905">
            <v>4267000000</v>
          </cell>
          <cell r="H905">
            <v>0</v>
          </cell>
          <cell r="I905">
            <v>833000000</v>
          </cell>
          <cell r="O905">
            <v>1890000000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G906">
            <v>4313000000</v>
          </cell>
          <cell r="H906">
            <v>0</v>
          </cell>
          <cell r="I906">
            <v>889000000</v>
          </cell>
          <cell r="O906">
            <v>1742000000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G907">
            <v>4350000000</v>
          </cell>
          <cell r="H907">
            <v>0</v>
          </cell>
          <cell r="I907">
            <v>886000000</v>
          </cell>
          <cell r="O907">
            <v>1689000000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G908">
            <v>4452000000</v>
          </cell>
          <cell r="H908">
            <v>0</v>
          </cell>
          <cell r="I908">
            <v>934000000</v>
          </cell>
          <cell r="O908">
            <v>1553000000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G909">
            <v>602100000</v>
          </cell>
          <cell r="H909">
            <v>0</v>
          </cell>
          <cell r="I909">
            <v>223300000</v>
          </cell>
          <cell r="O909">
            <v>738600000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G910">
            <v>632000000</v>
          </cell>
          <cell r="H910">
            <v>0</v>
          </cell>
          <cell r="I910">
            <v>258100000</v>
          </cell>
          <cell r="O910">
            <v>809100000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G911">
            <v>571200000</v>
          </cell>
          <cell r="H911">
            <v>0</v>
          </cell>
          <cell r="I911">
            <v>284600000</v>
          </cell>
          <cell r="O911">
            <v>803800000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G912">
            <v>519600000</v>
          </cell>
          <cell r="H912">
            <v>0</v>
          </cell>
          <cell r="I912">
            <v>305000000</v>
          </cell>
          <cell r="O912">
            <v>818500000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G913">
            <v>2720000000</v>
          </cell>
          <cell r="H913">
            <v>0</v>
          </cell>
          <cell r="I913">
            <v>0</v>
          </cell>
          <cell r="O913">
            <v>1666000000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G914">
            <v>2686000000</v>
          </cell>
          <cell r="H914">
            <v>0</v>
          </cell>
          <cell r="I914">
            <v>0</v>
          </cell>
          <cell r="O914">
            <v>1743000000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G915">
            <v>2855000000</v>
          </cell>
          <cell r="H915">
            <v>0</v>
          </cell>
          <cell r="I915">
            <v>0</v>
          </cell>
          <cell r="O915">
            <v>1953000000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G916">
            <v>3012000000</v>
          </cell>
          <cell r="H916">
            <v>0</v>
          </cell>
          <cell r="I916">
            <v>0</v>
          </cell>
          <cell r="O916">
            <v>2192000000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G917">
            <v>346100000</v>
          </cell>
          <cell r="H917">
            <v>0</v>
          </cell>
          <cell r="I917">
            <v>25100000</v>
          </cell>
          <cell r="O917">
            <v>324400000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G918">
            <v>346900000</v>
          </cell>
          <cell r="H918">
            <v>0</v>
          </cell>
          <cell r="I918">
            <v>25400000</v>
          </cell>
          <cell r="O918">
            <v>337600000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G919">
            <v>439200000</v>
          </cell>
          <cell r="H919">
            <v>0</v>
          </cell>
          <cell r="I919">
            <v>19700000</v>
          </cell>
          <cell r="O919">
            <v>331500000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G920">
            <v>411800000</v>
          </cell>
          <cell r="H920">
            <v>0</v>
          </cell>
          <cell r="I920">
            <v>20800000</v>
          </cell>
          <cell r="O920">
            <v>490600000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G921">
            <v>328595000</v>
          </cell>
          <cell r="H921">
            <v>0</v>
          </cell>
          <cell r="I921">
            <v>0</v>
          </cell>
          <cell r="O921">
            <v>685836000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G922">
            <v>521502000</v>
          </cell>
          <cell r="H922">
            <v>0</v>
          </cell>
          <cell r="I922">
            <v>0</v>
          </cell>
          <cell r="O922">
            <v>922038000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G923">
            <v>630421000</v>
          </cell>
          <cell r="H923">
            <v>0</v>
          </cell>
          <cell r="I923">
            <v>0</v>
          </cell>
          <cell r="O923">
            <v>1086016000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G924">
            <v>764117000</v>
          </cell>
          <cell r="H924">
            <v>0</v>
          </cell>
          <cell r="I924">
            <v>0</v>
          </cell>
          <cell r="O924">
            <v>1262363000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G925">
            <v>1114600000</v>
          </cell>
          <cell r="H925">
            <v>0</v>
          </cell>
          <cell r="I925">
            <v>86300000</v>
          </cell>
          <cell r="O925">
            <v>1048800000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G926">
            <v>1128800000</v>
          </cell>
          <cell r="H926">
            <v>0</v>
          </cell>
          <cell r="I926">
            <v>81700000</v>
          </cell>
          <cell r="O926">
            <v>1012700000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G927">
            <v>1198200000</v>
          </cell>
          <cell r="H927">
            <v>0</v>
          </cell>
          <cell r="I927">
            <v>76700000</v>
          </cell>
          <cell r="O927">
            <v>928200000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G928">
            <v>1622000000</v>
          </cell>
          <cell r="H928">
            <v>0</v>
          </cell>
          <cell r="I928">
            <v>164500000</v>
          </cell>
          <cell r="O928">
            <v>1116800000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G929">
            <v>1219343000</v>
          </cell>
          <cell r="H929">
            <v>0</v>
          </cell>
          <cell r="I929">
            <v>64093000</v>
          </cell>
          <cell r="O929">
            <v>440704000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G930">
            <v>1454080000</v>
          </cell>
          <cell r="H930">
            <v>0</v>
          </cell>
          <cell r="I930">
            <v>80969000</v>
          </cell>
          <cell r="O930">
            <v>540353000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G931">
            <v>1866520000</v>
          </cell>
          <cell r="H931">
            <v>0</v>
          </cell>
          <cell r="I931">
            <v>120719000</v>
          </cell>
          <cell r="O931">
            <v>664674000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G932">
            <v>1987271000</v>
          </cell>
          <cell r="H932">
            <v>0</v>
          </cell>
          <cell r="I932">
            <v>122120000</v>
          </cell>
          <cell r="O932">
            <v>724138000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G933">
            <v>0</v>
          </cell>
          <cell r="H933">
            <v>0</v>
          </cell>
          <cell r="I933">
            <v>0</v>
          </cell>
          <cell r="O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G934">
            <v>0</v>
          </cell>
          <cell r="H934">
            <v>0</v>
          </cell>
          <cell r="I934">
            <v>0</v>
          </cell>
          <cell r="O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G935">
            <v>0</v>
          </cell>
          <cell r="H935">
            <v>0</v>
          </cell>
          <cell r="I935">
            <v>0</v>
          </cell>
          <cell r="O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G936">
            <v>0</v>
          </cell>
          <cell r="H936">
            <v>0</v>
          </cell>
          <cell r="I936">
            <v>0</v>
          </cell>
          <cell r="O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G937">
            <v>151382000</v>
          </cell>
          <cell r="H937">
            <v>235184000</v>
          </cell>
          <cell r="I937">
            <v>0</v>
          </cell>
          <cell r="O937">
            <v>573154000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G938">
            <v>159642000</v>
          </cell>
          <cell r="H938">
            <v>250434000</v>
          </cell>
          <cell r="I938">
            <v>0</v>
          </cell>
          <cell r="O938">
            <v>639730000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G939">
            <v>169952000</v>
          </cell>
          <cell r="H939">
            <v>266761000</v>
          </cell>
          <cell r="I939">
            <v>0</v>
          </cell>
          <cell r="O939">
            <v>682699000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G940">
            <v>170120000</v>
          </cell>
          <cell r="H940">
            <v>276462000</v>
          </cell>
          <cell r="I940">
            <v>0</v>
          </cell>
          <cell r="O940">
            <v>633553000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G941">
            <v>6839500000</v>
          </cell>
          <cell r="H941">
            <v>5278100000</v>
          </cell>
          <cell r="I941">
            <v>0</v>
          </cell>
          <cell r="O941">
            <v>5689300000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G942">
            <v>6606700000</v>
          </cell>
          <cell r="H942">
            <v>5531300000</v>
          </cell>
          <cell r="I942">
            <v>0</v>
          </cell>
          <cell r="O942">
            <v>6067000000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G943">
            <v>6280300000</v>
          </cell>
          <cell r="H943">
            <v>4733600000</v>
          </cell>
          <cell r="I943">
            <v>0</v>
          </cell>
          <cell r="O943">
            <v>3669200000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G944">
            <v>6432400000</v>
          </cell>
          <cell r="H944">
            <v>4796400000</v>
          </cell>
          <cell r="I944">
            <v>0</v>
          </cell>
          <cell r="O944">
            <v>3692700000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G945">
            <v>318000000</v>
          </cell>
          <cell r="H945">
            <v>0</v>
          </cell>
          <cell r="I945">
            <v>0</v>
          </cell>
          <cell r="O945">
            <v>3869000000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G946">
            <v>329000000</v>
          </cell>
          <cell r="H946">
            <v>0</v>
          </cell>
          <cell r="I946">
            <v>0</v>
          </cell>
          <cell r="O946">
            <v>4354000000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G947">
            <v>220000000</v>
          </cell>
          <cell r="H947">
            <v>0</v>
          </cell>
          <cell r="I947">
            <v>0</v>
          </cell>
          <cell r="O947">
            <v>4272000000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G948">
            <v>487000000</v>
          </cell>
          <cell r="H948">
            <v>0</v>
          </cell>
          <cell r="I948">
            <v>0</v>
          </cell>
          <cell r="O948">
            <v>4575000000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G949">
            <v>98200000</v>
          </cell>
          <cell r="H949">
            <v>0</v>
          </cell>
          <cell r="I949">
            <v>332400000</v>
          </cell>
          <cell r="O949">
            <v>519700000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G950">
            <v>99600000</v>
          </cell>
          <cell r="H950">
            <v>0</v>
          </cell>
          <cell r="I950">
            <v>370900000</v>
          </cell>
          <cell r="O950">
            <v>533900000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G951">
            <v>101100000</v>
          </cell>
          <cell r="H951">
            <v>0</v>
          </cell>
          <cell r="I951">
            <v>388100000</v>
          </cell>
          <cell r="O951">
            <v>543600000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G952">
            <v>103700000</v>
          </cell>
          <cell r="H952">
            <v>0</v>
          </cell>
          <cell r="I952">
            <v>401300000</v>
          </cell>
          <cell r="O952">
            <v>577000000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G953">
            <v>12244000000</v>
          </cell>
          <cell r="H953">
            <v>0</v>
          </cell>
          <cell r="I953">
            <v>1523000000</v>
          </cell>
          <cell r="O953">
            <v>3560000000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G954">
            <v>12865000000</v>
          </cell>
          <cell r="H954">
            <v>0</v>
          </cell>
          <cell r="I954">
            <v>1462000000</v>
          </cell>
          <cell r="O954">
            <v>4149000000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G955">
            <v>13281000000</v>
          </cell>
          <cell r="H955">
            <v>0</v>
          </cell>
          <cell r="I955">
            <v>1485000000</v>
          </cell>
          <cell r="O955">
            <v>4792000000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G956">
            <v>14115000000</v>
          </cell>
          <cell r="H956">
            <v>0</v>
          </cell>
          <cell r="I956">
            <v>1484000000</v>
          </cell>
          <cell r="O956">
            <v>4971000000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G957">
            <v>601300000</v>
          </cell>
          <cell r="H957">
            <v>683688000</v>
          </cell>
          <cell r="I957">
            <v>0</v>
          </cell>
          <cell r="O957">
            <v>118071000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G958">
            <v>613341000</v>
          </cell>
          <cell r="H958">
            <v>716471000</v>
          </cell>
          <cell r="I958">
            <v>0</v>
          </cell>
          <cell r="O958">
            <v>677669000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G959">
            <v>591611000</v>
          </cell>
          <cell r="H959">
            <v>825242000</v>
          </cell>
          <cell r="I959">
            <v>0</v>
          </cell>
          <cell r="O959">
            <v>867483000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G960">
            <v>630954000</v>
          </cell>
          <cell r="H960">
            <v>913712000</v>
          </cell>
          <cell r="I960">
            <v>0</v>
          </cell>
          <cell r="O960">
            <v>1074256000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G961">
            <v>360586000</v>
          </cell>
          <cell r="H961">
            <v>0</v>
          </cell>
          <cell r="I961">
            <v>116388000</v>
          </cell>
          <cell r="O961">
            <v>-146110000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G962">
            <v>2177616000</v>
          </cell>
          <cell r="H962">
            <v>0</v>
          </cell>
          <cell r="I962">
            <v>167425000</v>
          </cell>
          <cell r="O962">
            <v>-380970000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G963">
            <v>2856642000</v>
          </cell>
          <cell r="H963">
            <v>0</v>
          </cell>
          <cell r="I963">
            <v>185993000</v>
          </cell>
          <cell r="O963">
            <v>-385024000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G964">
            <v>2620072000</v>
          </cell>
          <cell r="H964">
            <v>0</v>
          </cell>
          <cell r="I964">
            <v>224133000</v>
          </cell>
          <cell r="O964">
            <v>-404936000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G965">
            <v>7161000000</v>
          </cell>
          <cell r="H965">
            <v>0</v>
          </cell>
          <cell r="I965">
            <v>867000000</v>
          </cell>
          <cell r="O965">
            <v>1364000000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G966">
            <v>7639000000</v>
          </cell>
          <cell r="H966">
            <v>0</v>
          </cell>
          <cell r="I966">
            <v>938000000</v>
          </cell>
          <cell r="O966">
            <v>2351000000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G967">
            <v>8625000000</v>
          </cell>
          <cell r="H967">
            <v>0</v>
          </cell>
          <cell r="I967">
            <v>1015000000</v>
          </cell>
          <cell r="O967">
            <v>4155000000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G968">
            <v>9312000000</v>
          </cell>
          <cell r="H968">
            <v>0</v>
          </cell>
          <cell r="I968">
            <v>1221000000</v>
          </cell>
          <cell r="O968">
            <v>3760000000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G969">
            <v>1201000000</v>
          </cell>
          <cell r="H969">
            <v>0</v>
          </cell>
          <cell r="I969">
            <v>749000000</v>
          </cell>
          <cell r="O969">
            <v>575000000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G970">
            <v>1162000000</v>
          </cell>
          <cell r="H970">
            <v>0</v>
          </cell>
          <cell r="I970">
            <v>800000000</v>
          </cell>
          <cell r="O970">
            <v>666000000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G971">
            <v>1181000000</v>
          </cell>
          <cell r="H971">
            <v>0</v>
          </cell>
          <cell r="I971">
            <v>808000000</v>
          </cell>
          <cell r="O971">
            <v>1013000000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G972">
            <v>1467000000</v>
          </cell>
          <cell r="H972">
            <v>0</v>
          </cell>
          <cell r="I972">
            <v>1166000000</v>
          </cell>
          <cell r="O972">
            <v>1331000000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G973">
            <v>909000000</v>
          </cell>
          <cell r="H973">
            <v>172000000</v>
          </cell>
          <cell r="I973">
            <v>0</v>
          </cell>
          <cell r="O973">
            <v>4676000000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G974">
            <v>870000000</v>
          </cell>
          <cell r="H974">
            <v>150000000</v>
          </cell>
          <cell r="I974">
            <v>0</v>
          </cell>
          <cell r="O974">
            <v>5102000000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G975">
            <v>806000000</v>
          </cell>
          <cell r="H975">
            <v>127000000</v>
          </cell>
          <cell r="I975">
            <v>0</v>
          </cell>
          <cell r="O975">
            <v>5736000000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G976">
            <v>828000000</v>
          </cell>
          <cell r="H976">
            <v>102000000</v>
          </cell>
          <cell r="I976">
            <v>0</v>
          </cell>
          <cell r="O976">
            <v>6122000000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G977">
            <v>8482000000</v>
          </cell>
          <cell r="H977">
            <v>0</v>
          </cell>
          <cell r="I977">
            <v>0</v>
          </cell>
          <cell r="O977">
            <v>2666000000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G978">
            <v>8440000000</v>
          </cell>
          <cell r="H978">
            <v>0</v>
          </cell>
          <cell r="I978">
            <v>0</v>
          </cell>
          <cell r="O978">
            <v>2766000000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G979">
            <v>8355000000</v>
          </cell>
          <cell r="H979">
            <v>0</v>
          </cell>
          <cell r="I979">
            <v>0</v>
          </cell>
          <cell r="O979">
            <v>2887000000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G980">
            <v>8256000000</v>
          </cell>
          <cell r="H980">
            <v>0</v>
          </cell>
          <cell r="I980">
            <v>0</v>
          </cell>
          <cell r="O980">
            <v>2327000000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G981">
            <v>3456000000</v>
          </cell>
          <cell r="H981">
            <v>0</v>
          </cell>
          <cell r="I981">
            <v>258000000</v>
          </cell>
          <cell r="O981">
            <v>4598000000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G982">
            <v>4014000000</v>
          </cell>
          <cell r="H982">
            <v>0</v>
          </cell>
          <cell r="I982">
            <v>321000000</v>
          </cell>
          <cell r="O982">
            <v>5106000000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G983">
            <v>4162000000</v>
          </cell>
          <cell r="H983">
            <v>0</v>
          </cell>
          <cell r="I983">
            <v>366000000</v>
          </cell>
          <cell r="O983">
            <v>5139000000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G984">
            <v>4525000000</v>
          </cell>
          <cell r="H984">
            <v>0</v>
          </cell>
          <cell r="I984">
            <v>373000000</v>
          </cell>
          <cell r="O984">
            <v>5878000000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G985">
            <v>47115000</v>
          </cell>
          <cell r="H985">
            <v>0</v>
          </cell>
          <cell r="I985">
            <v>121211000</v>
          </cell>
          <cell r="O985">
            <v>190287000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G986">
            <v>43720000</v>
          </cell>
          <cell r="H986">
            <v>0</v>
          </cell>
          <cell r="I986">
            <v>186979000</v>
          </cell>
          <cell r="O986">
            <v>232741000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G987">
            <v>57664000</v>
          </cell>
          <cell r="H987">
            <v>0</v>
          </cell>
          <cell r="I987">
            <v>301812000</v>
          </cell>
          <cell r="O987">
            <v>357477000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G988">
            <v>53992000</v>
          </cell>
          <cell r="H988">
            <v>0</v>
          </cell>
          <cell r="I988">
            <v>294520000</v>
          </cell>
          <cell r="O988">
            <v>413366000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G989">
            <v>20412000</v>
          </cell>
          <cell r="H989">
            <v>0</v>
          </cell>
          <cell r="I989">
            <v>277621000</v>
          </cell>
          <cell r="O989">
            <v>161951000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G990">
            <v>27772000</v>
          </cell>
          <cell r="H990">
            <v>0</v>
          </cell>
          <cell r="I990">
            <v>357165000</v>
          </cell>
          <cell r="O990">
            <v>221282000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G991">
            <v>29412000</v>
          </cell>
          <cell r="H991">
            <v>0</v>
          </cell>
          <cell r="I991">
            <v>378716000</v>
          </cell>
          <cell r="O991">
            <v>255190000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G992">
            <v>29870000</v>
          </cell>
          <cell r="H992">
            <v>0</v>
          </cell>
          <cell r="I992">
            <v>464472000</v>
          </cell>
          <cell r="O992">
            <v>296448000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G993">
            <v>582000000</v>
          </cell>
          <cell r="H993">
            <v>0</v>
          </cell>
          <cell r="I993">
            <v>102000000</v>
          </cell>
          <cell r="O993">
            <v>940000000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G994">
            <v>649000000</v>
          </cell>
          <cell r="H994">
            <v>0</v>
          </cell>
          <cell r="I994">
            <v>127000000</v>
          </cell>
          <cell r="O994">
            <v>988000000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G995">
            <v>659000000</v>
          </cell>
          <cell r="H995">
            <v>0</v>
          </cell>
          <cell r="I995">
            <v>148000000</v>
          </cell>
          <cell r="O995">
            <v>1159000000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G996">
            <v>634000000</v>
          </cell>
          <cell r="H996">
            <v>0</v>
          </cell>
          <cell r="I996">
            <v>139000000</v>
          </cell>
          <cell r="O996">
            <v>1350000000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G997">
            <v>1347000000</v>
          </cell>
          <cell r="H997">
            <v>0</v>
          </cell>
          <cell r="I997">
            <v>0</v>
          </cell>
          <cell r="O997">
            <v>612000000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G998">
            <v>1338000000</v>
          </cell>
          <cell r="H998">
            <v>0</v>
          </cell>
          <cell r="I998">
            <v>0</v>
          </cell>
          <cell r="O998">
            <v>722000000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G999">
            <v>1339000000</v>
          </cell>
          <cell r="H999">
            <v>0</v>
          </cell>
          <cell r="I999">
            <v>0</v>
          </cell>
          <cell r="O999">
            <v>914000000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G1000">
            <v>1403000000</v>
          </cell>
          <cell r="H1000">
            <v>0</v>
          </cell>
          <cell r="I1000">
            <v>0</v>
          </cell>
          <cell r="O1000">
            <v>1053000000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G1001">
            <v>2388182000</v>
          </cell>
          <cell r="H1001">
            <v>0</v>
          </cell>
          <cell r="I1001">
            <v>0</v>
          </cell>
          <cell r="O1001">
            <v>1021015000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G1002">
            <v>2310780000</v>
          </cell>
          <cell r="H1002">
            <v>0</v>
          </cell>
          <cell r="I1002">
            <v>0</v>
          </cell>
          <cell r="O1002">
            <v>1168103000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G1003">
            <v>2347308000</v>
          </cell>
          <cell r="H1003">
            <v>0</v>
          </cell>
          <cell r="I1003">
            <v>0</v>
          </cell>
          <cell r="O1003">
            <v>653714000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G1004">
            <v>2265436000</v>
          </cell>
          <cell r="H1004">
            <v>0</v>
          </cell>
          <cell r="I1004">
            <v>0</v>
          </cell>
          <cell r="O1004">
            <v>540922000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G1005">
            <v>2211700000</v>
          </cell>
          <cell r="H1005">
            <v>0</v>
          </cell>
          <cell r="I1005">
            <v>0</v>
          </cell>
          <cell r="O1005">
            <v>8604600000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G1006">
            <v>2138400000</v>
          </cell>
          <cell r="H1006">
            <v>0</v>
          </cell>
          <cell r="I1006">
            <v>0</v>
          </cell>
          <cell r="O1006">
            <v>8764300000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G1007">
            <v>2506500000</v>
          </cell>
          <cell r="H1007">
            <v>0</v>
          </cell>
          <cell r="I1007">
            <v>0</v>
          </cell>
          <cell r="O1007">
            <v>7949200000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G1008">
            <v>2643700000</v>
          </cell>
          <cell r="H1008">
            <v>0</v>
          </cell>
          <cell r="I1008">
            <v>0</v>
          </cell>
          <cell r="O1008">
            <v>7145500000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G1009">
            <v>261471000</v>
          </cell>
          <cell r="H1009">
            <v>254723000</v>
          </cell>
          <cell r="I1009">
            <v>111537000</v>
          </cell>
          <cell r="O1009">
            <v>210728000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G1010">
            <v>267278000</v>
          </cell>
          <cell r="H1010">
            <v>305043000</v>
          </cell>
          <cell r="I1010">
            <v>94534000</v>
          </cell>
          <cell r="O1010">
            <v>461888000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G1011">
            <v>274815000</v>
          </cell>
          <cell r="H1011">
            <v>349543000</v>
          </cell>
          <cell r="I1011">
            <v>176746000</v>
          </cell>
          <cell r="O1011">
            <v>428460000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G1012">
            <v>301670000</v>
          </cell>
          <cell r="H1012">
            <v>372596000</v>
          </cell>
          <cell r="I1012">
            <v>174896000</v>
          </cell>
          <cell r="O1012">
            <v>356302000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G1013">
            <v>4110000000</v>
          </cell>
          <cell r="H1013">
            <v>433000000</v>
          </cell>
          <cell r="I1013">
            <v>0</v>
          </cell>
          <cell r="O1013">
            <v>2338000000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G1014">
            <v>5388000000</v>
          </cell>
          <cell r="H1014">
            <v>457000000</v>
          </cell>
          <cell r="I1014">
            <v>0</v>
          </cell>
          <cell r="O1014">
            <v>2507000000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G1015">
            <v>7901000000</v>
          </cell>
          <cell r="H1015">
            <v>392000000</v>
          </cell>
          <cell r="I1015">
            <v>0</v>
          </cell>
          <cell r="O1015">
            <v>3118000000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G1016">
            <v>7276000000</v>
          </cell>
          <cell r="H1016">
            <v>392000000</v>
          </cell>
          <cell r="I1016">
            <v>0</v>
          </cell>
          <cell r="O1016">
            <v>3748000000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G1017">
            <v>752200000</v>
          </cell>
          <cell r="H1017">
            <v>0</v>
          </cell>
          <cell r="I1017">
            <v>93500000</v>
          </cell>
          <cell r="O1017">
            <v>1089600000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G1018">
            <v>822100000</v>
          </cell>
          <cell r="H1018">
            <v>0</v>
          </cell>
          <cell r="I1018">
            <v>93400000</v>
          </cell>
          <cell r="O1018">
            <v>1234600000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G1019">
            <v>869300000</v>
          </cell>
          <cell r="H1019">
            <v>0</v>
          </cell>
          <cell r="I1019">
            <v>95600000</v>
          </cell>
          <cell r="O1019">
            <v>1439100000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G1020">
            <v>921300000</v>
          </cell>
          <cell r="H1020">
            <v>0</v>
          </cell>
          <cell r="I1020">
            <v>113500000</v>
          </cell>
          <cell r="O1020">
            <v>1473400000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G1021">
            <v>9176000000</v>
          </cell>
          <cell r="H1021">
            <v>0</v>
          </cell>
          <cell r="I1021">
            <v>217000000</v>
          </cell>
          <cell r="O1021">
            <v>3683000000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G1022">
            <v>8679000000</v>
          </cell>
          <cell r="H1022">
            <v>0</v>
          </cell>
          <cell r="I1022">
            <v>217000000</v>
          </cell>
          <cell r="O1022">
            <v>4214000000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G1023">
            <v>8457000000</v>
          </cell>
          <cell r="H1023">
            <v>0</v>
          </cell>
          <cell r="I1023">
            <v>206000000</v>
          </cell>
          <cell r="O1023">
            <v>3934000000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G1024">
            <v>7577000000</v>
          </cell>
          <cell r="H1024">
            <v>0</v>
          </cell>
          <cell r="I1024">
            <v>181000000</v>
          </cell>
          <cell r="O1024">
            <v>3754000000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G1025">
            <v>9098000000</v>
          </cell>
          <cell r="H1025">
            <v>0</v>
          </cell>
          <cell r="I1025">
            <v>17755000000</v>
          </cell>
          <cell r="O1025">
            <v>3310000000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G1026">
            <v>9438000000</v>
          </cell>
          <cell r="H1026">
            <v>0</v>
          </cell>
          <cell r="I1026">
            <v>16602000000</v>
          </cell>
          <cell r="O1026">
            <v>4052000000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G1027">
            <v>8319000000</v>
          </cell>
          <cell r="H1027">
            <v>0</v>
          </cell>
          <cell r="I1027">
            <v>17091000000</v>
          </cell>
          <cell r="O1027">
            <v>8804000000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G1028">
            <v>6998000000</v>
          </cell>
          <cell r="H1028">
            <v>0</v>
          </cell>
          <cell r="I1028">
            <v>16769000000</v>
          </cell>
          <cell r="O1028">
            <v>7470000000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G1029">
            <v>1110550000</v>
          </cell>
          <cell r="H1029">
            <v>0</v>
          </cell>
          <cell r="I1029">
            <v>0</v>
          </cell>
          <cell r="O1029">
            <v>379508000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G1030">
            <v>1373878000</v>
          </cell>
          <cell r="H1030">
            <v>0</v>
          </cell>
          <cell r="I1030">
            <v>0</v>
          </cell>
          <cell r="O1030">
            <v>546931000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G1031">
            <v>1381396000</v>
          </cell>
          <cell r="H1031">
            <v>0</v>
          </cell>
          <cell r="I1031">
            <v>0</v>
          </cell>
          <cell r="O1031">
            <v>772796000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G1032">
            <v>1573120000</v>
          </cell>
          <cell r="H1032">
            <v>0</v>
          </cell>
          <cell r="I1032">
            <v>0</v>
          </cell>
          <cell r="O1032">
            <v>837566000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G1033">
            <v>1457300000</v>
          </cell>
          <cell r="H1033">
            <v>100100000</v>
          </cell>
          <cell r="I1033">
            <v>0</v>
          </cell>
          <cell r="O1033">
            <v>840100000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G1034">
            <v>1548600000</v>
          </cell>
          <cell r="H1034">
            <v>100200000</v>
          </cell>
          <cell r="I1034">
            <v>0</v>
          </cell>
          <cell r="O1034">
            <v>1023400000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G1035">
            <v>1617600000</v>
          </cell>
          <cell r="H1035">
            <v>115100000</v>
          </cell>
          <cell r="I1035">
            <v>0</v>
          </cell>
          <cell r="O1035">
            <v>976000000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G1036">
            <v>1532400000</v>
          </cell>
          <cell r="H1036">
            <v>108400000</v>
          </cell>
          <cell r="I1036">
            <v>0</v>
          </cell>
          <cell r="O1036">
            <v>975200000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G1037">
            <v>1090300000</v>
          </cell>
          <cell r="H1037">
            <v>0</v>
          </cell>
          <cell r="I1037">
            <v>0</v>
          </cell>
          <cell r="O1037">
            <v>575500000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G1038">
            <v>1122000000</v>
          </cell>
          <cell r="H1038">
            <v>0</v>
          </cell>
          <cell r="I1038">
            <v>0</v>
          </cell>
          <cell r="O1038">
            <v>608200000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G1039">
            <v>1127400000</v>
          </cell>
          <cell r="H1039">
            <v>0</v>
          </cell>
          <cell r="I1039">
            <v>0</v>
          </cell>
          <cell r="O1039">
            <v>609900000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G1040">
            <v>1175000000</v>
          </cell>
          <cell r="H1040">
            <v>0</v>
          </cell>
          <cell r="I1040">
            <v>0</v>
          </cell>
          <cell r="O1040">
            <v>656700000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G1041">
            <v>135824000</v>
          </cell>
          <cell r="H1041">
            <v>0</v>
          </cell>
          <cell r="I1041">
            <v>0</v>
          </cell>
          <cell r="O1041">
            <v>191310000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G1042">
            <v>145298000</v>
          </cell>
          <cell r="H1042">
            <v>0</v>
          </cell>
          <cell r="I1042">
            <v>0</v>
          </cell>
          <cell r="O1042">
            <v>218659000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G1043">
            <v>164596000</v>
          </cell>
          <cell r="H1043">
            <v>0</v>
          </cell>
          <cell r="I1043">
            <v>0</v>
          </cell>
          <cell r="O1043">
            <v>357764000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G1044">
            <v>233887000</v>
          </cell>
          <cell r="H1044">
            <v>0</v>
          </cell>
          <cell r="I1044">
            <v>0</v>
          </cell>
          <cell r="O1044">
            <v>487880000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G1045">
            <v>7134000000</v>
          </cell>
          <cell r="H1045">
            <v>0</v>
          </cell>
          <cell r="I1045">
            <v>2961000000</v>
          </cell>
          <cell r="O1045">
            <v>1829000000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G1046">
            <v>7226000000</v>
          </cell>
          <cell r="H1046">
            <v>0</v>
          </cell>
          <cell r="I1046">
            <v>2958000000</v>
          </cell>
          <cell r="O1046">
            <v>2077000000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G1047">
            <v>7515000000</v>
          </cell>
          <cell r="H1047">
            <v>0</v>
          </cell>
          <cell r="I1047">
            <v>3135000000</v>
          </cell>
          <cell r="O1047">
            <v>2301000000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G1048">
            <v>7334000000</v>
          </cell>
          <cell r="H1048">
            <v>0</v>
          </cell>
          <cell r="I1048">
            <v>3140000000</v>
          </cell>
          <cell r="O1048">
            <v>2419000000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G1049">
            <v>6384000000</v>
          </cell>
          <cell r="H1049">
            <v>1715000000</v>
          </cell>
          <cell r="I1049">
            <v>0</v>
          </cell>
          <cell r="O1049">
            <v>6666000000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G1050">
            <v>6469000000</v>
          </cell>
          <cell r="H1050">
            <v>1770000000</v>
          </cell>
          <cell r="I1050">
            <v>0</v>
          </cell>
          <cell r="O1050">
            <v>7135000000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G1051">
            <v>6182000000</v>
          </cell>
          <cell r="H1051">
            <v>1763000000</v>
          </cell>
          <cell r="I1051">
            <v>0</v>
          </cell>
          <cell r="O1051">
            <v>6946000000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G1052">
            <v>6111000000</v>
          </cell>
          <cell r="H1052">
            <v>1735000000</v>
          </cell>
          <cell r="I1052">
            <v>0</v>
          </cell>
          <cell r="O1052">
            <v>7223000000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G1053">
            <v>0</v>
          </cell>
          <cell r="H1053">
            <v>0</v>
          </cell>
          <cell r="I1053">
            <v>0</v>
          </cell>
          <cell r="O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G1054">
            <v>0</v>
          </cell>
          <cell r="H1054">
            <v>0</v>
          </cell>
          <cell r="I1054">
            <v>0</v>
          </cell>
          <cell r="O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G1055">
            <v>0</v>
          </cell>
          <cell r="H1055">
            <v>0</v>
          </cell>
          <cell r="I1055">
            <v>0</v>
          </cell>
          <cell r="O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G1056">
            <v>0</v>
          </cell>
          <cell r="H1056">
            <v>0</v>
          </cell>
          <cell r="I1056">
            <v>0</v>
          </cell>
          <cell r="O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G1057">
            <v>2249000000</v>
          </cell>
          <cell r="H1057">
            <v>0</v>
          </cell>
          <cell r="I1057">
            <v>0</v>
          </cell>
          <cell r="O1057">
            <v>7314000000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G1058">
            <v>2362000000</v>
          </cell>
          <cell r="H1058">
            <v>0</v>
          </cell>
          <cell r="I1058">
            <v>0</v>
          </cell>
          <cell r="O1058">
            <v>8095000000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G1059">
            <v>2541000000</v>
          </cell>
          <cell r="H1059">
            <v>0</v>
          </cell>
          <cell r="I1059">
            <v>0</v>
          </cell>
          <cell r="O1059">
            <v>7619000000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G1060">
            <v>2749000000</v>
          </cell>
          <cell r="H1060">
            <v>0</v>
          </cell>
          <cell r="I1060">
            <v>0</v>
          </cell>
          <cell r="O1060">
            <v>8365000000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G1061">
            <v>2550000000</v>
          </cell>
          <cell r="H1061">
            <v>1533000000</v>
          </cell>
          <cell r="I1061">
            <v>0</v>
          </cell>
          <cell r="O1061">
            <v>3570000000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G1062">
            <v>2774000000</v>
          </cell>
          <cell r="H1062">
            <v>1725000000</v>
          </cell>
          <cell r="I1062">
            <v>0</v>
          </cell>
          <cell r="O1062">
            <v>4075000000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G1063">
            <v>2686000000</v>
          </cell>
          <cell r="H1063">
            <v>1580000000</v>
          </cell>
          <cell r="I1063">
            <v>0</v>
          </cell>
          <cell r="O1063">
            <v>3916000000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G1064">
            <v>2833000000</v>
          </cell>
          <cell r="H1064">
            <v>1512000000</v>
          </cell>
          <cell r="I1064">
            <v>0</v>
          </cell>
          <cell r="O1064">
            <v>2672000000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G1065">
            <v>550600000</v>
          </cell>
          <cell r="H1065">
            <v>0</v>
          </cell>
          <cell r="I1065">
            <v>0</v>
          </cell>
          <cell r="O1065">
            <v>2209600000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G1066">
            <v>505800000</v>
          </cell>
          <cell r="H1066">
            <v>0</v>
          </cell>
          <cell r="I1066">
            <v>0</v>
          </cell>
          <cell r="O1066">
            <v>1420800000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G1067">
            <v>439100000</v>
          </cell>
          <cell r="H1067">
            <v>0</v>
          </cell>
          <cell r="I1067">
            <v>0</v>
          </cell>
          <cell r="O1067">
            <v>1278800000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G1068">
            <v>491000000</v>
          </cell>
          <cell r="H1068">
            <v>0</v>
          </cell>
          <cell r="I1068">
            <v>0</v>
          </cell>
          <cell r="O1068">
            <v>319000000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G1069">
            <v>7202000000</v>
          </cell>
          <cell r="H1069">
            <v>0</v>
          </cell>
          <cell r="I1069">
            <v>995000000</v>
          </cell>
          <cell r="O1069">
            <v>5098000000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G1070">
            <v>7851000000</v>
          </cell>
          <cell r="H1070">
            <v>0</v>
          </cell>
          <cell r="I1070">
            <v>1220000000</v>
          </cell>
          <cell r="O1070">
            <v>3331000000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G1071">
            <v>8450000000</v>
          </cell>
          <cell r="H1071">
            <v>0</v>
          </cell>
          <cell r="I1071">
            <v>1326000000</v>
          </cell>
          <cell r="O1071">
            <v>3766000000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G1072">
            <v>10029000000</v>
          </cell>
          <cell r="H1072">
            <v>0</v>
          </cell>
          <cell r="I1072">
            <v>1646000000</v>
          </cell>
          <cell r="O1072">
            <v>4485000000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G1073">
            <v>12776000000</v>
          </cell>
          <cell r="H1073">
            <v>8168000000</v>
          </cell>
          <cell r="I1073">
            <v>0</v>
          </cell>
          <cell r="O1073">
            <v>9877000000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G1074">
            <v>11911000000</v>
          </cell>
          <cell r="H1074">
            <v>7503000000</v>
          </cell>
          <cell r="I1074">
            <v>0</v>
          </cell>
          <cell r="O1074">
            <v>7665000000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G1075">
            <v>11606000000</v>
          </cell>
          <cell r="H1075">
            <v>7180000000</v>
          </cell>
          <cell r="I1075">
            <v>0</v>
          </cell>
          <cell r="O1075">
            <v>6683000000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G1076">
            <v>10313000000</v>
          </cell>
          <cell r="H1076">
            <v>6704000000</v>
          </cell>
          <cell r="I1076">
            <v>0</v>
          </cell>
          <cell r="O1076">
            <v>7547000000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G1077">
            <v>4017000000</v>
          </cell>
          <cell r="H1077">
            <v>0</v>
          </cell>
          <cell r="I1077">
            <v>2008000000</v>
          </cell>
          <cell r="O1077">
            <v>3862000000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G1078">
            <v>3469000000</v>
          </cell>
          <cell r="H1078">
            <v>0</v>
          </cell>
          <cell r="I1078">
            <v>2500000000</v>
          </cell>
          <cell r="O1078">
            <v>3200000000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G1079">
            <v>3627000000</v>
          </cell>
          <cell r="H1079">
            <v>0</v>
          </cell>
          <cell r="I1079">
            <v>2861000000</v>
          </cell>
          <cell r="O1079">
            <v>2112000000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G1080">
            <v>1831000000</v>
          </cell>
          <cell r="H1080">
            <v>0</v>
          </cell>
          <cell r="I1080">
            <v>2957000000</v>
          </cell>
          <cell r="O1080">
            <v>-960000000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G1081">
            <v>20289000000</v>
          </cell>
          <cell r="H1081">
            <v>10411000000</v>
          </cell>
          <cell r="I1081">
            <v>0</v>
          </cell>
          <cell r="O1081">
            <v>26764000000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G1082">
            <v>20488000000</v>
          </cell>
          <cell r="H1082">
            <v>11381000000</v>
          </cell>
          <cell r="I1082">
            <v>0</v>
          </cell>
          <cell r="O1082">
            <v>27886000000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G1083">
            <v>20324000000</v>
          </cell>
          <cell r="H1083">
            <v>12046000000</v>
          </cell>
          <cell r="I1083">
            <v>0</v>
          </cell>
          <cell r="O1083">
            <v>28172000000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G1084">
            <v>19260000000</v>
          </cell>
          <cell r="H1084">
            <v>11988000000</v>
          </cell>
          <cell r="I1084">
            <v>0</v>
          </cell>
          <cell r="O1084">
            <v>21292000000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G1085">
            <v>2448629000</v>
          </cell>
          <cell r="H1085">
            <v>0</v>
          </cell>
          <cell r="I1085">
            <v>264631000</v>
          </cell>
          <cell r="O1085">
            <v>1779109000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G1086">
            <v>2540954000</v>
          </cell>
          <cell r="H1086">
            <v>0</v>
          </cell>
          <cell r="I1086">
            <v>231912000</v>
          </cell>
          <cell r="O1086">
            <v>1965981000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G1087">
            <v>2655650000</v>
          </cell>
          <cell r="H1087">
            <v>0</v>
          </cell>
          <cell r="I1087">
            <v>157824000</v>
          </cell>
          <cell r="O1087">
            <v>1859593000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G1088">
            <v>2796508000</v>
          </cell>
          <cell r="H1088">
            <v>0</v>
          </cell>
          <cell r="I1088">
            <v>196424000</v>
          </cell>
          <cell r="O1088">
            <v>1929135000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G1089">
            <v>692693000</v>
          </cell>
          <cell r="H1089">
            <v>116346000</v>
          </cell>
          <cell r="I1089">
            <v>24539000</v>
          </cell>
          <cell r="O1089">
            <v>448353000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G1090">
            <v>728582000</v>
          </cell>
          <cell r="H1090">
            <v>123297000</v>
          </cell>
          <cell r="I1090">
            <v>29185000</v>
          </cell>
          <cell r="O1090">
            <v>477686000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G1091">
            <v>700810000</v>
          </cell>
          <cell r="H1091">
            <v>119076000</v>
          </cell>
          <cell r="I1091">
            <v>30951000</v>
          </cell>
          <cell r="O1091">
            <v>501156000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G1092">
            <v>732622000</v>
          </cell>
          <cell r="H1092">
            <v>119968000</v>
          </cell>
          <cell r="I1092">
            <v>36052000</v>
          </cell>
          <cell r="O1092">
            <v>546945000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G1093">
            <v>554000000</v>
          </cell>
          <cell r="H1093">
            <v>931000000</v>
          </cell>
          <cell r="I1093">
            <v>0</v>
          </cell>
          <cell r="O1093">
            <v>362000000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G1094">
            <v>939000000</v>
          </cell>
          <cell r="H1094">
            <v>1371000000</v>
          </cell>
          <cell r="I1094">
            <v>0</v>
          </cell>
          <cell r="O1094">
            <v>3127000000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G1095">
            <v>674000000</v>
          </cell>
          <cell r="H1095">
            <v>1540000000</v>
          </cell>
          <cell r="I1095">
            <v>0</v>
          </cell>
          <cell r="O1095">
            <v>3001000000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G1096">
            <v>653000000</v>
          </cell>
          <cell r="H1096">
            <v>1617000000</v>
          </cell>
          <cell r="I1096">
            <v>0</v>
          </cell>
          <cell r="O1096">
            <v>235000000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G1097">
            <v>285144000</v>
          </cell>
          <cell r="H1097">
            <v>0</v>
          </cell>
          <cell r="I1097">
            <v>1291456000</v>
          </cell>
          <cell r="O1097">
            <v>1952827000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G1098">
            <v>466498000</v>
          </cell>
          <cell r="H1098">
            <v>0</v>
          </cell>
          <cell r="I1098">
            <v>1602390000</v>
          </cell>
          <cell r="O1098">
            <v>1990986000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G1099">
            <v>471219000</v>
          </cell>
          <cell r="H1099">
            <v>0</v>
          </cell>
          <cell r="I1099">
            <v>1957025000</v>
          </cell>
          <cell r="O1099">
            <v>1770801000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G1100">
            <v>372457000</v>
          </cell>
          <cell r="H1100">
            <v>0</v>
          </cell>
          <cell r="I1100">
            <v>1668489000</v>
          </cell>
          <cell r="O1100">
            <v>-86136000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G1101">
            <v>1545700000</v>
          </cell>
          <cell r="H1101">
            <v>581800000</v>
          </cell>
          <cell r="I1101">
            <v>0</v>
          </cell>
          <cell r="O1101">
            <v>1400500000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G1102">
            <v>2180700000</v>
          </cell>
          <cell r="H1102">
            <v>671900000</v>
          </cell>
          <cell r="I1102">
            <v>0</v>
          </cell>
          <cell r="O1102">
            <v>1363500000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G1103">
            <v>446000000</v>
          </cell>
          <cell r="H1103">
            <v>0</v>
          </cell>
          <cell r="I1103">
            <v>1568000000</v>
          </cell>
          <cell r="O1103">
            <v>2157000000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G1104">
            <v>495000000</v>
          </cell>
          <cell r="H1104">
            <v>0</v>
          </cell>
          <cell r="I1104">
            <v>1759000000</v>
          </cell>
          <cell r="O1104">
            <v>1916000000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G1105">
            <v>745000000</v>
          </cell>
          <cell r="H1105">
            <v>0</v>
          </cell>
          <cell r="I1105">
            <v>2131000000</v>
          </cell>
          <cell r="O1105">
            <v>-672000000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G1106">
            <v>233000000</v>
          </cell>
          <cell r="H1106">
            <v>0</v>
          </cell>
          <cell r="I1106">
            <v>2454000000</v>
          </cell>
          <cell r="O1106">
            <v>-279000000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G1107">
            <v>832000000</v>
          </cell>
          <cell r="H1107">
            <v>0</v>
          </cell>
          <cell r="I1107">
            <v>104000000</v>
          </cell>
          <cell r="O1107">
            <v>641000000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G1108">
            <v>1054000000</v>
          </cell>
          <cell r="H1108">
            <v>0</v>
          </cell>
          <cell r="I1108">
            <v>122000000</v>
          </cell>
          <cell r="O1108">
            <v>608000000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G1109">
            <v>1095000000</v>
          </cell>
          <cell r="H1109">
            <v>0</v>
          </cell>
          <cell r="I1109">
            <v>137000000</v>
          </cell>
          <cell r="O1109">
            <v>718000000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G1110">
            <v>1050000000</v>
          </cell>
          <cell r="H1110">
            <v>0</v>
          </cell>
          <cell r="I1110">
            <v>138000000</v>
          </cell>
          <cell r="O1110">
            <v>791000000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G1111">
            <v>1186000000</v>
          </cell>
          <cell r="H1111">
            <v>0</v>
          </cell>
          <cell r="I1111">
            <v>1518000000</v>
          </cell>
          <cell r="O1111">
            <v>3276000000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G1112">
            <v>1280000000</v>
          </cell>
          <cell r="H1112">
            <v>0</v>
          </cell>
          <cell r="I1112">
            <v>2163000000</v>
          </cell>
          <cell r="O1112">
            <v>3541000000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G1113">
            <v>1324000000</v>
          </cell>
          <cell r="H1113">
            <v>0</v>
          </cell>
          <cell r="I1113">
            <v>2551000000</v>
          </cell>
          <cell r="O1113">
            <v>4395000000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G1114">
            <v>1399000000</v>
          </cell>
          <cell r="H1114">
            <v>0</v>
          </cell>
          <cell r="I1114">
            <v>2831000000</v>
          </cell>
          <cell r="O1114">
            <v>4660000000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G1115">
            <v>757000000</v>
          </cell>
          <cell r="H1115">
            <v>704000000</v>
          </cell>
          <cell r="I1115">
            <v>1032000000</v>
          </cell>
          <cell r="O1115">
            <v>3137000000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G1116">
            <v>584000000</v>
          </cell>
          <cell r="H1116">
            <v>469000000</v>
          </cell>
          <cell r="I1116">
            <v>1362000000</v>
          </cell>
          <cell r="O1116">
            <v>700000000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G1117">
            <v>545000000</v>
          </cell>
          <cell r="H1117">
            <v>325000000</v>
          </cell>
          <cell r="I1117">
            <v>1229000000</v>
          </cell>
          <cell r="O1117">
            <v>736000000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G1118">
            <v>670000000</v>
          </cell>
          <cell r="H1118">
            <v>289000000</v>
          </cell>
          <cell r="I1118">
            <v>1239000000</v>
          </cell>
          <cell r="O1118">
            <v>1219000000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G1119">
            <v>650243000</v>
          </cell>
          <cell r="H1119">
            <v>378769000</v>
          </cell>
          <cell r="I1119">
            <v>0</v>
          </cell>
          <cell r="O1119">
            <v>228347000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G1120">
            <v>876927000</v>
          </cell>
          <cell r="H1120">
            <v>472321000</v>
          </cell>
          <cell r="I1120">
            <v>0</v>
          </cell>
          <cell r="O1120">
            <v>402648000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G1121">
            <v>1231421000</v>
          </cell>
          <cell r="H1121">
            <v>650788000</v>
          </cell>
          <cell r="I1121">
            <v>0</v>
          </cell>
          <cell r="O1121">
            <v>305826000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G1122">
            <v>1568877000</v>
          </cell>
          <cell r="H1122">
            <v>852098000</v>
          </cell>
          <cell r="I1122">
            <v>0</v>
          </cell>
          <cell r="O1122">
            <v>379793000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G1123">
            <v>311000000</v>
          </cell>
          <cell r="H1123">
            <v>0</v>
          </cell>
          <cell r="I1123">
            <v>704000000</v>
          </cell>
          <cell r="O1123">
            <v>134000000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G1124">
            <v>311000000</v>
          </cell>
          <cell r="H1124">
            <v>0</v>
          </cell>
          <cell r="I1124">
            <v>685000000</v>
          </cell>
          <cell r="O1124">
            <v>450000000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G1125">
            <v>358000000</v>
          </cell>
          <cell r="H1125">
            <v>0</v>
          </cell>
          <cell r="I1125">
            <v>870000000</v>
          </cell>
          <cell r="O1125">
            <v>575000000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G1126">
            <v>5204000000</v>
          </cell>
          <cell r="H1126">
            <v>0</v>
          </cell>
          <cell r="I1126">
            <v>917000000</v>
          </cell>
          <cell r="O1126">
            <v>-5061000000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G1127">
            <v>7796000000</v>
          </cell>
          <cell r="H1127">
            <v>0</v>
          </cell>
          <cell r="I1127">
            <v>0</v>
          </cell>
          <cell r="O1127">
            <v>3238000000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G1128">
            <v>8766000000</v>
          </cell>
          <cell r="H1128">
            <v>0</v>
          </cell>
          <cell r="I1128">
            <v>0</v>
          </cell>
          <cell r="O1128">
            <v>3680000000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G1129">
            <v>9892000000</v>
          </cell>
          <cell r="H1129">
            <v>0</v>
          </cell>
          <cell r="I1129">
            <v>0</v>
          </cell>
          <cell r="O1129">
            <v>4175000000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G1130">
            <v>10469000000</v>
          </cell>
          <cell r="H1130">
            <v>0</v>
          </cell>
          <cell r="I1130">
            <v>0</v>
          </cell>
          <cell r="O1130">
            <v>4502000000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G1131">
            <v>1815000000</v>
          </cell>
          <cell r="H1131">
            <v>0</v>
          </cell>
          <cell r="I1131">
            <v>510000000</v>
          </cell>
          <cell r="O1131">
            <v>980000000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G1132">
            <v>1917000000</v>
          </cell>
          <cell r="H1132">
            <v>0</v>
          </cell>
          <cell r="I1132">
            <v>573000000</v>
          </cell>
          <cell r="O1132">
            <v>1178000000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G1133">
            <v>1915000000</v>
          </cell>
          <cell r="H1133">
            <v>0</v>
          </cell>
          <cell r="I1133">
            <v>574000000</v>
          </cell>
          <cell r="O1133">
            <v>1144000000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G1134">
            <v>1851000000</v>
          </cell>
          <cell r="H1134">
            <v>0</v>
          </cell>
          <cell r="I1134">
            <v>603000000</v>
          </cell>
          <cell r="O1134">
            <v>1248000000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G1135">
            <v>1654000000</v>
          </cell>
          <cell r="H1135">
            <v>0</v>
          </cell>
          <cell r="I1135">
            <v>0</v>
          </cell>
          <cell r="O1135">
            <v>3389000000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G1136">
            <v>1905000000</v>
          </cell>
          <cell r="H1136">
            <v>0</v>
          </cell>
          <cell r="I1136">
            <v>0</v>
          </cell>
          <cell r="O1136">
            <v>3199000000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G1137">
            <v>2092000000</v>
          </cell>
          <cell r="H1137">
            <v>0</v>
          </cell>
          <cell r="I1137">
            <v>0</v>
          </cell>
          <cell r="O1137">
            <v>3717000000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G1138">
            <v>1764000000</v>
          </cell>
          <cell r="H1138">
            <v>0</v>
          </cell>
          <cell r="I1138">
            <v>0</v>
          </cell>
          <cell r="O1138">
            <v>1299000000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G1139">
            <v>3002000000</v>
          </cell>
          <cell r="H1139">
            <v>0</v>
          </cell>
          <cell r="I1139">
            <v>916000000</v>
          </cell>
          <cell r="O1139">
            <v>3257000000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G1140">
            <v>2897000000</v>
          </cell>
          <cell r="H1140">
            <v>0</v>
          </cell>
          <cell r="I1140">
            <v>951000000</v>
          </cell>
          <cell r="O1140">
            <v>3575000000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G1141">
            <v>2911000000</v>
          </cell>
          <cell r="H1141">
            <v>0</v>
          </cell>
          <cell r="I1141">
            <v>1054000000</v>
          </cell>
          <cell r="O1141">
            <v>2884000000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G1142">
            <v>2743000000</v>
          </cell>
          <cell r="H1142">
            <v>0</v>
          </cell>
          <cell r="I1142">
            <v>1026000000</v>
          </cell>
          <cell r="O1142">
            <v>3074000000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G1143">
            <v>2247400000</v>
          </cell>
          <cell r="H1143">
            <v>904200000</v>
          </cell>
          <cell r="I1143">
            <v>0</v>
          </cell>
          <cell r="O1143">
            <v>609500000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G1144">
            <v>2179000000</v>
          </cell>
          <cell r="H1144">
            <v>918000000</v>
          </cell>
          <cell r="I1144">
            <v>0</v>
          </cell>
          <cell r="O1144">
            <v>822000000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G1145">
            <v>2197000000</v>
          </cell>
          <cell r="H1145">
            <v>920000000</v>
          </cell>
          <cell r="I1145">
            <v>0</v>
          </cell>
          <cell r="O1145">
            <v>716000000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G1146">
            <v>2099000000</v>
          </cell>
          <cell r="H1146">
            <v>861000000</v>
          </cell>
          <cell r="I1146">
            <v>0</v>
          </cell>
          <cell r="O1146">
            <v>413000000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G1147">
            <v>454900000</v>
          </cell>
          <cell r="H1147">
            <v>0</v>
          </cell>
          <cell r="I1147">
            <v>0</v>
          </cell>
          <cell r="O1147">
            <v>1058638000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G1148">
            <v>467904000</v>
          </cell>
          <cell r="H1148">
            <v>0</v>
          </cell>
          <cell r="I1148">
            <v>0</v>
          </cell>
          <cell r="O1148">
            <v>942721000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G1149">
            <v>520805000</v>
          </cell>
          <cell r="H1149">
            <v>0</v>
          </cell>
          <cell r="I1149">
            <v>0</v>
          </cell>
          <cell r="O1149">
            <v>1385721000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G1150">
            <v>458989000</v>
          </cell>
          <cell r="H1150">
            <v>0</v>
          </cell>
          <cell r="I1150">
            <v>0</v>
          </cell>
          <cell r="O1150">
            <v>1122273000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G1151">
            <v>430822000</v>
          </cell>
          <cell r="H1151">
            <v>1147282000</v>
          </cell>
          <cell r="I1151">
            <v>0</v>
          </cell>
          <cell r="O1151">
            <v>648239000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G1152">
            <v>436000000</v>
          </cell>
          <cell r="H1152">
            <v>1336000000</v>
          </cell>
          <cell r="I1152">
            <v>0</v>
          </cell>
          <cell r="O1152">
            <v>496000000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G1153">
            <v>480000000</v>
          </cell>
          <cell r="H1153">
            <v>1360000000</v>
          </cell>
          <cell r="I1153">
            <v>0</v>
          </cell>
          <cell r="O1153">
            <v>759000000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G1154">
            <v>602000000</v>
          </cell>
          <cell r="H1154">
            <v>1331000000</v>
          </cell>
          <cell r="I1154">
            <v>0</v>
          </cell>
          <cell r="O1154">
            <v>878000000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G1155">
            <v>1403500000</v>
          </cell>
          <cell r="H1155">
            <v>0</v>
          </cell>
          <cell r="I1155">
            <v>0</v>
          </cell>
          <cell r="O1155">
            <v>690600000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G1156">
            <v>1399500000</v>
          </cell>
          <cell r="H1156">
            <v>0</v>
          </cell>
          <cell r="I1156">
            <v>0</v>
          </cell>
          <cell r="O1156">
            <v>725400000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G1157">
            <v>1545900000</v>
          </cell>
          <cell r="H1157">
            <v>0</v>
          </cell>
          <cell r="I1157">
            <v>0</v>
          </cell>
          <cell r="O1157">
            <v>657500000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G1158">
            <v>1626000000</v>
          </cell>
          <cell r="H1158">
            <v>0</v>
          </cell>
          <cell r="I1158">
            <v>0</v>
          </cell>
          <cell r="O1158">
            <v>678600000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G1159">
            <v>38123000</v>
          </cell>
          <cell r="H1159">
            <v>0</v>
          </cell>
          <cell r="I1159">
            <v>147515000</v>
          </cell>
          <cell r="O1159">
            <v>277637000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G1160">
            <v>56881000</v>
          </cell>
          <cell r="H1160">
            <v>0</v>
          </cell>
          <cell r="I1160">
            <v>306769000</v>
          </cell>
          <cell r="O1160">
            <v>377708000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G1161">
            <v>51085000</v>
          </cell>
          <cell r="H1161">
            <v>0</v>
          </cell>
          <cell r="I1161">
            <v>374661000</v>
          </cell>
          <cell r="O1161">
            <v>453888000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G1162">
            <v>49298000</v>
          </cell>
          <cell r="H1162">
            <v>0</v>
          </cell>
          <cell r="I1162">
            <v>409215000</v>
          </cell>
          <cell r="O1162">
            <v>509420000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G1163">
            <v>491725000</v>
          </cell>
          <cell r="H1163">
            <v>0</v>
          </cell>
          <cell r="I1163">
            <v>205334000</v>
          </cell>
          <cell r="O1163">
            <v>946743000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G1164">
            <v>541586000</v>
          </cell>
          <cell r="H1164">
            <v>0</v>
          </cell>
          <cell r="I1164">
            <v>239343000</v>
          </cell>
          <cell r="O1164">
            <v>868737000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G1165">
            <v>674887000</v>
          </cell>
          <cell r="H1165">
            <v>0</v>
          </cell>
          <cell r="I1165">
            <v>294684000</v>
          </cell>
          <cell r="O1165">
            <v>1136972000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G1166">
            <v>693331000</v>
          </cell>
          <cell r="H1166">
            <v>0</v>
          </cell>
          <cell r="I1166">
            <v>354620000</v>
          </cell>
          <cell r="O1166">
            <v>1074203000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G1167">
            <v>477200000</v>
          </cell>
          <cell r="H1167">
            <v>0</v>
          </cell>
          <cell r="I1167">
            <v>294400000</v>
          </cell>
          <cell r="O1167">
            <v>1944100000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G1168">
            <v>431800000</v>
          </cell>
          <cell r="H1168">
            <v>0</v>
          </cell>
          <cell r="I1168">
            <v>291100000</v>
          </cell>
          <cell r="O1168">
            <v>1920100000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G1169">
            <v>443900000</v>
          </cell>
          <cell r="H1169">
            <v>0</v>
          </cell>
          <cell r="I1169">
            <v>292900000</v>
          </cell>
          <cell r="O1169">
            <v>2008900000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G1170">
            <v>2120025000</v>
          </cell>
          <cell r="H1170">
            <v>0</v>
          </cell>
          <cell r="I1170">
            <v>0</v>
          </cell>
          <cell r="O1170">
            <v>977393000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G1171">
            <v>2265516000</v>
          </cell>
          <cell r="H1171">
            <v>0</v>
          </cell>
          <cell r="I1171">
            <v>0</v>
          </cell>
          <cell r="O1171">
            <v>1103485000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G1172">
            <v>2438527000</v>
          </cell>
          <cell r="H1172">
            <v>0</v>
          </cell>
          <cell r="I1172">
            <v>0</v>
          </cell>
          <cell r="O1172">
            <v>1270374000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G1173">
            <v>2648622000</v>
          </cell>
          <cell r="H1173">
            <v>0</v>
          </cell>
          <cell r="I1173">
            <v>0</v>
          </cell>
          <cell r="O1173">
            <v>1514021000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G1174">
            <v>1879000000</v>
          </cell>
          <cell r="H1174">
            <v>0</v>
          </cell>
          <cell r="I1174">
            <v>3585000000</v>
          </cell>
          <cell r="O1174">
            <v>8106000000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G1175">
            <v>2108000000</v>
          </cell>
          <cell r="H1175">
            <v>0</v>
          </cell>
          <cell r="I1175">
            <v>4203000000</v>
          </cell>
          <cell r="O1175">
            <v>7362000000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G1176">
            <v>2053000000</v>
          </cell>
          <cell r="H1176">
            <v>0</v>
          </cell>
          <cell r="I1176">
            <v>4261000000</v>
          </cell>
          <cell r="O1176">
            <v>6195000000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G1177">
            <v>1613000000</v>
          </cell>
          <cell r="H1177">
            <v>0</v>
          </cell>
          <cell r="I1177">
            <v>4544000000</v>
          </cell>
          <cell r="O1177">
            <v>519000000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G1178">
            <v>803800000</v>
          </cell>
          <cell r="H1178">
            <v>0</v>
          </cell>
          <cell r="I1178">
            <v>76000000</v>
          </cell>
          <cell r="O1178">
            <v>384700000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G1179">
            <v>812800000</v>
          </cell>
          <cell r="H1179">
            <v>0</v>
          </cell>
          <cell r="I1179">
            <v>69900000</v>
          </cell>
          <cell r="O1179">
            <v>382300000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G1180">
            <v>816700000</v>
          </cell>
          <cell r="H1180">
            <v>0</v>
          </cell>
          <cell r="I1180">
            <v>65400000</v>
          </cell>
          <cell r="O1180">
            <v>418400000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G1181">
            <v>836700000</v>
          </cell>
          <cell r="H1181">
            <v>0</v>
          </cell>
          <cell r="I1181">
            <v>57300000</v>
          </cell>
          <cell r="O1181">
            <v>431800000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G1182">
            <v>1489735000</v>
          </cell>
          <cell r="H1182">
            <v>114250000</v>
          </cell>
          <cell r="I1182">
            <v>0</v>
          </cell>
          <cell r="O1182">
            <v>637330000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G1183">
            <v>1420096000</v>
          </cell>
          <cell r="H1183">
            <v>110412000</v>
          </cell>
          <cell r="I1183">
            <v>0</v>
          </cell>
          <cell r="O1183">
            <v>610205000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G1184">
            <v>1378400000</v>
          </cell>
          <cell r="H1184">
            <v>109931000</v>
          </cell>
          <cell r="I1184">
            <v>0</v>
          </cell>
          <cell r="O1184">
            <v>652382000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G1185">
            <v>1279961000</v>
          </cell>
          <cell r="H1185">
            <v>110156000</v>
          </cell>
          <cell r="I1185">
            <v>0</v>
          </cell>
          <cell r="O1185">
            <v>629352000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G1186">
            <v>571600000</v>
          </cell>
          <cell r="H1186">
            <v>279300000</v>
          </cell>
          <cell r="I1186">
            <v>517400000</v>
          </cell>
          <cell r="O1186">
            <v>1320200000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G1187">
            <v>559500000</v>
          </cell>
          <cell r="H1187">
            <v>251400000</v>
          </cell>
          <cell r="I1187">
            <v>571700000</v>
          </cell>
          <cell r="O1187">
            <v>1377700000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G1188">
            <v>561400000</v>
          </cell>
          <cell r="H1188">
            <v>215600000</v>
          </cell>
          <cell r="I1188">
            <v>588500000</v>
          </cell>
          <cell r="O1188">
            <v>1687300000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G1189">
            <v>541500000</v>
          </cell>
          <cell r="H1189">
            <v>239800000</v>
          </cell>
          <cell r="I1189">
            <v>583700000</v>
          </cell>
          <cell r="O1189">
            <v>2014200000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G1190">
            <v>0</v>
          </cell>
          <cell r="H1190">
            <v>0</v>
          </cell>
          <cell r="I1190">
            <v>2077000000</v>
          </cell>
          <cell r="O1190">
            <v>1762000000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G1191">
            <v>0</v>
          </cell>
          <cell r="H1191">
            <v>0</v>
          </cell>
          <cell r="I1191">
            <v>2433000000</v>
          </cell>
          <cell r="O1191">
            <v>2450000000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G1192">
            <v>0</v>
          </cell>
          <cell r="H1192">
            <v>0</v>
          </cell>
          <cell r="I1192">
            <v>2612000000</v>
          </cell>
          <cell r="O1192">
            <v>1508000000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G1193">
            <v>0</v>
          </cell>
          <cell r="H1193">
            <v>0</v>
          </cell>
          <cell r="I1193">
            <v>2755000000</v>
          </cell>
          <cell r="O1193">
            <v>2177000000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G1194">
            <v>2188747000</v>
          </cell>
          <cell r="H1194">
            <v>0</v>
          </cell>
          <cell r="I1194">
            <v>65141000</v>
          </cell>
          <cell r="O1194">
            <v>1829793000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G1195">
            <v>3185497000</v>
          </cell>
          <cell r="H1195">
            <v>0</v>
          </cell>
          <cell r="I1195">
            <v>117975000</v>
          </cell>
          <cell r="O1195">
            <v>2412414000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G1196">
            <v>4302998000</v>
          </cell>
          <cell r="H1196">
            <v>0</v>
          </cell>
          <cell r="I1196">
            <v>207820000</v>
          </cell>
          <cell r="O1196">
            <v>3073312000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G1197">
            <v>5060406000</v>
          </cell>
          <cell r="H1197">
            <v>0</v>
          </cell>
          <cell r="I1197">
            <v>272494000</v>
          </cell>
          <cell r="O1197">
            <v>3258907000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G1198">
            <v>0</v>
          </cell>
          <cell r="H1198">
            <v>0</v>
          </cell>
          <cell r="I1198">
            <v>0</v>
          </cell>
          <cell r="O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G1199">
            <v>0</v>
          </cell>
          <cell r="H1199">
            <v>0</v>
          </cell>
          <cell r="I1199">
            <v>0</v>
          </cell>
          <cell r="O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G1200">
            <v>0</v>
          </cell>
          <cell r="H1200">
            <v>0</v>
          </cell>
          <cell r="I1200">
            <v>0</v>
          </cell>
          <cell r="O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G1201">
            <v>0</v>
          </cell>
          <cell r="H1201">
            <v>0</v>
          </cell>
          <cell r="I1201">
            <v>0</v>
          </cell>
          <cell r="O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G1202">
            <v>98000000</v>
          </cell>
          <cell r="H1202">
            <v>0</v>
          </cell>
          <cell r="I1202">
            <v>1054000000</v>
          </cell>
          <cell r="O1202">
            <v>2278000000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G1203">
            <v>68000000</v>
          </cell>
          <cell r="H1203">
            <v>0</v>
          </cell>
          <cell r="I1203">
            <v>1178000000</v>
          </cell>
          <cell r="O1203">
            <v>2299000000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G1204">
            <v>0</v>
          </cell>
          <cell r="H1204">
            <v>0</v>
          </cell>
          <cell r="I1204">
            <v>1227000000</v>
          </cell>
          <cell r="O1204">
            <v>2623000000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G1205">
            <v>0</v>
          </cell>
          <cell r="H1205">
            <v>0</v>
          </cell>
          <cell r="I1205">
            <v>1214000000</v>
          </cell>
          <cell r="O1205">
            <v>2962000000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G1206">
            <v>25357000000</v>
          </cell>
          <cell r="H1206">
            <v>0</v>
          </cell>
          <cell r="I1206">
            <v>110000000</v>
          </cell>
          <cell r="O1206">
            <v>9705000000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G1207">
            <v>25772000000</v>
          </cell>
          <cell r="H1207">
            <v>0</v>
          </cell>
          <cell r="I1207">
            <v>92000000</v>
          </cell>
          <cell r="O1207">
            <v>9581000000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G1208">
            <v>24538000000</v>
          </cell>
          <cell r="H1208">
            <v>0</v>
          </cell>
          <cell r="I1208">
            <v>75000000</v>
          </cell>
          <cell r="O1208">
            <v>9712000000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G1209">
            <v>24735000000</v>
          </cell>
          <cell r="H1209">
            <v>0</v>
          </cell>
          <cell r="I1209">
            <v>70000000</v>
          </cell>
          <cell r="O1209">
            <v>9785000000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G1210">
            <v>15171000000</v>
          </cell>
          <cell r="H1210">
            <v>7482000000</v>
          </cell>
          <cell r="I1210">
            <v>5109000000</v>
          </cell>
          <cell r="O1210">
            <v>17074000000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G1211">
            <v>14355000000</v>
          </cell>
          <cell r="H1211">
            <v>6678000000</v>
          </cell>
          <cell r="I1211">
            <v>4599000000</v>
          </cell>
          <cell r="O1211">
            <v>16366000000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G1212">
            <v>14097000000</v>
          </cell>
          <cell r="H1212">
            <v>8393000000</v>
          </cell>
          <cell r="I1212">
            <v>4039000000</v>
          </cell>
          <cell r="O1212">
            <v>13499000000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G1213">
            <v>14809000000</v>
          </cell>
          <cell r="H1213">
            <v>7690000000</v>
          </cell>
          <cell r="I1213">
            <v>3728000000</v>
          </cell>
          <cell r="O1213">
            <v>12976000000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G1214">
            <v>189000000</v>
          </cell>
          <cell r="H1214">
            <v>0</v>
          </cell>
          <cell r="I1214">
            <v>3292900000</v>
          </cell>
          <cell r="O1214">
            <v>1124000000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G1215">
            <v>177400000</v>
          </cell>
          <cell r="H1215">
            <v>0</v>
          </cell>
          <cell r="I1215">
            <v>3574300000</v>
          </cell>
          <cell r="O1215">
            <v>1494900000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G1216">
            <v>163500000</v>
          </cell>
          <cell r="H1216">
            <v>0</v>
          </cell>
          <cell r="I1216">
            <v>3672400000</v>
          </cell>
          <cell r="O1216">
            <v>1430800000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G1217">
            <v>156600000</v>
          </cell>
          <cell r="H1217">
            <v>0</v>
          </cell>
          <cell r="I1217">
            <v>3732600000</v>
          </cell>
          <cell r="O1217">
            <v>1591700000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G1218">
            <v>346393000</v>
          </cell>
          <cell r="H1218">
            <v>859947000</v>
          </cell>
          <cell r="I1218">
            <v>0</v>
          </cell>
          <cell r="O1218">
            <v>743050000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G1219">
            <v>519267000</v>
          </cell>
          <cell r="H1219">
            <v>1271353000</v>
          </cell>
          <cell r="I1219">
            <v>0</v>
          </cell>
          <cell r="O1219">
            <v>823919000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G1220">
            <v>838526000</v>
          </cell>
          <cell r="H1220">
            <v>1620577000</v>
          </cell>
          <cell r="I1220">
            <v>0</v>
          </cell>
          <cell r="O1220">
            <v>1251916000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G1221">
            <v>1177697000</v>
          </cell>
          <cell r="H1221">
            <v>2052295000</v>
          </cell>
          <cell r="I1221">
            <v>0</v>
          </cell>
          <cell r="O1221">
            <v>1330741000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G1222">
            <v>15400000</v>
          </cell>
          <cell r="H1222">
            <v>0</v>
          </cell>
          <cell r="I1222">
            <v>36100000</v>
          </cell>
          <cell r="O1222">
            <v>1441500000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G1223">
            <v>18800000</v>
          </cell>
          <cell r="H1223">
            <v>0</v>
          </cell>
          <cell r="I1223">
            <v>38800000</v>
          </cell>
          <cell r="O1223">
            <v>1838200000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G1224">
            <v>18900000</v>
          </cell>
          <cell r="H1224">
            <v>0</v>
          </cell>
          <cell r="I1224">
            <v>50900000</v>
          </cell>
          <cell r="O1224">
            <v>2024300000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G1225">
            <v>22800000</v>
          </cell>
          <cell r="H1225">
            <v>0</v>
          </cell>
          <cell r="I1225">
            <v>77500000</v>
          </cell>
          <cell r="O1225">
            <v>2047600000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G1226">
            <v>1554973000</v>
          </cell>
          <cell r="H1226">
            <v>0</v>
          </cell>
          <cell r="I1226">
            <v>0</v>
          </cell>
          <cell r="O1226">
            <v>1374056000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G1227">
            <v>1633992000</v>
          </cell>
          <cell r="H1227">
            <v>0</v>
          </cell>
          <cell r="I1227">
            <v>0</v>
          </cell>
          <cell r="O1227">
            <v>1393752000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G1228">
            <v>1544746000</v>
          </cell>
          <cell r="H1228">
            <v>0</v>
          </cell>
          <cell r="I1228">
            <v>0</v>
          </cell>
          <cell r="O1228">
            <v>1511753000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G1229">
            <v>1359360000</v>
          </cell>
          <cell r="H1229">
            <v>0</v>
          </cell>
          <cell r="I1229">
            <v>0</v>
          </cell>
          <cell r="O1229">
            <v>1178009000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G1230">
            <v>568500000</v>
          </cell>
          <cell r="H1230">
            <v>0</v>
          </cell>
          <cell r="I1230">
            <v>0</v>
          </cell>
          <cell r="O1230">
            <v>603899000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G1231">
            <v>861390000</v>
          </cell>
          <cell r="H1231">
            <v>0</v>
          </cell>
          <cell r="I1231">
            <v>0</v>
          </cell>
          <cell r="O1231">
            <v>716494000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G1232">
            <v>794728000</v>
          </cell>
          <cell r="H1232">
            <v>0</v>
          </cell>
          <cell r="I1232">
            <v>0</v>
          </cell>
          <cell r="O1232">
            <v>833386000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G1233">
            <v>957150000</v>
          </cell>
          <cell r="H1233">
            <v>0</v>
          </cell>
          <cell r="I1233">
            <v>0</v>
          </cell>
          <cell r="O1233">
            <v>982664000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G1234">
            <v>627370000</v>
          </cell>
          <cell r="H1234">
            <v>131835000</v>
          </cell>
          <cell r="I1234">
            <v>0</v>
          </cell>
          <cell r="O1234">
            <v>202324000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G1235">
            <v>581898000</v>
          </cell>
          <cell r="H1235">
            <v>132400000</v>
          </cell>
          <cell r="I1235">
            <v>0</v>
          </cell>
          <cell r="O1235">
            <v>261844000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G1236">
            <v>659335000</v>
          </cell>
          <cell r="H1236">
            <v>121141000</v>
          </cell>
          <cell r="I1236">
            <v>0</v>
          </cell>
          <cell r="O1236">
            <v>224132000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G1237">
            <v>598848000</v>
          </cell>
          <cell r="H1237">
            <v>125928000</v>
          </cell>
          <cell r="I1237">
            <v>0</v>
          </cell>
          <cell r="O1237">
            <v>299724000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G1238">
            <v>6890000000</v>
          </cell>
          <cell r="H1238">
            <v>0</v>
          </cell>
          <cell r="I1238">
            <v>93000000</v>
          </cell>
          <cell r="O1238">
            <v>13824000000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G1239">
            <v>7001000000</v>
          </cell>
          <cell r="H1239">
            <v>0</v>
          </cell>
          <cell r="I1239">
            <v>93000000</v>
          </cell>
          <cell r="O1239">
            <v>12237000000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G1240">
            <v>6656000000</v>
          </cell>
          <cell r="H1240">
            <v>0</v>
          </cell>
          <cell r="I1240">
            <v>82000000</v>
          </cell>
          <cell r="O1240">
            <v>10691000000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G1241">
            <v>6405000000</v>
          </cell>
          <cell r="H1241">
            <v>0</v>
          </cell>
          <cell r="I1241">
            <v>74000000</v>
          </cell>
          <cell r="O1241">
            <v>10815000000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G1242">
            <v>10486000000</v>
          </cell>
          <cell r="H1242">
            <v>0</v>
          </cell>
          <cell r="I1242">
            <v>987000000</v>
          </cell>
          <cell r="O1242">
            <v>4747000000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G1243">
            <v>9681000000</v>
          </cell>
          <cell r="H1243">
            <v>0</v>
          </cell>
          <cell r="I1243">
            <v>643000000</v>
          </cell>
          <cell r="O1243">
            <v>6204000000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G1244">
            <v>9488000000</v>
          </cell>
          <cell r="H1244">
            <v>0</v>
          </cell>
          <cell r="I1244">
            <v>273000000</v>
          </cell>
          <cell r="O1244">
            <v>6195000000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G1245">
            <v>9463000000</v>
          </cell>
          <cell r="H1245">
            <v>0</v>
          </cell>
          <cell r="I1245">
            <v>255000000</v>
          </cell>
          <cell r="O1245">
            <v>6149000000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G1246">
            <v>1117700000</v>
          </cell>
          <cell r="H1246">
            <v>92300000</v>
          </cell>
          <cell r="I1246">
            <v>0</v>
          </cell>
          <cell r="O1246">
            <v>55900000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G1247">
            <v>1493700000</v>
          </cell>
          <cell r="H1247">
            <v>122800000</v>
          </cell>
          <cell r="I1247">
            <v>0</v>
          </cell>
          <cell r="O1247">
            <v>753600000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G1248">
            <v>1493800000</v>
          </cell>
          <cell r="H1248">
            <v>117300000</v>
          </cell>
          <cell r="I1248">
            <v>0</v>
          </cell>
          <cell r="O1248">
            <v>851900000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G1249">
            <v>1334300000</v>
          </cell>
          <cell r="H1249">
            <v>119600000</v>
          </cell>
          <cell r="I1249">
            <v>0</v>
          </cell>
          <cell r="O1249">
            <v>731900000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G1250">
            <v>166154000</v>
          </cell>
          <cell r="H1250">
            <v>0</v>
          </cell>
          <cell r="I1250">
            <v>404336000</v>
          </cell>
          <cell r="O1250">
            <v>851755000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G1251">
            <v>172161000</v>
          </cell>
          <cell r="H1251">
            <v>0</v>
          </cell>
          <cell r="I1251">
            <v>415708000</v>
          </cell>
          <cell r="O1251">
            <v>846323000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G1252">
            <v>175178000</v>
          </cell>
          <cell r="H1252">
            <v>0</v>
          </cell>
          <cell r="I1252">
            <v>417358000</v>
          </cell>
          <cell r="O1252">
            <v>811242000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G1253">
            <v>176744000</v>
          </cell>
          <cell r="H1253">
            <v>0</v>
          </cell>
          <cell r="I1253">
            <v>494422000</v>
          </cell>
          <cell r="O1253">
            <v>854602000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G1254">
            <v>3486000000</v>
          </cell>
          <cell r="H1254">
            <v>463000000</v>
          </cell>
          <cell r="I1254">
            <v>452000000</v>
          </cell>
          <cell r="O1254">
            <v>1550000000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G1255">
            <v>4013000000</v>
          </cell>
          <cell r="H1255">
            <v>483000000</v>
          </cell>
          <cell r="I1255">
            <v>450000000</v>
          </cell>
          <cell r="O1255">
            <v>1497000000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G1256">
            <v>3624000000</v>
          </cell>
          <cell r="H1256">
            <v>476000000</v>
          </cell>
          <cell r="I1256">
            <v>471000000</v>
          </cell>
          <cell r="O1256">
            <v>1989000000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G1257">
            <v>4630000000</v>
          </cell>
          <cell r="H1257">
            <v>466000000</v>
          </cell>
          <cell r="I1257">
            <v>462000000</v>
          </cell>
          <cell r="O1257">
            <v>1130000000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G1258">
            <v>3143000000</v>
          </cell>
          <cell r="H1258">
            <v>0</v>
          </cell>
          <cell r="I1258">
            <v>1087000000</v>
          </cell>
          <cell r="O1258">
            <v>3026000000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G1259">
            <v>2108000000</v>
          </cell>
          <cell r="H1259">
            <v>0</v>
          </cell>
          <cell r="I1259">
            <v>843000000</v>
          </cell>
          <cell r="O1259">
            <v>2561000000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G1260">
            <v>2173000000</v>
          </cell>
          <cell r="H1260">
            <v>0</v>
          </cell>
          <cell r="I1260">
            <v>923000000</v>
          </cell>
          <cell r="O1260">
            <v>2867000000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G1261">
            <v>2237000000</v>
          </cell>
          <cell r="H1261">
            <v>0</v>
          </cell>
          <cell r="I1261">
            <v>883000000</v>
          </cell>
          <cell r="O1261">
            <v>2831000000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G1262">
            <v>17504000000</v>
          </cell>
          <cell r="H1262">
            <v>0</v>
          </cell>
          <cell r="I1262">
            <v>0</v>
          </cell>
          <cell r="O1262">
            <v>708000000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G1263">
            <v>16172000000</v>
          </cell>
          <cell r="H1263">
            <v>0</v>
          </cell>
          <cell r="I1263">
            <v>0</v>
          </cell>
          <cell r="O1263">
            <v>-1684000000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G1264">
            <v>18786000000</v>
          </cell>
          <cell r="H1264">
            <v>0</v>
          </cell>
          <cell r="I1264">
            <v>0</v>
          </cell>
          <cell r="O1264">
            <v>1759000000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G1265">
            <v>16603000000</v>
          </cell>
          <cell r="H1265">
            <v>0</v>
          </cell>
          <cell r="I1265">
            <v>0</v>
          </cell>
          <cell r="O1265">
            <v>7769000000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G1266">
            <v>15443000000</v>
          </cell>
          <cell r="H1266">
            <v>0</v>
          </cell>
          <cell r="I1266">
            <v>931000000</v>
          </cell>
          <cell r="O1266">
            <v>4470000000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G1267">
            <v>15597000000</v>
          </cell>
          <cell r="H1267">
            <v>0</v>
          </cell>
          <cell r="I1267">
            <v>971000000</v>
          </cell>
          <cell r="O1267">
            <v>2577000000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G1268">
            <v>16703000000</v>
          </cell>
          <cell r="H1268">
            <v>0</v>
          </cell>
          <cell r="I1268">
            <v>1019000000</v>
          </cell>
          <cell r="O1268">
            <v>3307000000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G1269">
            <v>15747000000</v>
          </cell>
          <cell r="H1269">
            <v>0</v>
          </cell>
          <cell r="I1269">
            <v>1099000000</v>
          </cell>
          <cell r="O1269">
            <v>4436000000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G1270">
            <v>2594300000</v>
          </cell>
          <cell r="H1270">
            <v>0</v>
          </cell>
          <cell r="I1270">
            <v>0</v>
          </cell>
          <cell r="O1270">
            <v>654900000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G1271">
            <v>3673500000</v>
          </cell>
          <cell r="H1271">
            <v>0</v>
          </cell>
          <cell r="I1271">
            <v>0</v>
          </cell>
          <cell r="O1271">
            <v>545800000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G1272">
            <v>3713600000</v>
          </cell>
          <cell r="H1272">
            <v>0</v>
          </cell>
          <cell r="I1272">
            <v>0</v>
          </cell>
          <cell r="O1272">
            <v>613100000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G1273">
            <v>3417700000</v>
          </cell>
          <cell r="H1273">
            <v>0</v>
          </cell>
          <cell r="I1273">
            <v>0</v>
          </cell>
          <cell r="O1273">
            <v>743900000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G1274">
            <v>434894000</v>
          </cell>
          <cell r="H1274">
            <v>0</v>
          </cell>
          <cell r="I1274">
            <v>37691000</v>
          </cell>
          <cell r="O1274">
            <v>465122000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G1275">
            <v>485069000</v>
          </cell>
          <cell r="H1275">
            <v>0</v>
          </cell>
          <cell r="I1275">
            <v>25865000</v>
          </cell>
          <cell r="O1275">
            <v>475999000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G1276">
            <v>705477000</v>
          </cell>
          <cell r="H1276">
            <v>0</v>
          </cell>
          <cell r="I1276">
            <v>34257000</v>
          </cell>
          <cell r="O1276">
            <v>429060000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G1277">
            <v>592863000</v>
          </cell>
          <cell r="H1277">
            <v>0</v>
          </cell>
          <cell r="I1277">
            <v>34848000</v>
          </cell>
          <cell r="O1277">
            <v>295954000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G1278">
            <v>1227000000</v>
          </cell>
          <cell r="H1278">
            <v>98000000</v>
          </cell>
          <cell r="I1278">
            <v>1001000000</v>
          </cell>
          <cell r="O1278">
            <v>2502000000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G1279">
            <v>1349000000</v>
          </cell>
          <cell r="H1279">
            <v>98000000</v>
          </cell>
          <cell r="I1279">
            <v>1109000000</v>
          </cell>
          <cell r="O1279">
            <v>2625000000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G1280">
            <v>1437000000</v>
          </cell>
          <cell r="H1280">
            <v>96000000</v>
          </cell>
          <cell r="I1280">
            <v>1170000000</v>
          </cell>
          <cell r="O1280">
            <v>2608000000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G1281">
            <v>1296000000</v>
          </cell>
          <cell r="H1281">
            <v>93000000</v>
          </cell>
          <cell r="I1281">
            <v>1106000000</v>
          </cell>
          <cell r="O1281">
            <v>2321000000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G1282">
            <v>2849000000</v>
          </cell>
          <cell r="H1282">
            <v>4967000000</v>
          </cell>
          <cell r="I1282">
            <v>0</v>
          </cell>
          <cell r="O1282">
            <v>7230000000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G1283">
            <v>2774000000</v>
          </cell>
          <cell r="H1283">
            <v>5477000000</v>
          </cell>
          <cell r="I1283">
            <v>0</v>
          </cell>
          <cell r="O1283">
            <v>7550000000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G1284">
            <v>3637000000</v>
          </cell>
          <cell r="H1284">
            <v>5490000000</v>
          </cell>
          <cell r="I1284">
            <v>0</v>
          </cell>
          <cell r="O1284">
            <v>5776000000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G1285">
            <v>2159000000</v>
          </cell>
          <cell r="H1285">
            <v>5151000000</v>
          </cell>
          <cell r="I1285">
            <v>0</v>
          </cell>
          <cell r="O1285">
            <v>6495000000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G1286">
            <v>180317000</v>
          </cell>
          <cell r="H1286">
            <v>197269000</v>
          </cell>
          <cell r="I1286">
            <v>0</v>
          </cell>
          <cell r="O1286">
            <v>27341000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G1287">
            <v>309348000</v>
          </cell>
          <cell r="H1287">
            <v>257494000</v>
          </cell>
          <cell r="I1287">
            <v>0</v>
          </cell>
          <cell r="O1287">
            <v>122466000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G1288">
            <v>588822000</v>
          </cell>
          <cell r="H1288">
            <v>448763000</v>
          </cell>
          <cell r="I1288">
            <v>0</v>
          </cell>
          <cell r="O1288">
            <v>11968000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G1289">
            <v>922340000</v>
          </cell>
          <cell r="H1289">
            <v>0</v>
          </cell>
          <cell r="I1289">
            <v>0</v>
          </cell>
          <cell r="O1289">
            <v>397461000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G1290">
            <v>1030014000</v>
          </cell>
          <cell r="H1290">
            <v>0</v>
          </cell>
          <cell r="I1290">
            <v>0</v>
          </cell>
          <cell r="O1290">
            <v>355720000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G1291">
            <v>961579000</v>
          </cell>
          <cell r="H1291">
            <v>0</v>
          </cell>
          <cell r="I1291">
            <v>0</v>
          </cell>
          <cell r="O1291">
            <v>523865000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G1292">
            <v>956158000</v>
          </cell>
          <cell r="H1292">
            <v>0</v>
          </cell>
          <cell r="I1292">
            <v>0</v>
          </cell>
          <cell r="O1292">
            <v>545258000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G1293">
            <v>1011543000</v>
          </cell>
          <cell r="H1293">
            <v>0</v>
          </cell>
          <cell r="I1293">
            <v>730493000</v>
          </cell>
          <cell r="O1293">
            <v>788554000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G1294">
            <v>1044819000</v>
          </cell>
          <cell r="H1294">
            <v>0</v>
          </cell>
          <cell r="I1294">
            <v>754711000</v>
          </cell>
          <cell r="O1294">
            <v>855094000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G1295">
            <v>1048952000</v>
          </cell>
          <cell r="H1295">
            <v>0</v>
          </cell>
          <cell r="I1295">
            <v>772445000</v>
          </cell>
          <cell r="O1295">
            <v>946177000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G1296">
            <v>1086504000</v>
          </cell>
          <cell r="H1296">
            <v>0</v>
          </cell>
          <cell r="I1296">
            <v>827008000</v>
          </cell>
          <cell r="O1296">
            <v>1286169000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G1297">
            <v>346393000</v>
          </cell>
          <cell r="H1297">
            <v>859947000</v>
          </cell>
          <cell r="I1297">
            <v>0</v>
          </cell>
          <cell r="O1297">
            <v>743050000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G1298">
            <v>519267000</v>
          </cell>
          <cell r="H1298">
            <v>1271353000</v>
          </cell>
          <cell r="I1298">
            <v>0</v>
          </cell>
          <cell r="O1298">
            <v>823919000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G1299">
            <v>838526000</v>
          </cell>
          <cell r="H1299">
            <v>1620577000</v>
          </cell>
          <cell r="I1299">
            <v>0</v>
          </cell>
          <cell r="O1299">
            <v>1251916000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G1300">
            <v>1177697000</v>
          </cell>
          <cell r="H1300">
            <v>2052295000</v>
          </cell>
          <cell r="I1300">
            <v>0</v>
          </cell>
          <cell r="O1300">
            <v>1330741000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G1301">
            <v>1324815000</v>
          </cell>
          <cell r="H1301">
            <v>0</v>
          </cell>
          <cell r="I1301">
            <v>1700000</v>
          </cell>
          <cell r="O1301">
            <v>396577000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G1302">
            <v>1425734000</v>
          </cell>
          <cell r="H1302">
            <v>0</v>
          </cell>
          <cell r="I1302">
            <v>557000</v>
          </cell>
          <cell r="O1302">
            <v>496625000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G1303">
            <v>1533799000</v>
          </cell>
          <cell r="H1303">
            <v>0</v>
          </cell>
          <cell r="I1303">
            <v>192000</v>
          </cell>
          <cell r="O1303">
            <v>580480000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G1304">
            <v>1606217000</v>
          </cell>
          <cell r="H1304">
            <v>0</v>
          </cell>
          <cell r="I1304">
            <v>1237000</v>
          </cell>
          <cell r="O1304">
            <v>553222000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G1305">
            <v>660887000</v>
          </cell>
          <cell r="H1305">
            <v>263150000</v>
          </cell>
          <cell r="I1305">
            <v>0</v>
          </cell>
          <cell r="O1305">
            <v>204180000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G1306">
            <v>750292000</v>
          </cell>
          <cell r="H1306">
            <v>317263000</v>
          </cell>
          <cell r="I1306">
            <v>0</v>
          </cell>
          <cell r="O1306">
            <v>234460000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G1307">
            <v>898440000</v>
          </cell>
          <cell r="H1307">
            <v>367856000</v>
          </cell>
          <cell r="I1307">
            <v>0</v>
          </cell>
          <cell r="O1307">
            <v>249994000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G1308">
            <v>1041231000</v>
          </cell>
          <cell r="H1308">
            <v>413322000</v>
          </cell>
          <cell r="I1308">
            <v>0</v>
          </cell>
          <cell r="O1308">
            <v>288048000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G1309">
            <v>2971000000</v>
          </cell>
          <cell r="H1309">
            <v>0</v>
          </cell>
          <cell r="I1309">
            <v>27000000</v>
          </cell>
          <cell r="O1309">
            <v>1158000000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G1310">
            <v>3142000000</v>
          </cell>
          <cell r="H1310">
            <v>0</v>
          </cell>
          <cell r="I1310">
            <v>35000000</v>
          </cell>
          <cell r="O1310">
            <v>1133000000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G1311">
            <v>3301000000</v>
          </cell>
          <cell r="H1311">
            <v>0</v>
          </cell>
          <cell r="I1311">
            <v>25000000</v>
          </cell>
          <cell r="O1311">
            <v>1052000000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G1312">
            <v>3389000000</v>
          </cell>
          <cell r="H1312">
            <v>0</v>
          </cell>
          <cell r="I1312">
            <v>24000000</v>
          </cell>
          <cell r="O1312">
            <v>774000000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G1313">
            <v>1537700000</v>
          </cell>
          <cell r="H1313">
            <v>0</v>
          </cell>
          <cell r="I1313">
            <v>0</v>
          </cell>
          <cell r="O1313">
            <v>1036100000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G1314">
            <v>1570100000</v>
          </cell>
          <cell r="H1314">
            <v>0</v>
          </cell>
          <cell r="I1314">
            <v>0</v>
          </cell>
          <cell r="O1314">
            <v>1183800000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G1315">
            <v>1506400000</v>
          </cell>
          <cell r="H1315">
            <v>0</v>
          </cell>
          <cell r="I1315">
            <v>0</v>
          </cell>
          <cell r="O1315">
            <v>1196700000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G1316">
            <v>1467400000</v>
          </cell>
          <cell r="H1316">
            <v>0</v>
          </cell>
          <cell r="I1316">
            <v>0</v>
          </cell>
          <cell r="O1316">
            <v>1008100000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G1317">
            <v>914130000</v>
          </cell>
          <cell r="H1317">
            <v>0</v>
          </cell>
          <cell r="I1317">
            <v>0</v>
          </cell>
          <cell r="O1317">
            <v>757587000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G1318">
            <v>1040567000</v>
          </cell>
          <cell r="H1318">
            <v>0</v>
          </cell>
          <cell r="I1318">
            <v>0</v>
          </cell>
          <cell r="O1318">
            <v>842361000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G1319">
            <v>1102426000</v>
          </cell>
          <cell r="H1319">
            <v>0</v>
          </cell>
          <cell r="I1319">
            <v>0</v>
          </cell>
          <cell r="O1319">
            <v>999473000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G1320">
            <v>1136728000</v>
          </cell>
          <cell r="H1320">
            <v>0</v>
          </cell>
          <cell r="I1320">
            <v>0</v>
          </cell>
          <cell r="O1320">
            <v>1027918000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G1321">
            <v>1437886000</v>
          </cell>
          <cell r="H1321">
            <v>0</v>
          </cell>
          <cell r="I1321">
            <v>0</v>
          </cell>
          <cell r="O1321">
            <v>1271751000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G1322">
            <v>1526366000</v>
          </cell>
          <cell r="H1322">
            <v>0</v>
          </cell>
          <cell r="I1322">
            <v>0</v>
          </cell>
          <cell r="O1322">
            <v>1343063000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G1323">
            <v>1615371000</v>
          </cell>
          <cell r="H1323">
            <v>0</v>
          </cell>
          <cell r="I1323">
            <v>0</v>
          </cell>
          <cell r="O1323">
            <v>1488350000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G1324">
            <v>1738755000</v>
          </cell>
          <cell r="H1324">
            <v>0</v>
          </cell>
          <cell r="I1324">
            <v>0</v>
          </cell>
          <cell r="O1324">
            <v>1624371000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G1325">
            <v>248136000</v>
          </cell>
          <cell r="H1325">
            <v>0</v>
          </cell>
          <cell r="I1325">
            <v>445228000</v>
          </cell>
          <cell r="O1325">
            <v>344987000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G1326">
            <v>391707000</v>
          </cell>
          <cell r="H1326">
            <v>0</v>
          </cell>
          <cell r="I1326">
            <v>492397000</v>
          </cell>
          <cell r="O1326">
            <v>432030000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G1327">
            <v>191802000</v>
          </cell>
          <cell r="H1327">
            <v>0</v>
          </cell>
          <cell r="I1327">
            <v>551032000</v>
          </cell>
          <cell r="O1327">
            <v>693951000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G1328">
            <v>165318000</v>
          </cell>
          <cell r="H1328">
            <v>0</v>
          </cell>
          <cell r="I1328">
            <v>581155000</v>
          </cell>
          <cell r="O1328">
            <v>-213737000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G1329">
            <v>1088100000</v>
          </cell>
          <cell r="H1329">
            <v>0</v>
          </cell>
          <cell r="I1329">
            <v>877400000</v>
          </cell>
          <cell r="O1329">
            <v>1217000000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G1330">
            <v>998400000</v>
          </cell>
          <cell r="H1330">
            <v>0</v>
          </cell>
          <cell r="I1330">
            <v>906900000</v>
          </cell>
          <cell r="O1330">
            <v>1254900000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G1331">
            <v>1067000000</v>
          </cell>
          <cell r="H1331">
            <v>0</v>
          </cell>
          <cell r="I1331">
            <v>970600000</v>
          </cell>
          <cell r="O1331">
            <v>1558800000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G1332">
            <v>1054500000</v>
          </cell>
          <cell r="H1332">
            <v>0</v>
          </cell>
          <cell r="I1332">
            <v>991100000</v>
          </cell>
          <cell r="O1332">
            <v>1578100000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G1333">
            <v>5655800000</v>
          </cell>
          <cell r="H1333">
            <v>0</v>
          </cell>
          <cell r="I1333">
            <v>621400000</v>
          </cell>
          <cell r="O1333">
            <v>2207300000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G1334">
            <v>6086800000</v>
          </cell>
          <cell r="H1334">
            <v>0</v>
          </cell>
          <cell r="I1334">
            <v>709600000</v>
          </cell>
          <cell r="O1334">
            <v>2792600000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G1335">
            <v>7130200000</v>
          </cell>
          <cell r="H1335">
            <v>0</v>
          </cell>
          <cell r="I1335">
            <v>893900000</v>
          </cell>
          <cell r="O1335">
            <v>3351100000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G1336">
            <v>7970300000</v>
          </cell>
          <cell r="H1336">
            <v>0</v>
          </cell>
          <cell r="I1336">
            <v>980800000</v>
          </cell>
          <cell r="O1336">
            <v>3853700000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G1337">
            <v>207000000</v>
          </cell>
          <cell r="H1337">
            <v>0</v>
          </cell>
          <cell r="I1337">
            <v>356000000</v>
          </cell>
          <cell r="O1337">
            <v>859000000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G1338">
            <v>220000000</v>
          </cell>
          <cell r="H1338">
            <v>0</v>
          </cell>
          <cell r="I1338">
            <v>378000000</v>
          </cell>
          <cell r="O1338">
            <v>910000000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G1339">
            <v>229000000</v>
          </cell>
          <cell r="H1339">
            <v>0</v>
          </cell>
          <cell r="I1339">
            <v>384000000</v>
          </cell>
          <cell r="O1339">
            <v>1007000000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G1340">
            <v>234000000</v>
          </cell>
          <cell r="H1340">
            <v>0</v>
          </cell>
          <cell r="I1340">
            <v>358000000</v>
          </cell>
          <cell r="O1340">
            <v>1074000000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G1341">
            <v>337000000</v>
          </cell>
          <cell r="H1341">
            <v>0</v>
          </cell>
          <cell r="I1341">
            <v>746000000</v>
          </cell>
          <cell r="O1341">
            <v>1575000000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G1342">
            <v>373000000</v>
          </cell>
          <cell r="H1342">
            <v>0</v>
          </cell>
          <cell r="I1342">
            <v>772000000</v>
          </cell>
          <cell r="O1342">
            <v>1666000000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G1343">
            <v>393000000</v>
          </cell>
          <cell r="H1343">
            <v>0</v>
          </cell>
          <cell r="I1343">
            <v>796000000</v>
          </cell>
          <cell r="O1343">
            <v>1924000000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G1344">
            <v>353000000</v>
          </cell>
          <cell r="H1344">
            <v>0</v>
          </cell>
          <cell r="I1344">
            <v>764000000</v>
          </cell>
          <cell r="O1344">
            <v>1782000000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G1345">
            <v>1788300000</v>
          </cell>
          <cell r="H1345">
            <v>0</v>
          </cell>
          <cell r="I1345">
            <v>123200000</v>
          </cell>
          <cell r="O1345">
            <v>678400000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G1346">
            <v>1849400000</v>
          </cell>
          <cell r="H1346">
            <v>0</v>
          </cell>
          <cell r="I1346">
            <v>118900000</v>
          </cell>
          <cell r="O1346">
            <v>719300000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G1347">
            <v>1656200000</v>
          </cell>
          <cell r="H1347">
            <v>0</v>
          </cell>
          <cell r="I1347">
            <v>88700000</v>
          </cell>
          <cell r="O1347">
            <v>841700000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G1348">
            <v>1604400000</v>
          </cell>
          <cell r="H1348">
            <v>0</v>
          </cell>
          <cell r="I1348">
            <v>94900000</v>
          </cell>
          <cell r="O1348">
            <v>832300000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G1349">
            <v>3264896000</v>
          </cell>
          <cell r="H1349">
            <v>0</v>
          </cell>
          <cell r="I1349">
            <v>0</v>
          </cell>
          <cell r="O1349">
            <v>941330000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G1350">
            <v>3470200000</v>
          </cell>
          <cell r="H1350">
            <v>0</v>
          </cell>
          <cell r="I1350">
            <v>0</v>
          </cell>
          <cell r="O1350">
            <v>1146366000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G1351">
            <v>3860448000</v>
          </cell>
          <cell r="H1351">
            <v>0</v>
          </cell>
          <cell r="I1351">
            <v>0</v>
          </cell>
          <cell r="O1351">
            <v>1304036000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G1352">
            <v>3943786000</v>
          </cell>
          <cell r="H1352">
            <v>0</v>
          </cell>
          <cell r="I1352">
            <v>0</v>
          </cell>
          <cell r="O1352">
            <v>1615440000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G1353">
            <v>976900000</v>
          </cell>
          <cell r="H1353">
            <v>0</v>
          </cell>
          <cell r="I1353">
            <v>0</v>
          </cell>
          <cell r="O1353">
            <v>560500000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G1354">
            <v>1010000000</v>
          </cell>
          <cell r="H1354">
            <v>0</v>
          </cell>
          <cell r="I1354">
            <v>0</v>
          </cell>
          <cell r="O1354">
            <v>570500000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G1355">
            <v>1497600000</v>
          </cell>
          <cell r="H1355">
            <v>0</v>
          </cell>
          <cell r="I1355">
            <v>0</v>
          </cell>
          <cell r="O1355">
            <v>576600000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G1356">
            <v>1736700000</v>
          </cell>
          <cell r="H1356">
            <v>0</v>
          </cell>
          <cell r="I1356">
            <v>0</v>
          </cell>
          <cell r="O1356">
            <v>703700000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G1357">
            <v>1020400000</v>
          </cell>
          <cell r="H1357">
            <v>0</v>
          </cell>
          <cell r="I1357">
            <v>96800000</v>
          </cell>
          <cell r="O1357">
            <v>910400000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G1358">
            <v>1013100000</v>
          </cell>
          <cell r="H1358">
            <v>0</v>
          </cell>
          <cell r="I1358">
            <v>98900000</v>
          </cell>
          <cell r="O1358">
            <v>919000000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G1359">
            <v>1085800000</v>
          </cell>
          <cell r="H1359">
            <v>0</v>
          </cell>
          <cell r="I1359">
            <v>110900000</v>
          </cell>
          <cell r="O1359">
            <v>772000000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G1360">
            <v>1614100000</v>
          </cell>
          <cell r="H1360">
            <v>0</v>
          </cell>
          <cell r="I1360">
            <v>208400000</v>
          </cell>
          <cell r="O1360">
            <v>1145300000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G1361">
            <v>120310000</v>
          </cell>
          <cell r="H1361">
            <v>0</v>
          </cell>
          <cell r="I1361">
            <v>330418000</v>
          </cell>
          <cell r="O1361">
            <v>369081000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G1362">
            <v>122128000</v>
          </cell>
          <cell r="H1362">
            <v>0</v>
          </cell>
          <cell r="I1362">
            <v>340316000</v>
          </cell>
          <cell r="O1362">
            <v>428956000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G1363">
            <v>133502000</v>
          </cell>
          <cell r="H1363">
            <v>0</v>
          </cell>
          <cell r="I1363">
            <v>393987000</v>
          </cell>
          <cell r="O1363">
            <v>492363000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G1364">
            <v>139137000</v>
          </cell>
          <cell r="H1364">
            <v>0</v>
          </cell>
          <cell r="I1364">
            <v>588235000</v>
          </cell>
          <cell r="O1364">
            <v>401131000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G1365">
            <v>1012400000</v>
          </cell>
          <cell r="H1365">
            <v>0</v>
          </cell>
          <cell r="I1365">
            <v>0</v>
          </cell>
          <cell r="O1365">
            <v>586200000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G1366">
            <v>1048700000</v>
          </cell>
          <cell r="H1366">
            <v>0</v>
          </cell>
          <cell r="I1366">
            <v>0</v>
          </cell>
          <cell r="O1366">
            <v>684700000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G1367">
            <v>1053700000</v>
          </cell>
          <cell r="H1367">
            <v>0</v>
          </cell>
          <cell r="I1367">
            <v>0</v>
          </cell>
          <cell r="O1367">
            <v>764800000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G1368">
            <v>1054100000</v>
          </cell>
          <cell r="H1368">
            <v>0</v>
          </cell>
          <cell r="I1368">
            <v>0</v>
          </cell>
          <cell r="O1368">
            <v>854200000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G1369">
            <v>655473000</v>
          </cell>
          <cell r="H1369">
            <v>0</v>
          </cell>
          <cell r="I1369">
            <v>107591000</v>
          </cell>
          <cell r="O1369">
            <v>933282000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G1370">
            <v>729055000</v>
          </cell>
          <cell r="H1370">
            <v>0</v>
          </cell>
          <cell r="I1370">
            <v>117580000</v>
          </cell>
          <cell r="O1370">
            <v>984880000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G1371">
            <v>764799000</v>
          </cell>
          <cell r="H1371">
            <v>0</v>
          </cell>
          <cell r="I1371">
            <v>128582000</v>
          </cell>
          <cell r="O1371">
            <v>993179000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G1372">
            <v>785179000</v>
          </cell>
          <cell r="H1372">
            <v>0</v>
          </cell>
          <cell r="I1372">
            <v>137596000</v>
          </cell>
          <cell r="O1372">
            <v>1108095000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G1373">
            <v>914000000</v>
          </cell>
          <cell r="H1373">
            <v>0</v>
          </cell>
          <cell r="I1373">
            <v>1787000000</v>
          </cell>
          <cell r="O1373">
            <v>4463000000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G1374">
            <v>934000000</v>
          </cell>
          <cell r="H1374">
            <v>0</v>
          </cell>
          <cell r="I1374">
            <v>1901000000</v>
          </cell>
          <cell r="O1374">
            <v>4435000000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G1375">
            <v>981000000</v>
          </cell>
          <cell r="H1375">
            <v>0</v>
          </cell>
          <cell r="I1375">
            <v>1945000000</v>
          </cell>
          <cell r="O1375">
            <v>4510000000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G1376">
            <v>997000000</v>
          </cell>
          <cell r="H1376">
            <v>0</v>
          </cell>
          <cell r="I1376">
            <v>2034000000</v>
          </cell>
          <cell r="O1376">
            <v>4647000000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G1377">
            <v>376687000</v>
          </cell>
          <cell r="H1377">
            <v>0</v>
          </cell>
          <cell r="I1377">
            <v>1068382000</v>
          </cell>
          <cell r="O1377">
            <v>2010708000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G1378">
            <v>402369000</v>
          </cell>
          <cell r="H1378">
            <v>0</v>
          </cell>
          <cell r="I1378">
            <v>1107700000</v>
          </cell>
          <cell r="O1378">
            <v>2195834000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G1379">
            <v>446845000</v>
          </cell>
          <cell r="H1379">
            <v>0</v>
          </cell>
          <cell r="I1379">
            <v>1143827000</v>
          </cell>
          <cell r="O1379">
            <v>2397343000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G1380">
            <v>452835000</v>
          </cell>
          <cell r="H1380">
            <v>0</v>
          </cell>
          <cell r="I1380">
            <v>1177568000</v>
          </cell>
          <cell r="O1380">
            <v>2675508000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G1381">
            <v>4884284000</v>
          </cell>
          <cell r="H1381">
            <v>0</v>
          </cell>
          <cell r="I1381">
            <v>78900000</v>
          </cell>
          <cell r="O1381">
            <v>1528077000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G1382">
            <v>4735000000</v>
          </cell>
          <cell r="H1382">
            <v>0</v>
          </cell>
          <cell r="I1382">
            <v>55000000</v>
          </cell>
          <cell r="O1382">
            <v>1242000000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G1383">
            <v>4816000000</v>
          </cell>
          <cell r="H1383">
            <v>0</v>
          </cell>
          <cell r="I1383">
            <v>62000000</v>
          </cell>
          <cell r="O1383">
            <v>923000000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G1384">
            <v>4600000000</v>
          </cell>
          <cell r="H1384">
            <v>0</v>
          </cell>
          <cell r="I1384">
            <v>67000000</v>
          </cell>
          <cell r="O1384">
            <v>847000000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G1385">
            <v>356817000</v>
          </cell>
          <cell r="H1385">
            <v>0</v>
          </cell>
          <cell r="I1385">
            <v>31652000</v>
          </cell>
          <cell r="O1385">
            <v>468836000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G1386">
            <v>390610000</v>
          </cell>
          <cell r="H1386">
            <v>0</v>
          </cell>
          <cell r="I1386">
            <v>38405000</v>
          </cell>
          <cell r="O1386">
            <v>535619000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G1387">
            <v>489937000</v>
          </cell>
          <cell r="H1387">
            <v>0</v>
          </cell>
          <cell r="I1387">
            <v>48138000</v>
          </cell>
          <cell r="O1387">
            <v>556336000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G1388">
            <v>712803000</v>
          </cell>
          <cell r="H1388">
            <v>0</v>
          </cell>
          <cell r="I1388">
            <v>65770000</v>
          </cell>
          <cell r="O1388">
            <v>487612000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G1389">
            <v>359000000</v>
          </cell>
          <cell r="H1389">
            <v>0</v>
          </cell>
          <cell r="I1389">
            <v>1090000000</v>
          </cell>
          <cell r="O1389">
            <v>1552000000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G1390">
            <v>574000000</v>
          </cell>
          <cell r="H1390">
            <v>0</v>
          </cell>
          <cell r="I1390">
            <v>1113000000</v>
          </cell>
          <cell r="O1390">
            <v>1684000000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G1391">
            <v>414000000</v>
          </cell>
          <cell r="H1391">
            <v>0</v>
          </cell>
          <cell r="I1391">
            <v>1156000000</v>
          </cell>
          <cell r="O1391">
            <v>1776000000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G1392">
            <v>397000000</v>
          </cell>
          <cell r="H1392">
            <v>0</v>
          </cell>
          <cell r="I1392">
            <v>1250000000</v>
          </cell>
          <cell r="O1392">
            <v>1936000000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G1393">
            <v>6073000000</v>
          </cell>
          <cell r="H1393">
            <v>0</v>
          </cell>
          <cell r="I1393">
            <v>1441000000</v>
          </cell>
          <cell r="O1393">
            <v>3297000000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G1394">
            <v>5808000000</v>
          </cell>
          <cell r="H1394">
            <v>0</v>
          </cell>
          <cell r="I1394">
            <v>576000000</v>
          </cell>
          <cell r="O1394">
            <v>1927000000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G1395">
            <v>5518000000</v>
          </cell>
          <cell r="H1395">
            <v>0</v>
          </cell>
          <cell r="I1395">
            <v>367000000</v>
          </cell>
          <cell r="O1395">
            <v>2587000000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G1396">
            <v>5120000000</v>
          </cell>
          <cell r="H1396">
            <v>0</v>
          </cell>
          <cell r="I1396">
            <v>205000000</v>
          </cell>
          <cell r="O1396">
            <v>2989000000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G1397">
            <v>635000000</v>
          </cell>
          <cell r="H1397">
            <v>1133000000</v>
          </cell>
          <cell r="I1397">
            <v>79000000</v>
          </cell>
          <cell r="O1397">
            <v>2093000000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G1398">
            <v>722000000</v>
          </cell>
          <cell r="H1398">
            <v>1226000000</v>
          </cell>
          <cell r="I1398">
            <v>98000000</v>
          </cell>
          <cell r="O1398">
            <v>1800000000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G1399">
            <v>237000000</v>
          </cell>
          <cell r="H1399">
            <v>1353000000</v>
          </cell>
          <cell r="I1399">
            <v>129000000</v>
          </cell>
          <cell r="O1399">
            <v>2090000000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G1400">
            <v>635000000</v>
          </cell>
          <cell r="H1400">
            <v>1237000000</v>
          </cell>
          <cell r="I1400">
            <v>123000000</v>
          </cell>
          <cell r="O1400">
            <v>620000000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G1401">
            <v>585400000</v>
          </cell>
          <cell r="H1401">
            <v>0</v>
          </cell>
          <cell r="I1401">
            <v>0</v>
          </cell>
          <cell r="O1401">
            <v>522900000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G1402">
            <v>895100000</v>
          </cell>
          <cell r="H1402">
            <v>0</v>
          </cell>
          <cell r="I1402">
            <v>0</v>
          </cell>
          <cell r="O1402">
            <v>1096600000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G1403">
            <v>1078400000</v>
          </cell>
          <cell r="H1403">
            <v>0</v>
          </cell>
          <cell r="I1403">
            <v>0</v>
          </cell>
          <cell r="O1403">
            <v>1500200000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G1404">
            <v>1177200000</v>
          </cell>
          <cell r="H1404">
            <v>0</v>
          </cell>
          <cell r="I1404">
            <v>0</v>
          </cell>
          <cell r="O1404">
            <v>1765100000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G1405">
            <v>2960300000</v>
          </cell>
          <cell r="H1405">
            <v>0</v>
          </cell>
          <cell r="I1405">
            <v>0</v>
          </cell>
          <cell r="O1405">
            <v>943400000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G1406">
            <v>2814600000</v>
          </cell>
          <cell r="H1406">
            <v>0</v>
          </cell>
          <cell r="I1406">
            <v>0</v>
          </cell>
          <cell r="O1406">
            <v>1288100000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G1407">
            <v>2681100000</v>
          </cell>
          <cell r="H1407">
            <v>0</v>
          </cell>
          <cell r="I1407">
            <v>0</v>
          </cell>
          <cell r="O1407">
            <v>1390900000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G1408">
            <v>2798900000</v>
          </cell>
          <cell r="H1408">
            <v>0</v>
          </cell>
          <cell r="I1408">
            <v>0</v>
          </cell>
          <cell r="O1408">
            <v>1468300000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G1409">
            <v>159700000</v>
          </cell>
          <cell r="H1409">
            <v>226300000</v>
          </cell>
          <cell r="I1409">
            <v>29100000</v>
          </cell>
          <cell r="O1409">
            <v>351500000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G1410">
            <v>179100000</v>
          </cell>
          <cell r="H1410">
            <v>252200000</v>
          </cell>
          <cell r="I1410">
            <v>25900000</v>
          </cell>
          <cell r="O1410">
            <v>565500000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G1411">
            <v>191300000</v>
          </cell>
          <cell r="H1411">
            <v>303200000</v>
          </cell>
          <cell r="I1411">
            <v>33500000</v>
          </cell>
          <cell r="O1411">
            <v>1026500000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G1412">
            <v>195900000</v>
          </cell>
          <cell r="H1412">
            <v>312400000</v>
          </cell>
          <cell r="I1412">
            <v>33400000</v>
          </cell>
          <cell r="O1412">
            <v>1123500000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G1413">
            <v>835000000</v>
          </cell>
          <cell r="H1413">
            <v>0</v>
          </cell>
          <cell r="I1413">
            <v>811000000</v>
          </cell>
          <cell r="O1413">
            <v>839000000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G1414">
            <v>1052000000</v>
          </cell>
          <cell r="H1414">
            <v>0</v>
          </cell>
          <cell r="I1414">
            <v>787000000</v>
          </cell>
          <cell r="O1414">
            <v>1204000000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G1415">
            <v>1296000000</v>
          </cell>
          <cell r="H1415">
            <v>0</v>
          </cell>
          <cell r="I1415">
            <v>942000000</v>
          </cell>
          <cell r="O1415">
            <v>1373000000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G1416">
            <v>1208000000</v>
          </cell>
          <cell r="H1416">
            <v>0</v>
          </cell>
          <cell r="I1416">
            <v>1091000000</v>
          </cell>
          <cell r="O1416">
            <v>145000000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G1417">
            <v>2123000000</v>
          </cell>
          <cell r="H1417">
            <v>0</v>
          </cell>
          <cell r="I1417">
            <v>4549000000</v>
          </cell>
          <cell r="O1417">
            <v>3759000000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G1418">
            <v>2484000000</v>
          </cell>
          <cell r="H1418">
            <v>0</v>
          </cell>
          <cell r="I1418">
            <v>5445000000</v>
          </cell>
          <cell r="O1418">
            <v>3510000000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G1419">
            <v>2927000000</v>
          </cell>
          <cell r="H1419">
            <v>0</v>
          </cell>
          <cell r="I1419">
            <v>5492000000</v>
          </cell>
          <cell r="O1419">
            <v>3838000000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G1420">
            <v>3264000000</v>
          </cell>
          <cell r="H1420">
            <v>0</v>
          </cell>
          <cell r="I1420">
            <v>5690000000</v>
          </cell>
          <cell r="O1420">
            <v>4059000000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G1421">
            <v>4089000000</v>
          </cell>
          <cell r="H1421">
            <v>536000000</v>
          </cell>
          <cell r="I1421">
            <v>138000000</v>
          </cell>
          <cell r="O1421">
            <v>1256000000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G1422">
            <v>4308000000</v>
          </cell>
          <cell r="H1422">
            <v>614000000</v>
          </cell>
          <cell r="I1422">
            <v>188000000</v>
          </cell>
          <cell r="O1422">
            <v>1246000000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G1423">
            <v>3906000000</v>
          </cell>
          <cell r="H1423">
            <v>625000000</v>
          </cell>
          <cell r="I1423">
            <v>210000000</v>
          </cell>
          <cell r="O1423">
            <v>1861000000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G1424">
            <v>4295000000</v>
          </cell>
          <cell r="H1424">
            <v>715000000</v>
          </cell>
          <cell r="I1424">
            <v>319000000</v>
          </cell>
          <cell r="O1424">
            <v>2166000000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G1425">
            <v>3236000000</v>
          </cell>
          <cell r="H1425">
            <v>1026000000</v>
          </cell>
          <cell r="I1425">
            <v>286000000</v>
          </cell>
          <cell r="O1425">
            <v>1183000000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G1426">
            <v>2186000000</v>
          </cell>
          <cell r="H1426">
            <v>722000000</v>
          </cell>
          <cell r="I1426">
            <v>93000000</v>
          </cell>
          <cell r="O1426">
            <v>391000000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G1427">
            <v>2012000000</v>
          </cell>
          <cell r="H1427">
            <v>812000000</v>
          </cell>
          <cell r="I1427">
            <v>87000000</v>
          </cell>
          <cell r="O1427">
            <v>318000000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G1428">
            <v>1587000000</v>
          </cell>
          <cell r="H1428">
            <v>748000000</v>
          </cell>
          <cell r="I1428">
            <v>57000000</v>
          </cell>
          <cell r="O1428">
            <v>593000000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G1429">
            <v>6338129000</v>
          </cell>
          <cell r="H1429">
            <v>0</v>
          </cell>
          <cell r="I1429">
            <v>0</v>
          </cell>
          <cell r="O1429">
            <v>1658478000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G1430">
            <v>0</v>
          </cell>
          <cell r="H1430">
            <v>0</v>
          </cell>
          <cell r="I1430">
            <v>0</v>
          </cell>
          <cell r="O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G1431">
            <v>0</v>
          </cell>
          <cell r="H1431">
            <v>0</v>
          </cell>
          <cell r="I1431">
            <v>0</v>
          </cell>
          <cell r="O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G1432">
            <v>0</v>
          </cell>
          <cell r="H1432">
            <v>0</v>
          </cell>
          <cell r="I1432">
            <v>0</v>
          </cell>
          <cell r="O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G1433">
            <v>41066000000</v>
          </cell>
          <cell r="H1433">
            <v>0</v>
          </cell>
          <cell r="I1433">
            <v>18143000000</v>
          </cell>
          <cell r="O1433">
            <v>12997000000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G1434">
            <v>28414000000</v>
          </cell>
          <cell r="H1434">
            <v>0</v>
          </cell>
          <cell r="I1434">
            <v>18395000000</v>
          </cell>
          <cell r="O1434">
            <v>30752000000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G1435">
            <v>41817000000</v>
          </cell>
          <cell r="H1435">
            <v>0</v>
          </cell>
          <cell r="I1435">
            <v>18273000000</v>
          </cell>
          <cell r="O1435">
            <v>12212000000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G1436">
            <v>32954000000</v>
          </cell>
          <cell r="H1436">
            <v>0</v>
          </cell>
          <cell r="I1436">
            <v>22016000000</v>
          </cell>
          <cell r="O1436">
            <v>24785000000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G1437">
            <v>1193800000</v>
          </cell>
          <cell r="H1437">
            <v>0</v>
          </cell>
          <cell r="I1437">
            <v>0</v>
          </cell>
          <cell r="O1437">
            <v>466700000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G1438">
            <v>1163900000</v>
          </cell>
          <cell r="H1438">
            <v>0</v>
          </cell>
          <cell r="I1438">
            <v>0</v>
          </cell>
          <cell r="O1438">
            <v>489100000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G1439">
            <v>1051800000</v>
          </cell>
          <cell r="H1439">
            <v>0</v>
          </cell>
          <cell r="I1439">
            <v>0</v>
          </cell>
          <cell r="O1439">
            <v>352200000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G1440">
            <v>1597300000</v>
          </cell>
          <cell r="H1440">
            <v>0</v>
          </cell>
          <cell r="I1440">
            <v>0</v>
          </cell>
          <cell r="O1440">
            <v>284600000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G1441">
            <v>728000000</v>
          </cell>
          <cell r="H1441">
            <v>183000000</v>
          </cell>
          <cell r="I1441">
            <v>0</v>
          </cell>
          <cell r="O1441">
            <v>580000000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G1442">
            <v>757000000</v>
          </cell>
          <cell r="H1442">
            <v>184000000</v>
          </cell>
          <cell r="I1442">
            <v>0</v>
          </cell>
          <cell r="O1442">
            <v>532000000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G1443">
            <v>770000000</v>
          </cell>
          <cell r="H1443">
            <v>206000000</v>
          </cell>
          <cell r="I1443">
            <v>0</v>
          </cell>
          <cell r="O1443">
            <v>503000000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G1444">
            <v>765000000</v>
          </cell>
          <cell r="H1444">
            <v>228000000</v>
          </cell>
          <cell r="I1444">
            <v>0</v>
          </cell>
          <cell r="O1444">
            <v>283000000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G1445">
            <v>254468000</v>
          </cell>
          <cell r="H1445">
            <v>0</v>
          </cell>
          <cell r="I1445">
            <v>45639000</v>
          </cell>
          <cell r="O1445">
            <v>749455000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G1446">
            <v>276446000</v>
          </cell>
          <cell r="H1446">
            <v>0</v>
          </cell>
          <cell r="I1446">
            <v>63608000</v>
          </cell>
          <cell r="O1446">
            <v>927820000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G1447">
            <v>321624000</v>
          </cell>
          <cell r="H1447">
            <v>0</v>
          </cell>
          <cell r="I1447">
            <v>54219000</v>
          </cell>
          <cell r="O1447">
            <v>1074002000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G1448">
            <v>382858000</v>
          </cell>
          <cell r="H1448">
            <v>0</v>
          </cell>
          <cell r="I1448">
            <v>77445000</v>
          </cell>
          <cell r="O1448">
            <v>1267760000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G1449">
            <v>1440000000</v>
          </cell>
          <cell r="H1449">
            <v>590000000</v>
          </cell>
          <cell r="I1449">
            <v>0</v>
          </cell>
          <cell r="O1449">
            <v>1621000000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G1450">
            <v>1534000000</v>
          </cell>
          <cell r="H1450">
            <v>583000000</v>
          </cell>
          <cell r="I1450">
            <v>0</v>
          </cell>
          <cell r="O1450">
            <v>1855000000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G1451">
            <v>1504000000</v>
          </cell>
          <cell r="H1451">
            <v>627000000</v>
          </cell>
          <cell r="I1451">
            <v>0</v>
          </cell>
          <cell r="O1451">
            <v>1956000000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G1452">
            <v>1463000000</v>
          </cell>
          <cell r="H1452">
            <v>644000000</v>
          </cell>
          <cell r="I1452">
            <v>0</v>
          </cell>
          <cell r="O1452">
            <v>1926000000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G1453">
            <v>1303427000</v>
          </cell>
          <cell r="H1453">
            <v>0</v>
          </cell>
          <cell r="I1453">
            <v>194039000</v>
          </cell>
          <cell r="O1453">
            <v>911884000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G1454">
            <v>531932000</v>
          </cell>
          <cell r="H1454">
            <v>0</v>
          </cell>
          <cell r="I1454">
            <v>74833000</v>
          </cell>
          <cell r="O1454">
            <v>333589000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G1455">
            <v>766854000</v>
          </cell>
          <cell r="H1455">
            <v>0</v>
          </cell>
          <cell r="I1455">
            <v>151837000</v>
          </cell>
          <cell r="O1455">
            <v>752460000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G1456">
            <v>1068221000</v>
          </cell>
          <cell r="H1456">
            <v>0</v>
          </cell>
          <cell r="I1456">
            <v>205087000</v>
          </cell>
          <cell r="O1456">
            <v>854301000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G1457">
            <v>15110000000</v>
          </cell>
          <cell r="H1457">
            <v>0</v>
          </cell>
          <cell r="I1457">
            <v>2044000000</v>
          </cell>
          <cell r="O1457">
            <v>5579000000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G1458">
            <v>14465000000</v>
          </cell>
          <cell r="H1458">
            <v>0</v>
          </cell>
          <cell r="I1458">
            <v>1996000000</v>
          </cell>
          <cell r="O1458">
            <v>4779000000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G1459">
            <v>14676000000</v>
          </cell>
          <cell r="H1459">
            <v>0</v>
          </cell>
          <cell r="I1459">
            <v>2129000000</v>
          </cell>
          <cell r="O1459">
            <v>4535000000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G1460">
            <v>14665000000</v>
          </cell>
          <cell r="H1460">
            <v>0</v>
          </cell>
          <cell r="I1460">
            <v>2213000000</v>
          </cell>
          <cell r="O1460">
            <v>4910000000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G1461">
            <v>1466067000</v>
          </cell>
          <cell r="H1461">
            <v>0</v>
          </cell>
          <cell r="I1461">
            <v>0</v>
          </cell>
          <cell r="O1461">
            <v>697217000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G1462">
            <v>2036100000</v>
          </cell>
          <cell r="H1462">
            <v>0</v>
          </cell>
          <cell r="I1462">
            <v>0</v>
          </cell>
          <cell r="O1462">
            <v>304300000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G1463">
            <v>1645800000</v>
          </cell>
          <cell r="H1463">
            <v>0</v>
          </cell>
          <cell r="I1463">
            <v>0</v>
          </cell>
          <cell r="O1463">
            <v>891400000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G1464">
            <v>1731200000</v>
          </cell>
          <cell r="H1464">
            <v>0</v>
          </cell>
          <cell r="I1464">
            <v>0</v>
          </cell>
          <cell r="O1464">
            <v>760100000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G1465">
            <v>4250446000</v>
          </cell>
          <cell r="H1465">
            <v>0</v>
          </cell>
          <cell r="I1465">
            <v>0</v>
          </cell>
          <cell r="O1465">
            <v>3106526000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G1466">
            <v>4467089000</v>
          </cell>
          <cell r="H1466">
            <v>0</v>
          </cell>
          <cell r="I1466">
            <v>0</v>
          </cell>
          <cell r="O1466">
            <v>3350570000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G1467">
            <v>4695384000</v>
          </cell>
          <cell r="H1467">
            <v>0</v>
          </cell>
          <cell r="I1467">
            <v>0</v>
          </cell>
          <cell r="O1467">
            <v>3606501000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G1468">
            <v>5205715000</v>
          </cell>
          <cell r="H1468">
            <v>0</v>
          </cell>
          <cell r="I1468">
            <v>0</v>
          </cell>
          <cell r="O1468">
            <v>3704700000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G1469">
            <v>0</v>
          </cell>
          <cell r="H1469">
            <v>0</v>
          </cell>
          <cell r="I1469">
            <v>787329000</v>
          </cell>
          <cell r="O1469">
            <v>846505000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G1470">
            <v>0</v>
          </cell>
          <cell r="H1470">
            <v>0</v>
          </cell>
          <cell r="I1470">
            <v>819711000</v>
          </cell>
          <cell r="O1470">
            <v>835776000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G1471">
            <v>0</v>
          </cell>
          <cell r="H1471">
            <v>0</v>
          </cell>
          <cell r="I1471">
            <v>855908000</v>
          </cell>
          <cell r="O1471">
            <v>860803000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G1472">
            <v>0</v>
          </cell>
          <cell r="H1472">
            <v>0</v>
          </cell>
          <cell r="I1472">
            <v>907024000</v>
          </cell>
          <cell r="O1472">
            <v>842829000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G1473">
            <v>3354900000</v>
          </cell>
          <cell r="H1473">
            <v>376400000</v>
          </cell>
          <cell r="I1473">
            <v>0</v>
          </cell>
          <cell r="O1473">
            <v>1564200000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G1474">
            <v>3446300000</v>
          </cell>
          <cell r="H1474">
            <v>395500000</v>
          </cell>
          <cell r="I1474">
            <v>0</v>
          </cell>
          <cell r="O1474">
            <v>1687300000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G1475">
            <v>4896100000</v>
          </cell>
          <cell r="H1475">
            <v>691100000</v>
          </cell>
          <cell r="I1475">
            <v>0</v>
          </cell>
          <cell r="O1475">
            <v>1904800000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G1476">
            <v>4612100000</v>
          </cell>
          <cell r="H1476">
            <v>692300000</v>
          </cell>
          <cell r="I1476">
            <v>0</v>
          </cell>
          <cell r="O1476">
            <v>2451500000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G1477">
            <v>429000000</v>
          </cell>
          <cell r="H1477">
            <v>0</v>
          </cell>
          <cell r="I1477">
            <v>26000000</v>
          </cell>
          <cell r="O1477">
            <v>296000000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G1478">
            <v>597000000</v>
          </cell>
          <cell r="H1478">
            <v>0</v>
          </cell>
          <cell r="I1478">
            <v>36000000</v>
          </cell>
          <cell r="O1478">
            <v>294000000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G1479">
            <v>801000000</v>
          </cell>
          <cell r="H1479">
            <v>0</v>
          </cell>
          <cell r="I1479">
            <v>65000000</v>
          </cell>
          <cell r="O1479">
            <v>340000000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G1480">
            <v>1109000000</v>
          </cell>
          <cell r="H1480">
            <v>0</v>
          </cell>
          <cell r="I1480">
            <v>93000000</v>
          </cell>
          <cell r="O1480">
            <v>232000000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G1481">
            <v>3757000000</v>
          </cell>
          <cell r="H1481">
            <v>0</v>
          </cell>
          <cell r="I1481">
            <v>3821000000</v>
          </cell>
          <cell r="O1481">
            <v>5306000000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G1482">
            <v>3964000000</v>
          </cell>
          <cell r="H1482">
            <v>0</v>
          </cell>
          <cell r="I1482">
            <v>3882000000</v>
          </cell>
          <cell r="O1482">
            <v>5458000000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G1483">
            <v>4094000000</v>
          </cell>
          <cell r="H1483">
            <v>0</v>
          </cell>
          <cell r="I1483">
            <v>3885000000</v>
          </cell>
          <cell r="O1483">
            <v>5113000000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G1484">
            <v>4154000000</v>
          </cell>
          <cell r="H1484">
            <v>0</v>
          </cell>
          <cell r="I1484">
            <v>3985000000</v>
          </cell>
          <cell r="O1484">
            <v>4416000000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G1485">
            <v>1040287000</v>
          </cell>
          <cell r="H1485">
            <v>0</v>
          </cell>
          <cell r="I1485">
            <v>88975000</v>
          </cell>
          <cell r="O1485">
            <v>436792000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G1486">
            <v>1138934000</v>
          </cell>
          <cell r="H1486">
            <v>0</v>
          </cell>
          <cell r="I1486">
            <v>100025000</v>
          </cell>
          <cell r="O1486">
            <v>514650000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G1487">
            <v>1246308000</v>
          </cell>
          <cell r="H1487">
            <v>0</v>
          </cell>
          <cell r="I1487">
            <v>114635000</v>
          </cell>
          <cell r="O1487">
            <v>589472000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G1488">
            <v>1369097000</v>
          </cell>
          <cell r="H1488">
            <v>0</v>
          </cell>
          <cell r="I1488">
            <v>123569000</v>
          </cell>
          <cell r="O1488">
            <v>650508000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G1489">
            <v>983000000</v>
          </cell>
          <cell r="H1489">
            <v>0</v>
          </cell>
          <cell r="I1489">
            <v>0</v>
          </cell>
          <cell r="O1489">
            <v>1375000000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G1490">
            <v>1255000000</v>
          </cell>
          <cell r="H1490">
            <v>0</v>
          </cell>
          <cell r="I1490">
            <v>0</v>
          </cell>
          <cell r="O1490">
            <v>1430000000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G1491">
            <v>1748000000</v>
          </cell>
          <cell r="H1491">
            <v>0</v>
          </cell>
          <cell r="I1491">
            <v>0</v>
          </cell>
          <cell r="O1491">
            <v>2169000000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G1492">
            <v>1864000000</v>
          </cell>
          <cell r="H1492">
            <v>0</v>
          </cell>
          <cell r="I1492">
            <v>0</v>
          </cell>
          <cell r="O1492">
            <v>2833000000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G1493">
            <v>1702000000</v>
          </cell>
          <cell r="H1493">
            <v>0</v>
          </cell>
          <cell r="I1493">
            <v>418000000</v>
          </cell>
          <cell r="O1493">
            <v>1644000000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G1494">
            <v>2248000000</v>
          </cell>
          <cell r="H1494">
            <v>0</v>
          </cell>
          <cell r="I1494">
            <v>489000000</v>
          </cell>
          <cell r="O1494">
            <v>779000000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G1495">
            <v>2762000000</v>
          </cell>
          <cell r="H1495">
            <v>0</v>
          </cell>
          <cell r="I1495">
            <v>562000000</v>
          </cell>
          <cell r="O1495">
            <v>1636000000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G1496">
            <v>2620000000</v>
          </cell>
          <cell r="H1496">
            <v>0</v>
          </cell>
          <cell r="I1496">
            <v>756000000</v>
          </cell>
          <cell r="O1496">
            <v>2869000000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G1497">
            <v>247597000</v>
          </cell>
          <cell r="H1497">
            <v>0</v>
          </cell>
          <cell r="I1497">
            <v>0</v>
          </cell>
          <cell r="O1497">
            <v>356619000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G1498">
            <v>312367000</v>
          </cell>
          <cell r="H1498">
            <v>0</v>
          </cell>
          <cell r="I1498">
            <v>0</v>
          </cell>
          <cell r="O1498">
            <v>382500000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G1499">
            <v>346345000</v>
          </cell>
          <cell r="H1499">
            <v>0</v>
          </cell>
          <cell r="I1499">
            <v>0</v>
          </cell>
          <cell r="O1499">
            <v>431640000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G1500">
            <v>390253000</v>
          </cell>
          <cell r="H1500">
            <v>0</v>
          </cell>
          <cell r="I1500">
            <v>0</v>
          </cell>
          <cell r="O1500">
            <v>534107000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G1501">
            <v>1804000000</v>
          </cell>
          <cell r="H1501">
            <v>1877000000</v>
          </cell>
          <cell r="I1501">
            <v>0</v>
          </cell>
          <cell r="O1501">
            <v>2687000000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G1502">
            <v>1858000000</v>
          </cell>
          <cell r="H1502">
            <v>1522000000</v>
          </cell>
          <cell r="I1502">
            <v>0</v>
          </cell>
          <cell r="O1502">
            <v>2984000000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G1503">
            <v>1843000000</v>
          </cell>
          <cell r="H1503">
            <v>1358000000</v>
          </cell>
          <cell r="I1503">
            <v>0</v>
          </cell>
          <cell r="O1503">
            <v>4226000000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G1504">
            <v>1748000000</v>
          </cell>
          <cell r="H1504">
            <v>1280000000</v>
          </cell>
          <cell r="I1504">
            <v>0</v>
          </cell>
          <cell r="O1504">
            <v>4532000000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G1505">
            <v>1165000000</v>
          </cell>
          <cell r="H1505">
            <v>0</v>
          </cell>
          <cell r="I1505">
            <v>0</v>
          </cell>
          <cell r="O1505">
            <v>1053000000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G1506">
            <v>1126000000</v>
          </cell>
          <cell r="H1506">
            <v>0</v>
          </cell>
          <cell r="I1506">
            <v>0</v>
          </cell>
          <cell r="O1506">
            <v>847000000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G1507">
            <v>1361000000</v>
          </cell>
          <cell r="H1507">
            <v>0</v>
          </cell>
          <cell r="I1507">
            <v>0</v>
          </cell>
          <cell r="O1507">
            <v>1096000000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G1508">
            <v>1304000000</v>
          </cell>
          <cell r="H1508">
            <v>0</v>
          </cell>
          <cell r="I1508">
            <v>0</v>
          </cell>
          <cell r="O1508">
            <v>1140000000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G1509">
            <v>670602000</v>
          </cell>
          <cell r="H1509">
            <v>0</v>
          </cell>
          <cell r="I1509">
            <v>0</v>
          </cell>
          <cell r="O1509">
            <v>208695000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G1510">
            <v>871572000</v>
          </cell>
          <cell r="H1510">
            <v>0</v>
          </cell>
          <cell r="I1510">
            <v>0</v>
          </cell>
          <cell r="O1510">
            <v>265098000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G1511">
            <v>1158251000</v>
          </cell>
          <cell r="H1511">
            <v>0</v>
          </cell>
          <cell r="I1511">
            <v>0</v>
          </cell>
          <cell r="O1511">
            <v>353955000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G1512">
            <v>1497000000</v>
          </cell>
          <cell r="H1512">
            <v>0</v>
          </cell>
          <cell r="I1512">
            <v>0</v>
          </cell>
          <cell r="O1512">
            <v>408547000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G1513">
            <v>670602000</v>
          </cell>
          <cell r="H1513">
            <v>0</v>
          </cell>
          <cell r="I1513">
            <v>0</v>
          </cell>
          <cell r="O1513">
            <v>208695000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G1514">
            <v>871572000</v>
          </cell>
          <cell r="H1514">
            <v>0</v>
          </cell>
          <cell r="I1514">
            <v>0</v>
          </cell>
          <cell r="O1514">
            <v>265098000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G1515">
            <v>1158251000</v>
          </cell>
          <cell r="H1515">
            <v>0</v>
          </cell>
          <cell r="I1515">
            <v>0</v>
          </cell>
          <cell r="O1515">
            <v>353955000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G1516">
            <v>1497000000</v>
          </cell>
          <cell r="H1516">
            <v>0</v>
          </cell>
          <cell r="I1516">
            <v>0</v>
          </cell>
          <cell r="O1516">
            <v>408547000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G1517">
            <v>16448000000</v>
          </cell>
          <cell r="H1517">
            <v>0</v>
          </cell>
          <cell r="I1517">
            <v>1522000000</v>
          </cell>
          <cell r="O1517">
            <v>1362000000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G1518">
            <v>17629000000</v>
          </cell>
          <cell r="H1518">
            <v>0</v>
          </cell>
          <cell r="I1518">
            <v>1689000000</v>
          </cell>
          <cell r="O1518">
            <v>1769000000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G1519">
            <v>17795000000</v>
          </cell>
          <cell r="H1519">
            <v>0</v>
          </cell>
          <cell r="I1519">
            <v>1679000000</v>
          </cell>
          <cell r="O1519">
            <v>2816000000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G1520">
            <v>18423000000</v>
          </cell>
          <cell r="H1520">
            <v>0</v>
          </cell>
          <cell r="I1520">
            <v>1819000000</v>
          </cell>
          <cell r="O1520">
            <v>5492000000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G1521">
            <v>58005000</v>
          </cell>
          <cell r="H1521">
            <v>0</v>
          </cell>
          <cell r="I1521">
            <v>346031000</v>
          </cell>
          <cell r="O1521">
            <v>67260000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G1522">
            <v>37121000</v>
          </cell>
          <cell r="H1522">
            <v>0</v>
          </cell>
          <cell r="I1522">
            <v>346273000</v>
          </cell>
          <cell r="O1522">
            <v>116920000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G1523">
            <v>56612000</v>
          </cell>
          <cell r="H1523">
            <v>0</v>
          </cell>
          <cell r="I1523">
            <v>363929000</v>
          </cell>
          <cell r="O1523">
            <v>126764000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G1524">
            <v>71733000</v>
          </cell>
          <cell r="H1524">
            <v>0</v>
          </cell>
          <cell r="I1524">
            <v>381277000</v>
          </cell>
          <cell r="O1524">
            <v>159591000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G1525">
            <v>488880000</v>
          </cell>
          <cell r="H1525">
            <v>0</v>
          </cell>
          <cell r="I1525">
            <v>0</v>
          </cell>
          <cell r="O1525">
            <v>294794000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G1526">
            <v>596390000</v>
          </cell>
          <cell r="H1526">
            <v>0</v>
          </cell>
          <cell r="I1526">
            <v>0</v>
          </cell>
          <cell r="O1526">
            <v>344858000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G1527">
            <v>712006000</v>
          </cell>
          <cell r="H1527">
            <v>0</v>
          </cell>
          <cell r="I1527">
            <v>0</v>
          </cell>
          <cell r="O1527">
            <v>424781000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G1528">
            <v>863354000</v>
          </cell>
          <cell r="H1528">
            <v>0</v>
          </cell>
          <cell r="I1528">
            <v>0</v>
          </cell>
          <cell r="O1528">
            <v>520979000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G1529">
            <v>0</v>
          </cell>
          <cell r="H1529">
            <v>0</v>
          </cell>
          <cell r="I1529">
            <v>23207000000</v>
          </cell>
          <cell r="O1529">
            <v>9623000000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G1530">
            <v>0</v>
          </cell>
          <cell r="H1530">
            <v>0</v>
          </cell>
          <cell r="I1530">
            <v>26567000000</v>
          </cell>
          <cell r="O1530">
            <v>10274000000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G1531">
            <v>0</v>
          </cell>
          <cell r="H1531">
            <v>0</v>
          </cell>
          <cell r="I1531">
            <v>42211000000</v>
          </cell>
          <cell r="O1531">
            <v>11021000000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G1532">
            <v>0</v>
          </cell>
          <cell r="H1532">
            <v>0</v>
          </cell>
          <cell r="I1532">
            <v>54872000000</v>
          </cell>
          <cell r="O1532">
            <v>12930000000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G1533">
            <v>786800000</v>
          </cell>
          <cell r="H1533">
            <v>0</v>
          </cell>
          <cell r="I1533">
            <v>1161600000</v>
          </cell>
          <cell r="O1533">
            <v>1394900000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G1534">
            <v>790400000</v>
          </cell>
          <cell r="H1534">
            <v>0</v>
          </cell>
          <cell r="I1534">
            <v>1170400000</v>
          </cell>
          <cell r="O1534">
            <v>1369400000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G1535">
            <v>820900000</v>
          </cell>
          <cell r="H1535">
            <v>0</v>
          </cell>
          <cell r="I1535">
            <v>1272000000</v>
          </cell>
          <cell r="O1535">
            <v>709500000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G1536">
            <v>835100000</v>
          </cell>
          <cell r="H1536">
            <v>0</v>
          </cell>
          <cell r="I1536">
            <v>1295700000</v>
          </cell>
          <cell r="O1536">
            <v>1391100000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G1537">
            <v>6891000000</v>
          </cell>
          <cell r="H1537">
            <v>0</v>
          </cell>
          <cell r="I1537">
            <v>1777000000</v>
          </cell>
          <cell r="O1537">
            <v>7446000000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G1538">
            <v>7234000000</v>
          </cell>
          <cell r="H1538">
            <v>0</v>
          </cell>
          <cell r="I1538">
            <v>1904000000</v>
          </cell>
          <cell r="O1538">
            <v>8753000000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G1539">
            <v>7315000000</v>
          </cell>
          <cell r="H1539">
            <v>0</v>
          </cell>
          <cell r="I1539">
            <v>2012000000</v>
          </cell>
          <cell r="O1539">
            <v>8052000000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G1540">
            <v>6884000000</v>
          </cell>
          <cell r="H1540">
            <v>0</v>
          </cell>
          <cell r="I1540">
            <v>2038000000</v>
          </cell>
          <cell r="O1540">
            <v>7272000000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G1541">
            <v>37352000000</v>
          </cell>
          <cell r="H1541">
            <v>0</v>
          </cell>
          <cell r="I1541">
            <v>1858000000</v>
          </cell>
          <cell r="O1541">
            <v>1343000000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G1542">
            <v>32834000000</v>
          </cell>
          <cell r="H1542">
            <v>0</v>
          </cell>
          <cell r="I1542">
            <v>1867000000</v>
          </cell>
          <cell r="O1542">
            <v>7034000000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G1543">
            <v>36583000000</v>
          </cell>
          <cell r="H1543">
            <v>0</v>
          </cell>
          <cell r="I1543">
            <v>1923000000</v>
          </cell>
          <cell r="O1543">
            <v>4968000000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G1544">
            <v>35664000000</v>
          </cell>
          <cell r="H1544">
            <v>0</v>
          </cell>
          <cell r="I1544">
            <v>2084000000</v>
          </cell>
          <cell r="O1544">
            <v>7668000000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G1545">
            <v>657246000</v>
          </cell>
          <cell r="H1545">
            <v>0</v>
          </cell>
          <cell r="I1545">
            <v>0</v>
          </cell>
          <cell r="O1545">
            <v>374285000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G1546">
            <v>734511000</v>
          </cell>
          <cell r="H1546">
            <v>0</v>
          </cell>
          <cell r="I1546">
            <v>0</v>
          </cell>
          <cell r="O1546">
            <v>426831000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G1547">
            <v>809545000</v>
          </cell>
          <cell r="H1547">
            <v>0</v>
          </cell>
          <cell r="I1547">
            <v>0</v>
          </cell>
          <cell r="O1547">
            <v>365385000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G1548">
            <v>848323000</v>
          </cell>
          <cell r="H1548">
            <v>0</v>
          </cell>
          <cell r="I1548">
            <v>0</v>
          </cell>
          <cell r="O1548">
            <v>353579000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G1549">
            <v>441168000</v>
          </cell>
          <cell r="H1549">
            <v>62630000</v>
          </cell>
          <cell r="I1549">
            <v>0</v>
          </cell>
          <cell r="O1549">
            <v>343329000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G1550">
            <v>460300000</v>
          </cell>
          <cell r="H1550">
            <v>61800000</v>
          </cell>
          <cell r="I1550">
            <v>0</v>
          </cell>
          <cell r="O1550">
            <v>355700000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G1551">
            <v>460100000</v>
          </cell>
          <cell r="H1551">
            <v>60200000</v>
          </cell>
          <cell r="I1551">
            <v>0</v>
          </cell>
          <cell r="O1551">
            <v>288300000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G1552">
            <v>425100000</v>
          </cell>
          <cell r="H1552">
            <v>55500000</v>
          </cell>
          <cell r="I1552">
            <v>0</v>
          </cell>
          <cell r="O1552">
            <v>274200000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G1553">
            <v>5241000000</v>
          </cell>
          <cell r="H1553">
            <v>2342000000</v>
          </cell>
          <cell r="I1553">
            <v>0</v>
          </cell>
          <cell r="O1553">
            <v>8549000000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G1554">
            <v>4934000000</v>
          </cell>
          <cell r="H1554">
            <v>2475000000</v>
          </cell>
          <cell r="I1554">
            <v>0</v>
          </cell>
          <cell r="O1554">
            <v>9593000000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G1555">
            <v>6097000000</v>
          </cell>
          <cell r="H1555">
            <v>2279000000</v>
          </cell>
          <cell r="I1555">
            <v>0</v>
          </cell>
          <cell r="O1555">
            <v>7291000000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G1556">
            <v>5275000000</v>
          </cell>
          <cell r="H1556">
            <v>2337000000</v>
          </cell>
          <cell r="I1556">
            <v>0</v>
          </cell>
          <cell r="O1556">
            <v>8172000000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G1557">
            <v>2207000000</v>
          </cell>
          <cell r="H1557">
            <v>0</v>
          </cell>
          <cell r="I1557">
            <v>397000000</v>
          </cell>
          <cell r="O1557">
            <v>7242000000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G1558">
            <v>2242000000</v>
          </cell>
          <cell r="H1558">
            <v>0</v>
          </cell>
          <cell r="I1558">
            <v>435000000</v>
          </cell>
          <cell r="O1558">
            <v>8150000000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G1559">
            <v>2229000000</v>
          </cell>
          <cell r="H1559">
            <v>0</v>
          </cell>
          <cell r="I1559">
            <v>494000000</v>
          </cell>
          <cell r="O1559">
            <v>9078000000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G1560">
            <v>4469000000</v>
          </cell>
          <cell r="H1560">
            <v>0</v>
          </cell>
          <cell r="I1560">
            <v>502000000</v>
          </cell>
          <cell r="O1560">
            <v>7885000000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G1561">
            <v>432589000</v>
          </cell>
          <cell r="H1561">
            <v>208208000</v>
          </cell>
          <cell r="I1561">
            <v>0</v>
          </cell>
          <cell r="O1561">
            <v>608890000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G1562">
            <v>470600000</v>
          </cell>
          <cell r="H1562">
            <v>234800000</v>
          </cell>
          <cell r="I1562">
            <v>0</v>
          </cell>
          <cell r="O1562">
            <v>596300000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G1563">
            <v>488500000</v>
          </cell>
          <cell r="H1563">
            <v>245200000</v>
          </cell>
          <cell r="I1563">
            <v>0</v>
          </cell>
          <cell r="O1563">
            <v>549000000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G1564">
            <v>557000000</v>
          </cell>
          <cell r="H1564">
            <v>253500000</v>
          </cell>
          <cell r="I1564">
            <v>0</v>
          </cell>
          <cell r="O1564">
            <v>550800000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G1565">
            <v>3596708000</v>
          </cell>
          <cell r="H1565">
            <v>0</v>
          </cell>
          <cell r="I1565">
            <v>0</v>
          </cell>
          <cell r="O1565">
            <v>1465267000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G1566">
            <v>3841032000</v>
          </cell>
          <cell r="H1566">
            <v>0</v>
          </cell>
          <cell r="I1566">
            <v>0</v>
          </cell>
          <cell r="O1566">
            <v>1647147000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G1567">
            <v>4159885000</v>
          </cell>
          <cell r="H1567">
            <v>0</v>
          </cell>
          <cell r="I1567">
            <v>0</v>
          </cell>
          <cell r="O1567">
            <v>1834086000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G1568">
            <v>4178386000</v>
          </cell>
          <cell r="H1568">
            <v>0</v>
          </cell>
          <cell r="I1568">
            <v>0</v>
          </cell>
          <cell r="O1568">
            <v>1804558000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G1569">
            <v>2829000000</v>
          </cell>
          <cell r="H1569">
            <v>0</v>
          </cell>
          <cell r="I1569">
            <v>237000000</v>
          </cell>
          <cell r="O1569">
            <v>3929000000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G1570">
            <v>2899000000</v>
          </cell>
          <cell r="H1570">
            <v>0</v>
          </cell>
          <cell r="I1570">
            <v>217000000</v>
          </cell>
          <cell r="O1570">
            <v>4125000000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G1571">
            <v>2860000000</v>
          </cell>
          <cell r="H1571">
            <v>0</v>
          </cell>
          <cell r="I1571">
            <v>222000000</v>
          </cell>
          <cell r="O1571">
            <v>3318000000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G1572">
            <v>2851000000</v>
          </cell>
          <cell r="H1572">
            <v>0</v>
          </cell>
          <cell r="I1572">
            <v>221000000</v>
          </cell>
          <cell r="O1572">
            <v>2732000000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G1573">
            <v>5229000000</v>
          </cell>
          <cell r="H1573">
            <v>0</v>
          </cell>
          <cell r="I1573">
            <v>1549000000</v>
          </cell>
          <cell r="O1573">
            <v>5130000000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G1574">
            <v>5081000000</v>
          </cell>
          <cell r="H1574">
            <v>0</v>
          </cell>
          <cell r="I1574">
            <v>1720000000</v>
          </cell>
          <cell r="O1574">
            <v>3957000000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G1575">
            <v>5111000000</v>
          </cell>
          <cell r="H1575">
            <v>0</v>
          </cell>
          <cell r="I1575">
            <v>1690000000</v>
          </cell>
          <cell r="O1575">
            <v>5902000000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G1576">
            <v>4953000000</v>
          </cell>
          <cell r="H1576">
            <v>0</v>
          </cell>
          <cell r="I1576">
            <v>1842000000</v>
          </cell>
          <cell r="O1576">
            <v>6358000000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G1577">
            <v>308143000</v>
          </cell>
          <cell r="H1577">
            <v>0</v>
          </cell>
          <cell r="I1577">
            <v>0</v>
          </cell>
          <cell r="O1577">
            <v>25883000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G1578">
            <v>274217000</v>
          </cell>
          <cell r="H1578">
            <v>0</v>
          </cell>
          <cell r="I1578">
            <v>0</v>
          </cell>
          <cell r="O1578">
            <v>152663000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G1579">
            <v>292358000</v>
          </cell>
          <cell r="H1579">
            <v>0</v>
          </cell>
          <cell r="I1579">
            <v>0</v>
          </cell>
          <cell r="O1579">
            <v>295224000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G1580">
            <v>312694000</v>
          </cell>
          <cell r="H1580">
            <v>0</v>
          </cell>
          <cell r="I1580">
            <v>0</v>
          </cell>
          <cell r="O1580">
            <v>544839000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G1581">
            <v>177366000</v>
          </cell>
          <cell r="H1581">
            <v>32210000</v>
          </cell>
          <cell r="I1581">
            <v>461627000</v>
          </cell>
          <cell r="O1581">
            <v>699408000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G1582">
            <v>169270000</v>
          </cell>
          <cell r="H1582">
            <v>0</v>
          </cell>
          <cell r="I1582">
            <v>481303000</v>
          </cell>
          <cell r="O1582">
            <v>708328000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G1583">
            <v>175307000</v>
          </cell>
          <cell r="H1583">
            <v>0</v>
          </cell>
          <cell r="I1583">
            <v>542952000</v>
          </cell>
          <cell r="O1583">
            <v>772759000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G1584">
            <v>179279000</v>
          </cell>
          <cell r="H1584">
            <v>0</v>
          </cell>
          <cell r="I1584">
            <v>565059000</v>
          </cell>
          <cell r="O1584">
            <v>737528000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G1585">
            <v>220068000</v>
          </cell>
          <cell r="H1585">
            <v>0</v>
          </cell>
          <cell r="I1585">
            <v>98844000</v>
          </cell>
          <cell r="O1585">
            <v>572228000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G1586">
            <v>228982000</v>
          </cell>
          <cell r="H1586">
            <v>0</v>
          </cell>
          <cell r="I1586">
            <v>129931000</v>
          </cell>
          <cell r="O1586">
            <v>614267000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G1587">
            <v>227306000</v>
          </cell>
          <cell r="H1587">
            <v>0</v>
          </cell>
          <cell r="I1587">
            <v>142376000</v>
          </cell>
          <cell r="O1587">
            <v>660446000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G1588">
            <v>312690000</v>
          </cell>
          <cell r="H1588">
            <v>0</v>
          </cell>
          <cell r="I1588">
            <v>215484000</v>
          </cell>
          <cell r="O1588">
            <v>736562000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G1589">
            <v>186971000</v>
          </cell>
          <cell r="H1589">
            <v>61694000</v>
          </cell>
          <cell r="I1589">
            <v>0</v>
          </cell>
          <cell r="O1589">
            <v>457327000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G1590">
            <v>179545000</v>
          </cell>
          <cell r="H1590">
            <v>70297000</v>
          </cell>
          <cell r="I1590">
            <v>0</v>
          </cell>
          <cell r="O1590">
            <v>528232000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G1591">
            <v>189488000</v>
          </cell>
          <cell r="H1591">
            <v>67777000</v>
          </cell>
          <cell r="I1591">
            <v>0</v>
          </cell>
          <cell r="O1591">
            <v>564427000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G1592">
            <v>196914000</v>
          </cell>
          <cell r="H1592">
            <v>63718000</v>
          </cell>
          <cell r="I1592">
            <v>0</v>
          </cell>
          <cell r="O1592">
            <v>605946000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G1593">
            <v>432681000</v>
          </cell>
          <cell r="H1593">
            <v>765905000</v>
          </cell>
          <cell r="I1593">
            <v>0</v>
          </cell>
          <cell r="O1593">
            <v>48571000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G1594">
            <v>356188000</v>
          </cell>
          <cell r="H1594">
            <v>882097000</v>
          </cell>
          <cell r="I1594">
            <v>0</v>
          </cell>
          <cell r="O1594">
            <v>-156587000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G1595">
            <v>305409000</v>
          </cell>
          <cell r="H1595">
            <v>855506000</v>
          </cell>
          <cell r="I1595">
            <v>0</v>
          </cell>
          <cell r="O1595">
            <v>-641487000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G1596">
            <v>376575000</v>
          </cell>
          <cell r="H1596">
            <v>995922000</v>
          </cell>
          <cell r="I1596">
            <v>0</v>
          </cell>
          <cell r="O1596">
            <v>-464673000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G1597">
            <v>132447000</v>
          </cell>
          <cell r="H1597">
            <v>0</v>
          </cell>
          <cell r="I1597">
            <v>629908000</v>
          </cell>
          <cell r="O1597">
            <v>634000000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G1598">
            <v>147481000</v>
          </cell>
          <cell r="H1598">
            <v>0</v>
          </cell>
          <cell r="I1598">
            <v>725216000</v>
          </cell>
          <cell r="O1598">
            <v>687373000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G1599">
            <v>145992000</v>
          </cell>
          <cell r="H1599">
            <v>0</v>
          </cell>
          <cell r="I1599">
            <v>894057000</v>
          </cell>
          <cell r="O1599">
            <v>835092000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G1600">
            <v>136863000</v>
          </cell>
          <cell r="H1600">
            <v>0</v>
          </cell>
          <cell r="I1600">
            <v>898924000</v>
          </cell>
          <cell r="O1600">
            <v>964786000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G1601">
            <v>39951000000</v>
          </cell>
          <cell r="H1601">
            <v>0</v>
          </cell>
          <cell r="I1601">
            <v>16460000000</v>
          </cell>
          <cell r="O1601">
            <v>13160000000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G1602">
            <v>27089000000</v>
          </cell>
          <cell r="H1602">
            <v>0</v>
          </cell>
          <cell r="I1602">
            <v>16606000000</v>
          </cell>
          <cell r="O1602">
            <v>31968000000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G1603">
            <v>41016000000</v>
          </cell>
          <cell r="H1603">
            <v>0</v>
          </cell>
          <cell r="I1603">
            <v>16533000000</v>
          </cell>
          <cell r="O1603">
            <v>19599000000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G1604">
            <v>29986000000</v>
          </cell>
          <cell r="H1604">
            <v>0</v>
          </cell>
          <cell r="I1604">
            <v>16017000000</v>
          </cell>
          <cell r="O1604">
            <v>33060000000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G1605">
            <v>477270000</v>
          </cell>
          <cell r="H1605">
            <v>96004000</v>
          </cell>
          <cell r="I1605">
            <v>13829000</v>
          </cell>
          <cell r="O1605">
            <v>518924000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G1606">
            <v>492965000</v>
          </cell>
          <cell r="H1606">
            <v>100536000</v>
          </cell>
          <cell r="I1606">
            <v>9918000</v>
          </cell>
          <cell r="O1606">
            <v>517343000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G1607">
            <v>512707000</v>
          </cell>
          <cell r="H1607">
            <v>107726000</v>
          </cell>
          <cell r="I1607">
            <v>10634000</v>
          </cell>
          <cell r="O1607">
            <v>533364000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G1608">
            <v>495747000</v>
          </cell>
          <cell r="H1608">
            <v>118545000</v>
          </cell>
          <cell r="I1608">
            <v>10123000</v>
          </cell>
          <cell r="O1608">
            <v>575245000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G1609">
            <v>1525000000</v>
          </cell>
          <cell r="H1609">
            <v>1572000000</v>
          </cell>
          <cell r="I1609">
            <v>0</v>
          </cell>
          <cell r="O1609">
            <v>1266000000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G1610">
            <v>908000000</v>
          </cell>
          <cell r="H1610">
            <v>1661000000</v>
          </cell>
          <cell r="I1610">
            <v>0</v>
          </cell>
          <cell r="O1610">
            <v>1791000000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G1611">
            <v>964000000</v>
          </cell>
          <cell r="H1611">
            <v>1646000000</v>
          </cell>
          <cell r="I1611">
            <v>0</v>
          </cell>
          <cell r="O1611">
            <v>1611000000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G1612">
            <v>1342000000</v>
          </cell>
          <cell r="H1612">
            <v>1627000000</v>
          </cell>
          <cell r="I1612">
            <v>0</v>
          </cell>
          <cell r="O1612">
            <v>466000000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G1613">
            <v>121400000</v>
          </cell>
          <cell r="H1613">
            <v>0</v>
          </cell>
          <cell r="I1613">
            <v>364200000</v>
          </cell>
          <cell r="O1613">
            <v>1000300000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G1614">
            <v>116700000</v>
          </cell>
          <cell r="H1614">
            <v>0</v>
          </cell>
          <cell r="I1614">
            <v>340100000</v>
          </cell>
          <cell r="O1614">
            <v>1080100000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G1615">
            <v>121800000</v>
          </cell>
          <cell r="H1615">
            <v>0</v>
          </cell>
          <cell r="I1615">
            <v>391400000</v>
          </cell>
          <cell r="O1615">
            <v>1112100000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G1616">
            <v>164400000</v>
          </cell>
          <cell r="H1616">
            <v>0</v>
          </cell>
          <cell r="I1616">
            <v>561800000</v>
          </cell>
          <cell r="O1616">
            <v>1250500000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G1617">
            <v>48724000000</v>
          </cell>
          <cell r="H1617">
            <v>0</v>
          </cell>
          <cell r="I1617">
            <v>8891000000</v>
          </cell>
          <cell r="O1617">
            <v>31905000000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G1618">
            <v>47338000000</v>
          </cell>
          <cell r="H1618">
            <v>0</v>
          </cell>
          <cell r="I1618">
            <v>3813000000</v>
          </cell>
          <cell r="O1618">
            <v>35581000000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G1619">
            <v>47667000000</v>
          </cell>
          <cell r="H1619">
            <v>0</v>
          </cell>
          <cell r="I1619">
            <v>2765000000</v>
          </cell>
          <cell r="O1619">
            <v>36844000000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G1620">
            <v>48728000000</v>
          </cell>
          <cell r="H1620">
            <v>0</v>
          </cell>
          <cell r="I1620">
            <v>3688000000</v>
          </cell>
          <cell r="O1620">
            <v>36654000000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G1621">
            <v>3682000000</v>
          </cell>
          <cell r="H1621">
            <v>0</v>
          </cell>
          <cell r="I1621">
            <v>0</v>
          </cell>
          <cell r="O1621">
            <v>947000000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G1622">
            <v>4032000000</v>
          </cell>
          <cell r="H1622">
            <v>0</v>
          </cell>
          <cell r="I1622">
            <v>0</v>
          </cell>
          <cell r="O1622">
            <v>1012000000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G1623">
            <v>4472000000</v>
          </cell>
          <cell r="H1623">
            <v>0</v>
          </cell>
          <cell r="I1623">
            <v>0</v>
          </cell>
          <cell r="O1623">
            <v>944000000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G1624">
            <v>4477000000</v>
          </cell>
          <cell r="H1624">
            <v>0</v>
          </cell>
          <cell r="I1624">
            <v>0</v>
          </cell>
          <cell r="O1624">
            <v>934000000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G1625">
            <v>1828000000</v>
          </cell>
          <cell r="H1625">
            <v>0</v>
          </cell>
          <cell r="I1625">
            <v>25000000</v>
          </cell>
          <cell r="O1625">
            <v>1445000000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G1626">
            <v>2038000000</v>
          </cell>
          <cell r="H1626">
            <v>0</v>
          </cell>
          <cell r="I1626">
            <v>33000000</v>
          </cell>
          <cell r="O1626">
            <v>1324000000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G1627">
            <v>2130000000</v>
          </cell>
          <cell r="H1627">
            <v>0</v>
          </cell>
          <cell r="I1627">
            <v>74000000</v>
          </cell>
          <cell r="O1627">
            <v>1486000000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G1628">
            <v>2084000000</v>
          </cell>
          <cell r="H1628">
            <v>0</v>
          </cell>
          <cell r="I1628">
            <v>71000000</v>
          </cell>
          <cell r="O1628">
            <v>1527000000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G1629">
            <v>1468000000</v>
          </cell>
          <cell r="H1629">
            <v>0</v>
          </cell>
          <cell r="I1629">
            <v>1333000000</v>
          </cell>
          <cell r="O1629">
            <v>2070000000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G1630">
            <v>1481000000</v>
          </cell>
          <cell r="H1630">
            <v>0</v>
          </cell>
          <cell r="I1630">
            <v>1292000000</v>
          </cell>
          <cell r="O1630">
            <v>2221000000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G1631">
            <v>1343000000</v>
          </cell>
          <cell r="H1631">
            <v>0</v>
          </cell>
          <cell r="I1631">
            <v>1245000000</v>
          </cell>
          <cell r="O1631">
            <v>2142000000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G1632">
            <v>1410000000</v>
          </cell>
          <cell r="H1632">
            <v>0</v>
          </cell>
          <cell r="I1632">
            <v>1301000000</v>
          </cell>
          <cell r="O1632">
            <v>2412000000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G1633">
            <v>595000000</v>
          </cell>
          <cell r="H1633">
            <v>0</v>
          </cell>
          <cell r="I1633">
            <v>756000000</v>
          </cell>
          <cell r="O1633">
            <v>1612000000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G1634">
            <v>546000000</v>
          </cell>
          <cell r="H1634">
            <v>0</v>
          </cell>
          <cell r="I1634">
            <v>815000000</v>
          </cell>
          <cell r="O1634">
            <v>1375000000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G1635">
            <v>384000000</v>
          </cell>
          <cell r="H1635">
            <v>0</v>
          </cell>
          <cell r="I1635">
            <v>1176000000</v>
          </cell>
          <cell r="O1635">
            <v>1569000000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G1636">
            <v>864000000</v>
          </cell>
          <cell r="H1636">
            <v>0</v>
          </cell>
          <cell r="I1636">
            <v>1738000000</v>
          </cell>
          <cell r="O1636">
            <v>1324000000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G1637">
            <v>88629000000</v>
          </cell>
          <cell r="H1637">
            <v>0</v>
          </cell>
          <cell r="I1637">
            <v>0</v>
          </cell>
          <cell r="O1637">
            <v>27725000000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G1638">
            <v>91353000000</v>
          </cell>
          <cell r="H1638">
            <v>0</v>
          </cell>
          <cell r="I1638">
            <v>0</v>
          </cell>
          <cell r="O1638">
            <v>26872000000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G1639">
            <v>93418000000</v>
          </cell>
          <cell r="H1639">
            <v>0</v>
          </cell>
          <cell r="I1639">
            <v>0</v>
          </cell>
          <cell r="O1639">
            <v>27147000000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G1640">
            <v>97041000000</v>
          </cell>
          <cell r="H1640">
            <v>0</v>
          </cell>
          <cell r="I1640">
            <v>0</v>
          </cell>
          <cell r="O1640">
            <v>24105000000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G1641">
            <v>937600000</v>
          </cell>
          <cell r="H1641">
            <v>0</v>
          </cell>
          <cell r="I1641">
            <v>86000000</v>
          </cell>
          <cell r="O1641">
            <v>910000000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G1642">
            <v>1026100000</v>
          </cell>
          <cell r="H1642">
            <v>0</v>
          </cell>
          <cell r="I1642">
            <v>118900000</v>
          </cell>
          <cell r="O1642">
            <v>993300000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G1643">
            <v>1750100000</v>
          </cell>
          <cell r="H1643">
            <v>0</v>
          </cell>
          <cell r="I1643">
            <v>211800000</v>
          </cell>
          <cell r="O1643">
            <v>796700000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G1644">
            <v>1140600000</v>
          </cell>
          <cell r="H1644">
            <v>0</v>
          </cell>
          <cell r="I1644">
            <v>0</v>
          </cell>
          <cell r="O1644">
            <v>1330000000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G1645">
            <v>1199600000</v>
          </cell>
          <cell r="H1645">
            <v>0</v>
          </cell>
          <cell r="I1645">
            <v>0</v>
          </cell>
          <cell r="O1645">
            <v>1107400000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G1646">
            <v>1169300000</v>
          </cell>
          <cell r="H1646">
            <v>0</v>
          </cell>
          <cell r="I1646">
            <v>0</v>
          </cell>
          <cell r="O1646">
            <v>1140500000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G1647">
            <v>1174900000</v>
          </cell>
          <cell r="H1647">
            <v>0</v>
          </cell>
          <cell r="I1647">
            <v>0</v>
          </cell>
          <cell r="O1647">
            <v>1109400000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G1648">
            <v>320000000</v>
          </cell>
          <cell r="H1648">
            <v>32000000</v>
          </cell>
          <cell r="I1648">
            <v>0</v>
          </cell>
          <cell r="O1648">
            <v>644000000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G1649">
            <v>494000000</v>
          </cell>
          <cell r="H1649">
            <v>33000000</v>
          </cell>
          <cell r="I1649">
            <v>0</v>
          </cell>
          <cell r="O1649">
            <v>1011000000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G1650">
            <v>249000000</v>
          </cell>
          <cell r="H1650">
            <v>27000000</v>
          </cell>
          <cell r="I1650">
            <v>0</v>
          </cell>
          <cell r="O1650">
            <v>1364000000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G1651">
            <v>420000000</v>
          </cell>
          <cell r="H1651">
            <v>24000000</v>
          </cell>
          <cell r="I1651">
            <v>0</v>
          </cell>
          <cell r="O1651">
            <v>944000000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G1652">
            <v>1389000000</v>
          </cell>
          <cell r="H1652">
            <v>0</v>
          </cell>
          <cell r="I1652">
            <v>185000000</v>
          </cell>
          <cell r="O1652">
            <v>867000000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G1653">
            <v>1471000000</v>
          </cell>
          <cell r="H1653">
            <v>0</v>
          </cell>
          <cell r="I1653">
            <v>216000000</v>
          </cell>
          <cell r="O1653">
            <v>928000000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G1654">
            <v>1557000000</v>
          </cell>
          <cell r="H1654">
            <v>0</v>
          </cell>
          <cell r="I1654">
            <v>233000000</v>
          </cell>
          <cell r="O1654">
            <v>987000000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G1655">
            <v>1574000000</v>
          </cell>
          <cell r="H1655">
            <v>0</v>
          </cell>
          <cell r="I1655">
            <v>234000000</v>
          </cell>
          <cell r="O1655">
            <v>1028000000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G1656">
            <v>481677000</v>
          </cell>
          <cell r="H1656">
            <v>0</v>
          </cell>
          <cell r="I1656">
            <v>373199000</v>
          </cell>
          <cell r="O1656">
            <v>1047833000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G1657">
            <v>465926000</v>
          </cell>
          <cell r="H1657">
            <v>0</v>
          </cell>
          <cell r="I1657">
            <v>371051000</v>
          </cell>
          <cell r="O1657">
            <v>1305137000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G1658">
            <v>502901000</v>
          </cell>
          <cell r="H1658">
            <v>0</v>
          </cell>
          <cell r="I1658">
            <v>314119000</v>
          </cell>
          <cell r="O1658">
            <v>1300330000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G1659">
            <v>475328000</v>
          </cell>
          <cell r="H1659">
            <v>0</v>
          </cell>
          <cell r="I1659">
            <v>322629000</v>
          </cell>
          <cell r="O1659">
            <v>747552000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G1660">
            <v>188302000</v>
          </cell>
          <cell r="H1660">
            <v>0</v>
          </cell>
          <cell r="I1660">
            <v>513916000</v>
          </cell>
          <cell r="O1660">
            <v>583817000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G1661">
            <v>72143000</v>
          </cell>
          <cell r="H1661">
            <v>0</v>
          </cell>
          <cell r="I1661">
            <v>615874000</v>
          </cell>
          <cell r="O1661">
            <v>903836000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G1662">
            <v>225070000</v>
          </cell>
          <cell r="H1662">
            <v>0</v>
          </cell>
          <cell r="I1662">
            <v>806021000</v>
          </cell>
          <cell r="O1662">
            <v>820254000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G1663">
            <v>179867000</v>
          </cell>
          <cell r="H1663">
            <v>0</v>
          </cell>
          <cell r="I1663">
            <v>778923000</v>
          </cell>
          <cell r="O1663">
            <v>-26045000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G1664">
            <v>669451000</v>
          </cell>
          <cell r="H1664">
            <v>0</v>
          </cell>
          <cell r="I1664">
            <v>926053000</v>
          </cell>
          <cell r="O1664">
            <v>1822683000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G1665">
            <v>681226000</v>
          </cell>
          <cell r="H1665">
            <v>0</v>
          </cell>
          <cell r="I1665">
            <v>977863000</v>
          </cell>
          <cell r="O1665">
            <v>1847555000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G1666">
            <v>767608000</v>
          </cell>
          <cell r="H1666">
            <v>0</v>
          </cell>
          <cell r="I1666">
            <v>1019045000</v>
          </cell>
          <cell r="O1666">
            <v>1948130000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G1667">
            <v>865817000</v>
          </cell>
          <cell r="H1667">
            <v>0</v>
          </cell>
          <cell r="I1667">
            <v>1124524000</v>
          </cell>
          <cell r="O1667">
            <v>2000512000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G1668">
            <v>0</v>
          </cell>
          <cell r="H1668">
            <v>0</v>
          </cell>
          <cell r="I1668">
            <v>1173955000</v>
          </cell>
          <cell r="O1668">
            <v>893273000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G1669">
            <v>0</v>
          </cell>
          <cell r="H1669">
            <v>0</v>
          </cell>
          <cell r="I1669">
            <v>1213178000</v>
          </cell>
          <cell r="O1669">
            <v>1221567000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G1670">
            <v>0</v>
          </cell>
          <cell r="H1670">
            <v>0</v>
          </cell>
          <cell r="I1670">
            <v>1341315000</v>
          </cell>
          <cell r="O1670">
            <v>1021478000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G1671">
            <v>0</v>
          </cell>
          <cell r="H1671">
            <v>0</v>
          </cell>
          <cell r="I1671">
            <v>1966939000</v>
          </cell>
          <cell r="O1671">
            <v>1142342000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G1672">
            <v>365684000</v>
          </cell>
          <cell r="H1672">
            <v>475522000</v>
          </cell>
          <cell r="I1672">
            <v>9508000</v>
          </cell>
          <cell r="O1672">
            <v>580732000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G1673">
            <v>378607000</v>
          </cell>
          <cell r="H1673">
            <v>492447000</v>
          </cell>
          <cell r="I1673">
            <v>9887000</v>
          </cell>
          <cell r="O1673">
            <v>758337000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G1674">
            <v>353670000</v>
          </cell>
          <cell r="H1674">
            <v>525745000</v>
          </cell>
          <cell r="I1674">
            <v>9537000</v>
          </cell>
          <cell r="O1674">
            <v>779569000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G1675">
            <v>331652000</v>
          </cell>
          <cell r="H1675">
            <v>533891000</v>
          </cell>
          <cell r="I1675">
            <v>6550000</v>
          </cell>
          <cell r="O1675">
            <v>669881000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G1676">
            <v>81844000000</v>
          </cell>
          <cell r="H1676">
            <v>0</v>
          </cell>
          <cell r="I1676">
            <v>15888000000</v>
          </cell>
          <cell r="O1676">
            <v>51721000000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G1677">
            <v>76696000000</v>
          </cell>
          <cell r="H1677">
            <v>0</v>
          </cell>
          <cell r="I1677">
            <v>17182000000</v>
          </cell>
          <cell r="O1677">
            <v>42277000000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G1678">
            <v>74226000000</v>
          </cell>
          <cell r="H1678">
            <v>0</v>
          </cell>
          <cell r="I1678">
            <v>17297000000</v>
          </cell>
          <cell r="O1678">
            <v>35751000000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G1679">
            <v>61444000000</v>
          </cell>
          <cell r="H1679">
            <v>0</v>
          </cell>
          <cell r="I1679">
            <v>18048000000</v>
          </cell>
          <cell r="O1679">
            <v>14406000000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G1680">
            <v>1148731000</v>
          </cell>
          <cell r="H1680">
            <v>0</v>
          </cell>
          <cell r="I1680">
            <v>0</v>
          </cell>
          <cell r="O1680">
            <v>407656000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G1681">
            <v>1144800000</v>
          </cell>
          <cell r="H1681">
            <v>0</v>
          </cell>
          <cell r="I1681">
            <v>0</v>
          </cell>
          <cell r="O1681">
            <v>432600000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G1682">
            <v>1143100000</v>
          </cell>
          <cell r="H1682">
            <v>0</v>
          </cell>
          <cell r="I1682">
            <v>0</v>
          </cell>
          <cell r="O1682">
            <v>456700000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G1683">
            <v>1077300000</v>
          </cell>
          <cell r="H1683">
            <v>0</v>
          </cell>
          <cell r="I1683">
            <v>0</v>
          </cell>
          <cell r="O1683">
            <v>439900000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G1684">
            <v>4398000000</v>
          </cell>
          <cell r="H1684">
            <v>655000000</v>
          </cell>
          <cell r="I1684">
            <v>301000000</v>
          </cell>
          <cell r="O1684">
            <v>1433000000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G1685">
            <v>4219000000</v>
          </cell>
          <cell r="H1685">
            <v>603000000</v>
          </cell>
          <cell r="I1685">
            <v>305000000</v>
          </cell>
          <cell r="O1685">
            <v>1358000000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G1686">
            <v>4020000000</v>
          </cell>
          <cell r="H1686">
            <v>577000000</v>
          </cell>
          <cell r="I1686">
            <v>315000000</v>
          </cell>
          <cell r="O1686">
            <v>1334000000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G1687">
            <v>3792000000</v>
          </cell>
          <cell r="H1687">
            <v>563000000</v>
          </cell>
          <cell r="I1687">
            <v>310000000</v>
          </cell>
          <cell r="O1687">
            <v>598000000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G1688">
            <v>936000000</v>
          </cell>
          <cell r="H1688">
            <v>106000000</v>
          </cell>
          <cell r="I1688">
            <v>0</v>
          </cell>
          <cell r="O1688">
            <v>460000000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G1689">
            <v>990000000</v>
          </cell>
          <cell r="H1689">
            <v>104000000</v>
          </cell>
          <cell r="I1689">
            <v>0</v>
          </cell>
          <cell r="O1689">
            <v>405000000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G1690">
            <v>920000000</v>
          </cell>
          <cell r="H1690">
            <v>104000000</v>
          </cell>
          <cell r="I1690">
            <v>0</v>
          </cell>
          <cell r="O1690">
            <v>489000000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G1691">
            <v>854000000</v>
          </cell>
          <cell r="H1691">
            <v>95000000</v>
          </cell>
          <cell r="I1691">
            <v>0</v>
          </cell>
          <cell r="O1691">
            <v>455000000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G1692">
            <v>1641819000</v>
          </cell>
          <cell r="H1692">
            <v>885824000</v>
          </cell>
          <cell r="I1692">
            <v>35819000</v>
          </cell>
          <cell r="O1692">
            <v>802538000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G1693">
            <v>1751275000</v>
          </cell>
          <cell r="H1693">
            <v>957587000</v>
          </cell>
          <cell r="I1693">
            <v>44841000</v>
          </cell>
          <cell r="O1693">
            <v>577297000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G1694">
            <v>1770710000</v>
          </cell>
          <cell r="H1694">
            <v>1156386000</v>
          </cell>
          <cell r="I1694">
            <v>66750000</v>
          </cell>
          <cell r="O1694">
            <v>236912000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G1695">
            <v>1768522000</v>
          </cell>
          <cell r="H1695">
            <v>1177923000</v>
          </cell>
          <cell r="I1695">
            <v>79042000</v>
          </cell>
          <cell r="O1695">
            <v>-134934000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G1696">
            <v>1450000000</v>
          </cell>
          <cell r="H1696">
            <v>0</v>
          </cell>
          <cell r="I1696">
            <v>0</v>
          </cell>
          <cell r="O1696">
            <v>2331000000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G1697">
            <v>1454000000</v>
          </cell>
          <cell r="H1697">
            <v>0</v>
          </cell>
          <cell r="I1697">
            <v>0</v>
          </cell>
          <cell r="O1697">
            <v>2129000000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G1698">
            <v>1505000000</v>
          </cell>
          <cell r="H1698">
            <v>0</v>
          </cell>
          <cell r="I1698">
            <v>0</v>
          </cell>
          <cell r="O1698">
            <v>2092000000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G1699">
            <v>1746000000</v>
          </cell>
          <cell r="H1699">
            <v>0</v>
          </cell>
          <cell r="I1699">
            <v>0</v>
          </cell>
          <cell r="O1699">
            <v>2000000000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G1700">
            <v>1822100000</v>
          </cell>
          <cell r="H1700">
            <v>225600000</v>
          </cell>
          <cell r="I1700">
            <v>0</v>
          </cell>
          <cell r="O1700">
            <v>1298800000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G1701">
            <v>1796300000</v>
          </cell>
          <cell r="H1701">
            <v>203000000</v>
          </cell>
          <cell r="I1701">
            <v>78500000</v>
          </cell>
          <cell r="O1701">
            <v>1278900000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G1702">
            <v>1772200000</v>
          </cell>
          <cell r="H1702">
            <v>187400000</v>
          </cell>
          <cell r="I1702">
            <v>92500000</v>
          </cell>
          <cell r="O1702">
            <v>1378400000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G1703">
            <v>2291900000</v>
          </cell>
          <cell r="H1703">
            <v>268800000</v>
          </cell>
          <cell r="I1703">
            <v>337400000</v>
          </cell>
          <cell r="O1703">
            <v>1299100000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G1704">
            <v>1579007000</v>
          </cell>
          <cell r="H1704">
            <v>0</v>
          </cell>
          <cell r="I1704">
            <v>31237000</v>
          </cell>
          <cell r="O1704">
            <v>768202000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G1705">
            <v>1700064000</v>
          </cell>
          <cell r="H1705">
            <v>0</v>
          </cell>
          <cell r="I1705">
            <v>72761000</v>
          </cell>
          <cell r="O1705">
            <v>447074000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G1706">
            <v>1654369000</v>
          </cell>
          <cell r="H1706">
            <v>0</v>
          </cell>
          <cell r="I1706">
            <v>87159000</v>
          </cell>
          <cell r="O1706">
            <v>570367000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G1707">
            <v>1591239000</v>
          </cell>
          <cell r="H1707">
            <v>0</v>
          </cell>
          <cell r="I1707">
            <v>49282000</v>
          </cell>
          <cell r="O1707">
            <v>520726000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G1708">
            <v>1613000000</v>
          </cell>
          <cell r="H1708">
            <v>399000000</v>
          </cell>
          <cell r="I1708">
            <v>60000000</v>
          </cell>
          <cell r="O1708">
            <v>820000000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G1709">
            <v>1643000000</v>
          </cell>
          <cell r="H1709">
            <v>396000000</v>
          </cell>
          <cell r="I1709">
            <v>60000000</v>
          </cell>
          <cell r="O1709">
            <v>969000000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G1710">
            <v>1532000000</v>
          </cell>
          <cell r="H1710">
            <v>364000000</v>
          </cell>
          <cell r="I1710">
            <v>61000000</v>
          </cell>
          <cell r="O1710">
            <v>1070000000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G1711">
            <v>1364000000</v>
          </cell>
          <cell r="H1711">
            <v>376000000</v>
          </cell>
          <cell r="I1711">
            <v>85000000</v>
          </cell>
          <cell r="O1711">
            <v>1397000000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2 DataSet"/>
      <sheetName val="Task1"/>
      <sheetName val="Task2"/>
      <sheetName val="Task3"/>
      <sheetName val="Sheet4"/>
    </sheetNames>
    <sheetDataSet>
      <sheetData sheetId="0" refreshError="1"/>
      <sheetData sheetId="1" refreshError="1">
        <row r="1">
          <cell r="E1" t="str">
            <v xml:space="preserve"> Total Revenue </v>
          </cell>
          <cell r="M1" t="str">
            <v>total_operating_expenses</v>
          </cell>
        </row>
        <row r="2">
          <cell r="M2">
            <v>13822000000</v>
          </cell>
        </row>
        <row r="3">
          <cell r="M3">
            <v>13766000000</v>
          </cell>
        </row>
        <row r="4">
          <cell r="M4">
            <v>21981000000</v>
          </cell>
        </row>
        <row r="5">
          <cell r="M5">
            <v>22639000000</v>
          </cell>
        </row>
        <row r="6">
          <cell r="M6">
            <v>2440721000</v>
          </cell>
        </row>
        <row r="7">
          <cell r="M7">
            <v>2591828000</v>
          </cell>
        </row>
        <row r="8">
          <cell r="M8">
            <v>3601903000</v>
          </cell>
        </row>
        <row r="9">
          <cell r="M9">
            <v>3596992000</v>
          </cell>
        </row>
        <row r="10">
          <cell r="M10">
            <v>15305000000</v>
          </cell>
        </row>
        <row r="11">
          <cell r="M11">
            <v>18034000000</v>
          </cell>
        </row>
        <row r="12">
          <cell r="M12">
            <v>22396000000</v>
          </cell>
        </row>
        <row r="13">
          <cell r="M13">
            <v>24239000000</v>
          </cell>
        </row>
        <row r="14">
          <cell r="M14">
            <v>7767000000</v>
          </cell>
        </row>
        <row r="15">
          <cell r="M15">
            <v>8207000000</v>
          </cell>
        </row>
        <row r="16">
          <cell r="M16">
            <v>11771000000</v>
          </cell>
        </row>
        <row r="17">
          <cell r="M17">
            <v>10672000000</v>
          </cell>
        </row>
        <row r="18">
          <cell r="M18">
            <v>1609420000</v>
          </cell>
        </row>
        <row r="19">
          <cell r="M19">
            <v>2200275000</v>
          </cell>
        </row>
        <row r="20">
          <cell r="M20">
            <v>3107093000</v>
          </cell>
        </row>
        <row r="21">
          <cell r="M21">
            <v>2746832000</v>
          </cell>
        </row>
        <row r="22">
          <cell r="M22">
            <v>8791000000</v>
          </cell>
        </row>
        <row r="23">
          <cell r="M23">
            <v>8331000000</v>
          </cell>
        </row>
        <row r="24">
          <cell r="M24">
            <v>8430000000</v>
          </cell>
        </row>
        <row r="25">
          <cell r="M25">
            <v>8791000000</v>
          </cell>
        </row>
        <row r="26">
          <cell r="M26">
            <v>3019463000</v>
          </cell>
        </row>
        <row r="27">
          <cell r="M27">
            <v>3092417000</v>
          </cell>
        </row>
        <row r="28">
          <cell r="M28">
            <v>3146540000</v>
          </cell>
        </row>
        <row r="29">
          <cell r="M29">
            <v>3542428000</v>
          </cell>
        </row>
        <row r="30">
          <cell r="M30">
            <v>909488000</v>
          </cell>
        </row>
        <row r="31">
          <cell r="M31">
            <v>1040382000</v>
          </cell>
        </row>
        <row r="32">
          <cell r="M32">
            <v>1428421000</v>
          </cell>
        </row>
        <row r="33">
          <cell r="M33">
            <v>1185377000</v>
          </cell>
        </row>
        <row r="34">
          <cell r="M34">
            <v>1665000000</v>
          </cell>
        </row>
        <row r="35">
          <cell r="M35">
            <v>1759000000</v>
          </cell>
        </row>
        <row r="36">
          <cell r="M36">
            <v>1907000000</v>
          </cell>
        </row>
        <row r="37">
          <cell r="M37">
            <v>2010000000</v>
          </cell>
        </row>
        <row r="38">
          <cell r="M38">
            <v>274935000</v>
          </cell>
        </row>
        <row r="39">
          <cell r="M39">
            <v>325234000</v>
          </cell>
        </row>
        <row r="40">
          <cell r="M40">
            <v>560494000</v>
          </cell>
        </row>
        <row r="41">
          <cell r="M41">
            <v>695186000</v>
          </cell>
        </row>
        <row r="42">
          <cell r="M42">
            <v>1723900000</v>
          </cell>
        </row>
        <row r="43">
          <cell r="M43">
            <v>1702000000</v>
          </cell>
        </row>
        <row r="44">
          <cell r="M44">
            <v>2046300000</v>
          </cell>
        </row>
        <row r="45">
          <cell r="M45">
            <v>2132100000</v>
          </cell>
        </row>
        <row r="46">
          <cell r="M46">
            <v>1116000000</v>
          </cell>
        </row>
        <row r="47">
          <cell r="M47">
            <v>1164000000</v>
          </cell>
        </row>
        <row r="48">
          <cell r="M48">
            <v>1213000000</v>
          </cell>
        </row>
        <row r="49">
          <cell r="M49">
            <v>1338000000</v>
          </cell>
        </row>
        <row r="50">
          <cell r="M50">
            <v>5594000000</v>
          </cell>
        </row>
        <row r="51">
          <cell r="M51">
            <v>5042300000</v>
          </cell>
        </row>
        <row r="52">
          <cell r="M52">
            <v>5565500000</v>
          </cell>
        </row>
        <row r="53">
          <cell r="M53">
            <v>5686200000</v>
          </cell>
        </row>
        <row r="54">
          <cell r="M54">
            <v>3727000000</v>
          </cell>
        </row>
        <row r="55">
          <cell r="M55">
            <v>3489000000</v>
          </cell>
        </row>
        <row r="56">
          <cell r="M56">
            <v>3547000000</v>
          </cell>
        </row>
        <row r="57">
          <cell r="M57">
            <v>3672000000</v>
          </cell>
        </row>
        <row r="58">
          <cell r="M58">
            <v>21491000000</v>
          </cell>
        </row>
        <row r="59">
          <cell r="M59">
            <v>22005000000</v>
          </cell>
        </row>
        <row r="60">
          <cell r="M60">
            <v>18491000000</v>
          </cell>
        </row>
        <row r="61">
          <cell r="M61">
            <v>16417000000</v>
          </cell>
        </row>
        <row r="62">
          <cell r="M62">
            <v>386905000</v>
          </cell>
        </row>
        <row r="63">
          <cell r="M63">
            <v>344983000</v>
          </cell>
        </row>
        <row r="64">
          <cell r="M64">
            <v>339229000</v>
          </cell>
        </row>
        <row r="65">
          <cell r="M65">
            <v>359847000</v>
          </cell>
        </row>
        <row r="66">
          <cell r="M66">
            <v>1470287000</v>
          </cell>
        </row>
        <row r="67">
          <cell r="M67">
            <v>1485558000</v>
          </cell>
        </row>
        <row r="68">
          <cell r="M68">
            <v>1402573000</v>
          </cell>
        </row>
        <row r="69">
          <cell r="M69">
            <v>1351314000</v>
          </cell>
        </row>
        <row r="70">
          <cell r="M70">
            <v>529154000</v>
          </cell>
        </row>
        <row r="71">
          <cell r="M71">
            <v>651024000</v>
          </cell>
        </row>
        <row r="72">
          <cell r="M72">
            <v>862223000</v>
          </cell>
        </row>
        <row r="73">
          <cell r="M73">
            <v>1004911000</v>
          </cell>
        </row>
        <row r="74">
          <cell r="M74">
            <v>387375000</v>
          </cell>
        </row>
        <row r="75">
          <cell r="M75">
            <v>240435000</v>
          </cell>
        </row>
        <row r="76">
          <cell r="M76">
            <v>443445000</v>
          </cell>
        </row>
        <row r="77">
          <cell r="M77">
            <v>615145000</v>
          </cell>
        </row>
        <row r="78">
          <cell r="M78">
            <v>1806000000</v>
          </cell>
        </row>
        <row r="79">
          <cell r="M79">
            <v>1963000000</v>
          </cell>
        </row>
        <row r="80">
          <cell r="M80">
            <v>2111000000</v>
          </cell>
        </row>
        <row r="81">
          <cell r="M81">
            <v>2333000000</v>
          </cell>
        </row>
        <row r="82">
          <cell r="M82">
            <v>8002000000</v>
          </cell>
        </row>
        <row r="83">
          <cell r="M83">
            <v>9667000000</v>
          </cell>
        </row>
        <row r="84">
          <cell r="M84">
            <v>9395000000</v>
          </cell>
        </row>
        <row r="85">
          <cell r="M85">
            <v>9206000000</v>
          </cell>
        </row>
        <row r="86">
          <cell r="M86">
            <v>483100000</v>
          </cell>
        </row>
        <row r="87">
          <cell r="M87">
            <v>527400000</v>
          </cell>
        </row>
        <row r="88">
          <cell r="M88">
            <v>510500000</v>
          </cell>
        </row>
        <row r="89">
          <cell r="M89">
            <v>559800000</v>
          </cell>
        </row>
        <row r="90">
          <cell r="M90">
            <v>811236000</v>
          </cell>
        </row>
        <row r="91">
          <cell r="M91">
            <v>1164000000</v>
          </cell>
        </row>
        <row r="92">
          <cell r="M92">
            <v>1753000000</v>
          </cell>
        </row>
        <row r="93">
          <cell r="M93">
            <v>2069000000</v>
          </cell>
        </row>
        <row r="94">
          <cell r="M94">
            <v>2218000000</v>
          </cell>
        </row>
        <row r="95">
          <cell r="M95">
            <v>2323000000</v>
          </cell>
        </row>
        <row r="96">
          <cell r="M96">
            <v>2259000000</v>
          </cell>
        </row>
        <row r="97">
          <cell r="M97">
            <v>2359000000</v>
          </cell>
        </row>
        <row r="98">
          <cell r="M98">
            <v>434209000</v>
          </cell>
        </row>
        <row r="99">
          <cell r="M99">
            <v>455415000</v>
          </cell>
        </row>
        <row r="100">
          <cell r="M100">
            <v>526361000</v>
          </cell>
        </row>
        <row r="101">
          <cell r="M101">
            <v>517299000</v>
          </cell>
        </row>
        <row r="102">
          <cell r="M102">
            <v>9463000000</v>
          </cell>
        </row>
        <row r="103">
          <cell r="M103">
            <v>9450000000</v>
          </cell>
        </row>
        <row r="104">
          <cell r="M104">
            <v>8965000000</v>
          </cell>
        </row>
        <row r="105">
          <cell r="M105">
            <v>9035000000</v>
          </cell>
        </row>
        <row r="106">
          <cell r="M106">
            <v>6804000000</v>
          </cell>
        </row>
        <row r="107">
          <cell r="M107">
            <v>6994000000</v>
          </cell>
        </row>
        <row r="108">
          <cell r="M108">
            <v>7411000000</v>
          </cell>
        </row>
        <row r="109">
          <cell r="M109">
            <v>7380000000</v>
          </cell>
        </row>
        <row r="110">
          <cell r="M110">
            <v>1033762000</v>
          </cell>
        </row>
        <row r="111">
          <cell r="M111">
            <v>1287229000</v>
          </cell>
        </row>
        <row r="112">
          <cell r="M112">
            <v>1518861000</v>
          </cell>
        </row>
        <row r="113">
          <cell r="M113">
            <v>1849859000</v>
          </cell>
        </row>
        <row r="114">
          <cell r="M114">
            <v>19526000000</v>
          </cell>
        </row>
        <row r="115">
          <cell r="M115">
            <v>26058000000</v>
          </cell>
        </row>
        <row r="116">
          <cell r="M116">
            <v>33122000000</v>
          </cell>
        </row>
        <row r="117">
          <cell r="M117">
            <v>43536000000</v>
          </cell>
        </row>
        <row r="118">
          <cell r="M118">
            <v>2019600000</v>
          </cell>
        </row>
        <row r="119">
          <cell r="M119">
            <v>2167900000</v>
          </cell>
        </row>
        <row r="120">
          <cell r="M120">
            <v>2373000000</v>
          </cell>
        </row>
        <row r="121">
          <cell r="M121">
            <v>2423700000</v>
          </cell>
        </row>
        <row r="122">
          <cell r="M122">
            <v>8913500000</v>
          </cell>
        </row>
        <row r="123">
          <cell r="M123">
            <v>10198200000</v>
          </cell>
        </row>
        <row r="124">
          <cell r="M124">
            <v>11969300000</v>
          </cell>
        </row>
        <row r="125">
          <cell r="M125">
            <v>12764900000</v>
          </cell>
        </row>
        <row r="126">
          <cell r="M126">
            <v>8214000000</v>
          </cell>
        </row>
        <row r="127">
          <cell r="M127">
            <v>7152000000</v>
          </cell>
        </row>
        <row r="128">
          <cell r="M128">
            <v>10815000000</v>
          </cell>
        </row>
        <row r="129">
          <cell r="M129">
            <v>30163000000</v>
          </cell>
        </row>
        <row r="130">
          <cell r="M130">
            <v>6183000000</v>
          </cell>
        </row>
        <row r="131">
          <cell r="M131">
            <v>7275000000</v>
          </cell>
        </row>
        <row r="132">
          <cell r="M132">
            <v>6603000000</v>
          </cell>
        </row>
        <row r="133">
          <cell r="M133">
            <v>6395000000</v>
          </cell>
        </row>
        <row r="134">
          <cell r="M134">
            <v>1152300000</v>
          </cell>
        </row>
        <row r="135">
          <cell r="M135">
            <v>1147200000</v>
          </cell>
        </row>
        <row r="136">
          <cell r="M136">
            <v>1032400000</v>
          </cell>
        </row>
        <row r="137">
          <cell r="M137">
            <v>929600000</v>
          </cell>
        </row>
        <row r="138">
          <cell r="M138">
            <v>512900000</v>
          </cell>
        </row>
        <row r="139">
          <cell r="M139">
            <v>548000000</v>
          </cell>
        </row>
        <row r="140">
          <cell r="M140">
            <v>645100000</v>
          </cell>
        </row>
        <row r="141">
          <cell r="M141">
            <v>669100000</v>
          </cell>
        </row>
        <row r="142">
          <cell r="M142">
            <v>2654000000</v>
          </cell>
        </row>
        <row r="143">
          <cell r="M143">
            <v>2621000000</v>
          </cell>
        </row>
        <row r="144">
          <cell r="M144">
            <v>2584000000</v>
          </cell>
        </row>
        <row r="145">
          <cell r="M145">
            <v>2497000000</v>
          </cell>
        </row>
        <row r="146">
          <cell r="M146">
            <v>1743000000</v>
          </cell>
        </row>
        <row r="147">
          <cell r="M147">
            <v>1680000000</v>
          </cell>
        </row>
        <row r="148">
          <cell r="M148">
            <v>1700000000</v>
          </cell>
        </row>
        <row r="149">
          <cell r="M149">
            <v>1760000000</v>
          </cell>
        </row>
        <row r="150">
          <cell r="M150">
            <v>1784000000</v>
          </cell>
        </row>
        <row r="151">
          <cell r="M151">
            <v>5353000000</v>
          </cell>
        </row>
        <row r="152">
          <cell r="M152">
            <v>1148900000</v>
          </cell>
        </row>
        <row r="153">
          <cell r="M153">
            <v>1174200000</v>
          </cell>
        </row>
        <row r="154">
          <cell r="M154">
            <v>1158900000</v>
          </cell>
        </row>
        <row r="155">
          <cell r="M155">
            <v>1108100000</v>
          </cell>
        </row>
        <row r="156">
          <cell r="M156">
            <v>601160000</v>
          </cell>
        </row>
        <row r="157">
          <cell r="M157">
            <v>641000000</v>
          </cell>
        </row>
        <row r="158">
          <cell r="M158">
            <v>660000000</v>
          </cell>
        </row>
        <row r="159">
          <cell r="M159">
            <v>683000000</v>
          </cell>
        </row>
        <row r="160">
          <cell r="M160">
            <v>25104000000</v>
          </cell>
        </row>
        <row r="161">
          <cell r="M161">
            <v>24982000000</v>
          </cell>
        </row>
        <row r="162">
          <cell r="M162">
            <v>25197000000</v>
          </cell>
        </row>
        <row r="163">
          <cell r="M163">
            <v>24880000000</v>
          </cell>
        </row>
        <row r="164">
          <cell r="M164">
            <v>607600000</v>
          </cell>
        </row>
        <row r="165">
          <cell r="M165">
            <v>680300000</v>
          </cell>
        </row>
        <row r="166">
          <cell r="M166">
            <v>756900000</v>
          </cell>
        </row>
        <row r="167">
          <cell r="M167">
            <v>946000000</v>
          </cell>
        </row>
        <row r="168">
          <cell r="M168">
            <v>2967837000</v>
          </cell>
        </row>
        <row r="169">
          <cell r="M169">
            <v>3104684000</v>
          </cell>
        </row>
        <row r="170">
          <cell r="M170">
            <v>3373980000</v>
          </cell>
        </row>
        <row r="171">
          <cell r="M171">
            <v>3548341000</v>
          </cell>
        </row>
        <row r="172">
          <cell r="M172">
            <v>6813000000</v>
          </cell>
        </row>
        <row r="173">
          <cell r="M173">
            <v>6527000000</v>
          </cell>
        </row>
        <row r="174">
          <cell r="M174">
            <v>6582000000</v>
          </cell>
        </row>
        <row r="175">
          <cell r="M175">
            <v>7940000000</v>
          </cell>
        </row>
        <row r="176">
          <cell r="M176">
            <v>80262000000</v>
          </cell>
        </row>
        <row r="177">
          <cell r="M177">
            <v>72770000000</v>
          </cell>
        </row>
        <row r="178">
          <cell r="M178">
            <v>77392000000</v>
          </cell>
        </row>
        <row r="179">
          <cell r="M179">
            <v>60353000000</v>
          </cell>
        </row>
        <row r="180">
          <cell r="M180">
            <v>4364000000</v>
          </cell>
        </row>
        <row r="181">
          <cell r="M181">
            <v>3666000000</v>
          </cell>
        </row>
        <row r="182">
          <cell r="M182">
            <v>3925000000</v>
          </cell>
        </row>
        <row r="183">
          <cell r="M183">
            <v>3697000000</v>
          </cell>
        </row>
        <row r="184">
          <cell r="M184">
            <v>2750537000</v>
          </cell>
        </row>
        <row r="185">
          <cell r="M185">
            <v>2950995000</v>
          </cell>
        </row>
        <row r="186">
          <cell r="M186">
            <v>3065486000</v>
          </cell>
        </row>
        <row r="187">
          <cell r="M187">
            <v>3205407000</v>
          </cell>
        </row>
        <row r="188">
          <cell r="M188">
            <v>6817000000</v>
          </cell>
        </row>
        <row r="189">
          <cell r="M189">
            <v>6323000000</v>
          </cell>
        </row>
        <row r="190">
          <cell r="M190">
            <v>6057000000</v>
          </cell>
        </row>
        <row r="191">
          <cell r="M191">
            <v>6529000000</v>
          </cell>
        </row>
        <row r="192">
          <cell r="M192">
            <v>8755000000</v>
          </cell>
        </row>
        <row r="193">
          <cell r="M193">
            <v>8106000000</v>
          </cell>
        </row>
        <row r="194">
          <cell r="M194">
            <v>7592000000</v>
          </cell>
        </row>
        <row r="195">
          <cell r="M195">
            <v>7618000000</v>
          </cell>
        </row>
        <row r="196">
          <cell r="M196">
            <v>1216000000</v>
          </cell>
        </row>
        <row r="197">
          <cell r="M197">
            <v>1283500000</v>
          </cell>
        </row>
        <row r="198">
          <cell r="M198">
            <v>1271300000</v>
          </cell>
        </row>
        <row r="199">
          <cell r="M199">
            <v>1394700000</v>
          </cell>
        </row>
        <row r="200">
          <cell r="M200">
            <v>2916000000</v>
          </cell>
        </row>
        <row r="201">
          <cell r="M201">
            <v>2695000000</v>
          </cell>
        </row>
        <row r="202">
          <cell r="M202">
            <v>3195000000</v>
          </cell>
        </row>
        <row r="203">
          <cell r="M203">
            <v>3833000000</v>
          </cell>
        </row>
        <row r="204">
          <cell r="M204">
            <v>1862000000</v>
          </cell>
        </row>
        <row r="205">
          <cell r="M205">
            <v>1946000000</v>
          </cell>
        </row>
        <row r="206">
          <cell r="M206">
            <v>1435000000</v>
          </cell>
        </row>
        <row r="207">
          <cell r="M207">
            <v>1199000000</v>
          </cell>
        </row>
        <row r="208">
          <cell r="M208">
            <v>3584000000</v>
          </cell>
        </row>
        <row r="209">
          <cell r="M209">
            <v>4576600000</v>
          </cell>
        </row>
        <row r="210">
          <cell r="M210">
            <v>4539000000</v>
          </cell>
        </row>
        <row r="211">
          <cell r="M211">
            <v>4331800000</v>
          </cell>
        </row>
        <row r="212">
          <cell r="M212">
            <v>771200000</v>
          </cell>
        </row>
        <row r="213">
          <cell r="M213">
            <v>797300000</v>
          </cell>
        </row>
        <row r="214">
          <cell r="M214">
            <v>827900000</v>
          </cell>
        </row>
        <row r="215">
          <cell r="M215">
            <v>931500000</v>
          </cell>
        </row>
        <row r="216">
          <cell r="M216">
            <v>8921000000</v>
          </cell>
        </row>
        <row r="217">
          <cell r="M217">
            <v>8670000000</v>
          </cell>
        </row>
        <row r="218">
          <cell r="M218">
            <v>9356000000</v>
          </cell>
        </row>
        <row r="219">
          <cell r="M219">
            <v>10761000000</v>
          </cell>
        </row>
        <row r="220">
          <cell r="M220">
            <v>3810000000</v>
          </cell>
        </row>
        <row r="221">
          <cell r="M221">
            <v>3949000000</v>
          </cell>
        </row>
        <row r="222">
          <cell r="M222">
            <v>4072000000</v>
          </cell>
        </row>
        <row r="223">
          <cell r="M223">
            <v>4367000000</v>
          </cell>
        </row>
        <row r="224">
          <cell r="M224">
            <v>702300000</v>
          </cell>
        </row>
        <row r="225">
          <cell r="M225">
            <v>792700000</v>
          </cell>
        </row>
        <row r="226">
          <cell r="M226">
            <v>763400000</v>
          </cell>
        </row>
        <row r="227">
          <cell r="M227">
            <v>1707200000</v>
          </cell>
        </row>
        <row r="228">
          <cell r="M228">
            <v>539657000</v>
          </cell>
        </row>
        <row r="229">
          <cell r="M229">
            <v>677710000</v>
          </cell>
        </row>
        <row r="230">
          <cell r="M230">
            <v>730650000</v>
          </cell>
        </row>
        <row r="231">
          <cell r="M231">
            <v>737120000</v>
          </cell>
        </row>
        <row r="232">
          <cell r="M232">
            <v>2065900000</v>
          </cell>
        </row>
        <row r="233">
          <cell r="M233">
            <v>1778900000</v>
          </cell>
        </row>
        <row r="234">
          <cell r="M234">
            <v>1545300000</v>
          </cell>
        </row>
        <row r="235">
          <cell r="M235">
            <v>2209400000</v>
          </cell>
        </row>
        <row r="236">
          <cell r="M236">
            <v>3033000000</v>
          </cell>
        </row>
        <row r="237">
          <cell r="M237">
            <v>3251000000</v>
          </cell>
        </row>
        <row r="238">
          <cell r="M238">
            <v>3521000000</v>
          </cell>
        </row>
        <row r="239">
          <cell r="M239">
            <v>4107000000</v>
          </cell>
        </row>
        <row r="240">
          <cell r="M240">
            <v>8574000000</v>
          </cell>
        </row>
        <row r="241">
          <cell r="M241">
            <v>10528000000</v>
          </cell>
        </row>
        <row r="242">
          <cell r="M242">
            <v>9093000000</v>
          </cell>
        </row>
        <row r="243">
          <cell r="M243">
            <v>8539000000</v>
          </cell>
        </row>
        <row r="244">
          <cell r="M244">
            <v>2102000000</v>
          </cell>
        </row>
        <row r="245">
          <cell r="M245">
            <v>2226000000</v>
          </cell>
        </row>
        <row r="246">
          <cell r="M246">
            <v>2327000000</v>
          </cell>
        </row>
        <row r="247">
          <cell r="M247">
            <v>2390000000</v>
          </cell>
        </row>
        <row r="248">
          <cell r="M248">
            <v>169645000</v>
          </cell>
        </row>
        <row r="249">
          <cell r="M249">
            <v>190390000</v>
          </cell>
        </row>
        <row r="250">
          <cell r="M250">
            <v>265101000</v>
          </cell>
        </row>
        <row r="251">
          <cell r="M251">
            <v>314096000</v>
          </cell>
        </row>
        <row r="252">
          <cell r="M252">
            <v>835164000</v>
          </cell>
        </row>
        <row r="253">
          <cell r="M253">
            <v>954861000</v>
          </cell>
        </row>
        <row r="254">
          <cell r="M254">
            <v>1243077000</v>
          </cell>
        </row>
        <row r="255">
          <cell r="M255">
            <v>1347099000</v>
          </cell>
        </row>
        <row r="256">
          <cell r="M256">
            <v>3469000000</v>
          </cell>
        </row>
        <row r="257">
          <cell r="M257">
            <v>3691000000</v>
          </cell>
        </row>
        <row r="258">
          <cell r="M258">
            <v>3693000000</v>
          </cell>
        </row>
        <row r="259">
          <cell r="M259">
            <v>3935000000</v>
          </cell>
        </row>
        <row r="260">
          <cell r="M260">
            <v>4173500000</v>
          </cell>
        </row>
        <row r="261">
          <cell r="M261">
            <v>4716800000</v>
          </cell>
        </row>
        <row r="262">
          <cell r="M262">
            <v>6281700000</v>
          </cell>
        </row>
        <row r="263">
          <cell r="M263">
            <v>7586800000</v>
          </cell>
        </row>
        <row r="264">
          <cell r="M264">
            <v>1820014000</v>
          </cell>
        </row>
        <row r="265">
          <cell r="M265">
            <v>2035242000</v>
          </cell>
        </row>
        <row r="266">
          <cell r="M266">
            <v>2893350000</v>
          </cell>
        </row>
        <row r="267">
          <cell r="M267">
            <v>3106344000</v>
          </cell>
        </row>
        <row r="268">
          <cell r="M268">
            <v>200900000</v>
          </cell>
        </row>
        <row r="269">
          <cell r="M269">
            <v>150200000</v>
          </cell>
        </row>
        <row r="270">
          <cell r="M270">
            <v>205200000</v>
          </cell>
        </row>
        <row r="271">
          <cell r="M271">
            <v>319000000</v>
          </cell>
        </row>
        <row r="272">
          <cell r="M272">
            <v>3870000000</v>
          </cell>
        </row>
        <row r="273">
          <cell r="M273">
            <v>3723000000</v>
          </cell>
        </row>
        <row r="274">
          <cell r="M274">
            <v>3711000000</v>
          </cell>
        </row>
        <row r="275">
          <cell r="M275">
            <v>3561000000</v>
          </cell>
        </row>
        <row r="276">
          <cell r="M276">
            <v>746300000</v>
          </cell>
        </row>
        <row r="277">
          <cell r="M277">
            <v>815800000</v>
          </cell>
        </row>
        <row r="278">
          <cell r="M278">
            <v>811700000</v>
          </cell>
        </row>
        <row r="279">
          <cell r="M279">
            <v>837600000</v>
          </cell>
        </row>
        <row r="280">
          <cell r="M280">
            <v>3534000000</v>
          </cell>
        </row>
        <row r="281">
          <cell r="M281">
            <v>3589000000</v>
          </cell>
        </row>
        <row r="282">
          <cell r="M282">
            <v>3469000000</v>
          </cell>
        </row>
        <row r="283">
          <cell r="M283">
            <v>2563000000</v>
          </cell>
        </row>
        <row r="284">
          <cell r="M284">
            <v>1042251000</v>
          </cell>
        </row>
        <row r="285">
          <cell r="M285">
            <v>1153445000</v>
          </cell>
        </row>
        <row r="286">
          <cell r="M286">
            <v>1259234000</v>
          </cell>
        </row>
        <row r="287">
          <cell r="M287">
            <v>1410170000</v>
          </cell>
        </row>
        <row r="288">
          <cell r="M288">
            <v>1901000000</v>
          </cell>
        </row>
        <row r="289">
          <cell r="M289">
            <v>2164000000</v>
          </cell>
        </row>
        <row r="290">
          <cell r="M290">
            <v>2214000000</v>
          </cell>
        </row>
        <row r="291">
          <cell r="M291">
            <v>6993000000</v>
          </cell>
        </row>
        <row r="292">
          <cell r="M292">
            <v>8742000000</v>
          </cell>
        </row>
        <row r="293">
          <cell r="M293">
            <v>9339000000</v>
          </cell>
        </row>
        <row r="294">
          <cell r="M294">
            <v>10276000000</v>
          </cell>
        </row>
        <row r="295">
          <cell r="M295">
            <v>11259000000</v>
          </cell>
        </row>
        <row r="296">
          <cell r="M296">
            <v>14000000</v>
          </cell>
        </row>
        <row r="297">
          <cell r="M297">
            <v>15000000</v>
          </cell>
        </row>
        <row r="298">
          <cell r="M298">
            <v>14000000</v>
          </cell>
        </row>
        <row r="299">
          <cell r="M299">
            <v>13000000</v>
          </cell>
        </row>
        <row r="300">
          <cell r="M300">
            <v>6043000000</v>
          </cell>
        </row>
        <row r="301">
          <cell r="M301">
            <v>6645000000</v>
          </cell>
        </row>
        <row r="302">
          <cell r="M302">
            <v>6552000000</v>
          </cell>
        </row>
        <row r="303">
          <cell r="M303">
            <v>6610000000</v>
          </cell>
        </row>
        <row r="304">
          <cell r="M304">
            <v>1421000000</v>
          </cell>
        </row>
        <row r="305">
          <cell r="M305">
            <v>1379000000</v>
          </cell>
        </row>
        <row r="306">
          <cell r="M306">
            <v>1457000000</v>
          </cell>
        </row>
        <row r="307">
          <cell r="M307">
            <v>1534000000</v>
          </cell>
        </row>
        <row r="308">
          <cell r="M308">
            <v>1716000000</v>
          </cell>
        </row>
        <row r="309">
          <cell r="M309">
            <v>1638000000</v>
          </cell>
        </row>
        <row r="310">
          <cell r="M310">
            <v>2006000000</v>
          </cell>
        </row>
        <row r="311">
          <cell r="M311">
            <v>2084000000</v>
          </cell>
        </row>
        <row r="312">
          <cell r="M312">
            <v>299787000</v>
          </cell>
        </row>
        <row r="313">
          <cell r="M313">
            <v>384371000</v>
          </cell>
        </row>
        <row r="314">
          <cell r="M314">
            <v>380582000</v>
          </cell>
        </row>
        <row r="315">
          <cell r="M315">
            <v>422608000</v>
          </cell>
        </row>
        <row r="316">
          <cell r="M316">
            <v>2540000000</v>
          </cell>
        </row>
        <row r="317">
          <cell r="M317">
            <v>2866000000</v>
          </cell>
        </row>
        <row r="318">
          <cell r="M318">
            <v>2904000000</v>
          </cell>
        </row>
        <row r="319">
          <cell r="M319">
            <v>2825000000</v>
          </cell>
        </row>
        <row r="320">
          <cell r="M320">
            <v>862000000</v>
          </cell>
        </row>
        <row r="321">
          <cell r="M321">
            <v>937000000</v>
          </cell>
        </row>
        <row r="322">
          <cell r="M322">
            <v>1012000000</v>
          </cell>
        </row>
        <row r="323">
          <cell r="M323">
            <v>1092000000</v>
          </cell>
        </row>
        <row r="324">
          <cell r="M324">
            <v>1193000000</v>
          </cell>
        </row>
        <row r="325">
          <cell r="M325">
            <v>1591000000</v>
          </cell>
        </row>
        <row r="326">
          <cell r="M326">
            <v>3418000000</v>
          </cell>
        </row>
        <row r="327">
          <cell r="M327">
            <v>4813000000</v>
          </cell>
        </row>
        <row r="328">
          <cell r="M328">
            <v>1415000000</v>
          </cell>
        </row>
        <row r="329">
          <cell r="M329">
            <v>1341000000</v>
          </cell>
        </row>
        <row r="330">
          <cell r="M330">
            <v>1401000000</v>
          </cell>
        </row>
        <row r="331">
          <cell r="M331">
            <v>1344000000</v>
          </cell>
        </row>
        <row r="332">
          <cell r="M332">
            <v>16212000000</v>
          </cell>
        </row>
        <row r="333">
          <cell r="M333">
            <v>15806000000</v>
          </cell>
        </row>
        <row r="334">
          <cell r="M334">
            <v>15721000000</v>
          </cell>
        </row>
        <row r="335">
          <cell r="M335">
            <v>17532000000</v>
          </cell>
        </row>
        <row r="336">
          <cell r="M336">
            <v>621518000</v>
          </cell>
        </row>
        <row r="337">
          <cell r="M337">
            <v>798703000</v>
          </cell>
        </row>
        <row r="338">
          <cell r="M338">
            <v>762362000</v>
          </cell>
        </row>
        <row r="339">
          <cell r="M339">
            <v>734464000</v>
          </cell>
        </row>
        <row r="340">
          <cell r="M340">
            <v>495000000</v>
          </cell>
        </row>
        <row r="341">
          <cell r="M341">
            <v>594000000</v>
          </cell>
        </row>
        <row r="342">
          <cell r="M342">
            <v>606000000</v>
          </cell>
        </row>
        <row r="343">
          <cell r="M343">
            <v>638000000</v>
          </cell>
        </row>
        <row r="344">
          <cell r="M344">
            <v>699801000</v>
          </cell>
        </row>
        <row r="345">
          <cell r="M345">
            <v>785084000</v>
          </cell>
        </row>
        <row r="346">
          <cell r="M346">
            <v>833591000</v>
          </cell>
        </row>
        <row r="347">
          <cell r="M347">
            <v>848999000</v>
          </cell>
        </row>
        <row r="348">
          <cell r="M348">
            <v>10104000000</v>
          </cell>
        </row>
        <row r="349">
          <cell r="M349">
            <v>10899000000</v>
          </cell>
        </row>
        <row r="350">
          <cell r="M350">
            <v>11445000000</v>
          </cell>
        </row>
        <row r="351">
          <cell r="M351">
            <v>12068000000</v>
          </cell>
        </row>
        <row r="352">
          <cell r="M352">
            <v>2475000</v>
          </cell>
        </row>
        <row r="353">
          <cell r="M353">
            <v>4133000</v>
          </cell>
        </row>
        <row r="354">
          <cell r="M354">
            <v>15359000</v>
          </cell>
        </row>
        <row r="355">
          <cell r="M355">
            <v>25853000</v>
          </cell>
        </row>
        <row r="356">
          <cell r="M356">
            <v>1781000000</v>
          </cell>
        </row>
        <row r="357">
          <cell r="M357">
            <v>1649000000</v>
          </cell>
        </row>
        <row r="358">
          <cell r="M358">
            <v>1626000000</v>
          </cell>
        </row>
        <row r="359">
          <cell r="M359">
            <v>1789000000</v>
          </cell>
        </row>
        <row r="360">
          <cell r="M360">
            <v>2477326000</v>
          </cell>
        </row>
        <row r="361">
          <cell r="M361">
            <v>3388649000</v>
          </cell>
        </row>
        <row r="362">
          <cell r="M362">
            <v>4229949000</v>
          </cell>
        </row>
        <row r="363">
          <cell r="M363">
            <v>4897745000</v>
          </cell>
        </row>
        <row r="364">
          <cell r="M364">
            <v>18139000000</v>
          </cell>
        </row>
        <row r="365">
          <cell r="M365">
            <v>18006000000</v>
          </cell>
        </row>
        <row r="366">
          <cell r="M366">
            <v>18427000000</v>
          </cell>
        </row>
        <row r="367">
          <cell r="M367">
            <v>18032000000</v>
          </cell>
        </row>
        <row r="368">
          <cell r="M368">
            <v>331265000</v>
          </cell>
        </row>
        <row r="369">
          <cell r="M369">
            <v>369486000</v>
          </cell>
        </row>
        <row r="370">
          <cell r="M370">
            <v>4622000000</v>
          </cell>
        </row>
        <row r="371">
          <cell r="M371">
            <v>4956000000</v>
          </cell>
        </row>
        <row r="372">
          <cell r="M372">
            <v>4934000000</v>
          </cell>
        </row>
        <row r="373">
          <cell r="M373">
            <v>4898000000</v>
          </cell>
        </row>
        <row r="374">
          <cell r="M374">
            <v>1187331000</v>
          </cell>
        </row>
        <row r="375">
          <cell r="M375">
            <v>1147039000</v>
          </cell>
        </row>
        <row r="376">
          <cell r="M376">
            <v>1224930000</v>
          </cell>
        </row>
        <row r="377">
          <cell r="M377">
            <v>1348122000</v>
          </cell>
        </row>
        <row r="378">
          <cell r="M378">
            <v>8024000000</v>
          </cell>
        </row>
        <row r="379">
          <cell r="M379">
            <v>8043000000</v>
          </cell>
        </row>
        <row r="380">
          <cell r="M380">
            <v>7775000000</v>
          </cell>
        </row>
        <row r="381">
          <cell r="M381">
            <v>7517000000</v>
          </cell>
        </row>
        <row r="382">
          <cell r="M382">
            <v>1706735000</v>
          </cell>
        </row>
        <row r="383">
          <cell r="M383">
            <v>1899800000</v>
          </cell>
        </row>
        <row r="384">
          <cell r="M384">
            <v>2236700000</v>
          </cell>
        </row>
        <row r="385">
          <cell r="M385">
            <v>2833800000</v>
          </cell>
        </row>
        <row r="386">
          <cell r="M386">
            <v>2034922000</v>
          </cell>
        </row>
        <row r="387">
          <cell r="M387">
            <v>2193581000</v>
          </cell>
        </row>
        <row r="388">
          <cell r="M388">
            <v>2143597000</v>
          </cell>
        </row>
        <row r="389">
          <cell r="M389">
            <v>2138444000</v>
          </cell>
        </row>
        <row r="390">
          <cell r="M390">
            <v>0</v>
          </cell>
        </row>
        <row r="391">
          <cell r="M391">
            <v>0</v>
          </cell>
        </row>
        <row r="392">
          <cell r="M392">
            <v>0</v>
          </cell>
        </row>
        <row r="393">
          <cell r="M393">
            <v>0</v>
          </cell>
        </row>
        <row r="394">
          <cell r="M394">
            <v>30513000000</v>
          </cell>
        </row>
        <row r="395">
          <cell r="M395">
            <v>31759000000</v>
          </cell>
        </row>
        <row r="396">
          <cell r="M396">
            <v>33827000000</v>
          </cell>
        </row>
        <row r="397">
          <cell r="M397">
            <v>37510000000</v>
          </cell>
        </row>
        <row r="398">
          <cell r="M398">
            <v>713111000</v>
          </cell>
        </row>
        <row r="399">
          <cell r="M399">
            <v>948470000</v>
          </cell>
        </row>
        <row r="400">
          <cell r="M400">
            <v>1190973000</v>
          </cell>
        </row>
        <row r="401">
          <cell r="M401">
            <v>1461587000</v>
          </cell>
        </row>
        <row r="402">
          <cell r="M402">
            <v>1677000000</v>
          </cell>
        </row>
        <row r="403">
          <cell r="M403">
            <v>1771000000</v>
          </cell>
        </row>
        <row r="404">
          <cell r="M404">
            <v>1834000000</v>
          </cell>
        </row>
        <row r="405">
          <cell r="M405">
            <v>1946000000</v>
          </cell>
        </row>
        <row r="406">
          <cell r="M406">
            <v>13007000000</v>
          </cell>
        </row>
        <row r="407">
          <cell r="M407">
            <v>14473000000</v>
          </cell>
        </row>
        <row r="408">
          <cell r="M408">
            <v>15771000000</v>
          </cell>
        </row>
        <row r="409">
          <cell r="M409">
            <v>16747000000</v>
          </cell>
        </row>
        <row r="410">
          <cell r="M410">
            <v>8601000000</v>
          </cell>
        </row>
        <row r="411">
          <cell r="M411">
            <v>7494000000</v>
          </cell>
        </row>
        <row r="412">
          <cell r="M412">
            <v>6972000000</v>
          </cell>
        </row>
        <row r="413">
          <cell r="M413">
            <v>6646000000</v>
          </cell>
        </row>
        <row r="414">
          <cell r="M414">
            <v>5903400000</v>
          </cell>
        </row>
        <row r="415">
          <cell r="M415">
            <v>5829700000</v>
          </cell>
        </row>
        <row r="416">
          <cell r="M416">
            <v>5259500000</v>
          </cell>
        </row>
        <row r="417">
          <cell r="M417">
            <v>5407400000</v>
          </cell>
        </row>
        <row r="418">
          <cell r="M418">
            <v>3900000000</v>
          </cell>
        </row>
        <row r="419">
          <cell r="M419">
            <v>4280000000</v>
          </cell>
        </row>
        <row r="420">
          <cell r="M420">
            <v>4783000000</v>
          </cell>
        </row>
        <row r="421">
          <cell r="M421">
            <v>5127000000</v>
          </cell>
        </row>
        <row r="422">
          <cell r="M422">
            <v>3430125000</v>
          </cell>
        </row>
        <row r="423">
          <cell r="M423">
            <v>3699557000</v>
          </cell>
        </row>
        <row r="424">
          <cell r="M424">
            <v>4033414000</v>
          </cell>
        </row>
        <row r="425">
          <cell r="M425">
            <v>4365797000</v>
          </cell>
        </row>
        <row r="426">
          <cell r="M426">
            <v>1817000000</v>
          </cell>
        </row>
        <row r="427">
          <cell r="M427">
            <v>1819000000</v>
          </cell>
        </row>
        <row r="428">
          <cell r="M428">
            <v>1815000000</v>
          </cell>
        </row>
        <row r="429">
          <cell r="M429">
            <v>1437000000</v>
          </cell>
        </row>
        <row r="430">
          <cell r="M430">
            <v>649900000</v>
          </cell>
        </row>
        <row r="431">
          <cell r="M431">
            <v>826900000</v>
          </cell>
        </row>
        <row r="432">
          <cell r="M432">
            <v>1003000000</v>
          </cell>
        </row>
        <row r="433">
          <cell r="M433">
            <v>1100300000</v>
          </cell>
        </row>
        <row r="434">
          <cell r="M434">
            <v>6319100000</v>
          </cell>
        </row>
        <row r="435">
          <cell r="M435">
            <v>6221500000</v>
          </cell>
        </row>
        <row r="436">
          <cell r="M436">
            <v>6546000000</v>
          </cell>
        </row>
        <row r="437">
          <cell r="M437">
            <v>7293400000</v>
          </cell>
        </row>
        <row r="438">
          <cell r="M438">
            <v>10557000000</v>
          </cell>
        </row>
        <row r="439">
          <cell r="M439">
            <v>10853000000</v>
          </cell>
        </row>
        <row r="440">
          <cell r="M440">
            <v>10877000000</v>
          </cell>
        </row>
        <row r="441">
          <cell r="M441">
            <v>11281000000</v>
          </cell>
        </row>
        <row r="442">
          <cell r="M442">
            <v>1874000000</v>
          </cell>
        </row>
        <row r="443">
          <cell r="M443">
            <v>2021000000</v>
          </cell>
        </row>
        <row r="444">
          <cell r="M444">
            <v>1999000000</v>
          </cell>
        </row>
        <row r="445">
          <cell r="M445">
            <v>2012000000</v>
          </cell>
        </row>
        <row r="446">
          <cell r="M446">
            <v>1874000000</v>
          </cell>
        </row>
        <row r="447">
          <cell r="M447">
            <v>2021000000</v>
          </cell>
        </row>
        <row r="448">
          <cell r="M448">
            <v>1999000000</v>
          </cell>
        </row>
        <row r="449">
          <cell r="M449">
            <v>2012000000</v>
          </cell>
        </row>
        <row r="450">
          <cell r="M450">
            <v>1013000000</v>
          </cell>
        </row>
        <row r="451">
          <cell r="M451">
            <v>1130000000</v>
          </cell>
        </row>
        <row r="452">
          <cell r="M452">
            <v>1110000000</v>
          </cell>
        </row>
        <row r="453">
          <cell r="M453">
            <v>1279000000</v>
          </cell>
        </row>
        <row r="454">
          <cell r="M454">
            <v>451091000</v>
          </cell>
        </row>
        <row r="455">
          <cell r="M455">
            <v>544787000</v>
          </cell>
        </row>
        <row r="456">
          <cell r="M456">
            <v>627981000</v>
          </cell>
        </row>
        <row r="457">
          <cell r="M457">
            <v>710143000</v>
          </cell>
        </row>
        <row r="458">
          <cell r="M458">
            <v>1732600000</v>
          </cell>
        </row>
        <row r="459">
          <cell r="M459">
            <v>1819500000</v>
          </cell>
        </row>
        <row r="460">
          <cell r="M460">
            <v>1993800000</v>
          </cell>
        </row>
        <row r="461">
          <cell r="M461">
            <v>3607000000</v>
          </cell>
        </row>
        <row r="462">
          <cell r="M462">
            <v>1201500000</v>
          </cell>
        </row>
        <row r="463">
          <cell r="M463">
            <v>1118400000</v>
          </cell>
        </row>
        <row r="464">
          <cell r="M464">
            <v>1158200000</v>
          </cell>
        </row>
        <row r="465">
          <cell r="M465">
            <v>1267800000</v>
          </cell>
        </row>
        <row r="466">
          <cell r="M466">
            <v>1616921000</v>
          </cell>
        </row>
        <row r="467">
          <cell r="M467">
            <v>1758765000</v>
          </cell>
        </row>
        <row r="468">
          <cell r="M468">
            <v>1647382000</v>
          </cell>
        </row>
        <row r="469">
          <cell r="M469">
            <v>1757523000</v>
          </cell>
        </row>
        <row r="470">
          <cell r="M470">
            <v>2452000000</v>
          </cell>
        </row>
        <row r="471">
          <cell r="M471">
            <v>2450000000</v>
          </cell>
        </row>
        <row r="472">
          <cell r="M472">
            <v>2425000000</v>
          </cell>
        </row>
        <row r="473">
          <cell r="M473">
            <v>2425000000</v>
          </cell>
        </row>
        <row r="474">
          <cell r="M474">
            <v>903500000</v>
          </cell>
        </row>
        <row r="475">
          <cell r="M475">
            <v>969800000</v>
          </cell>
        </row>
        <row r="476">
          <cell r="M476">
            <v>992800000</v>
          </cell>
        </row>
        <row r="477">
          <cell r="M477">
            <v>913100000</v>
          </cell>
        </row>
        <row r="478">
          <cell r="M478">
            <v>3110000000</v>
          </cell>
        </row>
        <row r="479">
          <cell r="M479">
            <v>3942000000</v>
          </cell>
        </row>
        <row r="480">
          <cell r="M480">
            <v>4279000000</v>
          </cell>
        </row>
        <row r="481">
          <cell r="M481">
            <v>4279000000</v>
          </cell>
        </row>
        <row r="482">
          <cell r="M482">
            <v>1231848000</v>
          </cell>
        </row>
        <row r="483">
          <cell r="M483">
            <v>2045245000</v>
          </cell>
        </row>
        <row r="484">
          <cell r="M484">
            <v>1869441000</v>
          </cell>
        </row>
        <row r="485">
          <cell r="M485">
            <v>2585159000</v>
          </cell>
        </row>
        <row r="486">
          <cell r="M486">
            <v>5523000000</v>
          </cell>
        </row>
        <row r="487">
          <cell r="M487">
            <v>11609000000</v>
          </cell>
        </row>
        <row r="488">
          <cell r="M488">
            <v>10870000000</v>
          </cell>
        </row>
        <row r="489">
          <cell r="M489">
            <v>8268000000</v>
          </cell>
        </row>
        <row r="490">
          <cell r="M490">
            <v>2261000000</v>
          </cell>
        </row>
        <row r="491">
          <cell r="M491">
            <v>2196000000</v>
          </cell>
        </row>
        <row r="492">
          <cell r="M492">
            <v>2138000000</v>
          </cell>
        </row>
        <row r="493">
          <cell r="M493">
            <v>2144000000</v>
          </cell>
        </row>
        <row r="494">
          <cell r="M494">
            <v>4311000000</v>
          </cell>
        </row>
        <row r="495">
          <cell r="M495">
            <v>4651000000</v>
          </cell>
        </row>
        <row r="496">
          <cell r="M496">
            <v>4624000000</v>
          </cell>
        </row>
        <row r="497">
          <cell r="M497">
            <v>4647000000</v>
          </cell>
        </row>
        <row r="498">
          <cell r="M498">
            <v>4018300000</v>
          </cell>
        </row>
        <row r="499">
          <cell r="M499">
            <v>4360300000</v>
          </cell>
        </row>
        <row r="500">
          <cell r="M500">
            <v>4577600000</v>
          </cell>
        </row>
        <row r="501">
          <cell r="M501">
            <v>4345500000</v>
          </cell>
        </row>
        <row r="502">
          <cell r="M502">
            <v>2919000000</v>
          </cell>
        </row>
        <row r="503">
          <cell r="M503">
            <v>2948000000</v>
          </cell>
        </row>
        <row r="504">
          <cell r="M504">
            <v>3067000000</v>
          </cell>
        </row>
        <row r="505">
          <cell r="M505">
            <v>3247000000</v>
          </cell>
        </row>
        <row r="506">
          <cell r="M506">
            <v>833500000</v>
          </cell>
        </row>
        <row r="507">
          <cell r="M507">
            <v>905400000</v>
          </cell>
        </row>
        <row r="508">
          <cell r="M508">
            <v>953500000</v>
          </cell>
        </row>
        <row r="509">
          <cell r="M509">
            <v>1082300000</v>
          </cell>
        </row>
        <row r="510">
          <cell r="M510">
            <v>1858000000</v>
          </cell>
        </row>
        <row r="511">
          <cell r="M511">
            <v>1931000000</v>
          </cell>
        </row>
        <row r="512">
          <cell r="M512">
            <v>2042000000</v>
          </cell>
        </row>
        <row r="513">
          <cell r="M513">
            <v>2255000000</v>
          </cell>
        </row>
        <row r="514">
          <cell r="M514">
            <v>6597000000</v>
          </cell>
        </row>
        <row r="515">
          <cell r="M515">
            <v>6985900000</v>
          </cell>
        </row>
        <row r="516">
          <cell r="M516">
            <v>7073500000</v>
          </cell>
        </row>
        <row r="517">
          <cell r="M517">
            <v>7337800000</v>
          </cell>
        </row>
        <row r="518">
          <cell r="M518">
            <v>842000000</v>
          </cell>
        </row>
        <row r="519">
          <cell r="M519">
            <v>838000000</v>
          </cell>
        </row>
        <row r="520">
          <cell r="M520">
            <v>982000000</v>
          </cell>
        </row>
        <row r="521">
          <cell r="M521">
            <v>1013000000</v>
          </cell>
        </row>
        <row r="522">
          <cell r="M522">
            <v>6010000000</v>
          </cell>
        </row>
        <row r="523">
          <cell r="M523">
            <v>4375000000</v>
          </cell>
        </row>
        <row r="524">
          <cell r="M524">
            <v>4065000000</v>
          </cell>
        </row>
        <row r="525">
          <cell r="M525">
            <v>3758000000</v>
          </cell>
        </row>
        <row r="526">
          <cell r="M526">
            <v>7032137000</v>
          </cell>
        </row>
        <row r="527">
          <cell r="M527">
            <v>8222072000</v>
          </cell>
        </row>
        <row r="528">
          <cell r="M528">
            <v>9282675000</v>
          </cell>
        </row>
        <row r="529">
          <cell r="M529">
            <v>6487964000</v>
          </cell>
        </row>
        <row r="530">
          <cell r="M530">
            <v>531180000</v>
          </cell>
        </row>
        <row r="531">
          <cell r="M531">
            <v>621413000</v>
          </cell>
        </row>
        <row r="532">
          <cell r="M532">
            <v>734119000</v>
          </cell>
        </row>
        <row r="533">
          <cell r="M533">
            <v>825296000</v>
          </cell>
        </row>
        <row r="534">
          <cell r="M534">
            <v>607902000</v>
          </cell>
        </row>
        <row r="535">
          <cell r="M535">
            <v>1041152000</v>
          </cell>
        </row>
        <row r="536">
          <cell r="M536">
            <v>809809000</v>
          </cell>
        </row>
        <row r="537">
          <cell r="M537">
            <v>830977000</v>
          </cell>
        </row>
        <row r="538">
          <cell r="M538">
            <v>853981000</v>
          </cell>
        </row>
        <row r="539">
          <cell r="M539">
            <v>917432000</v>
          </cell>
        </row>
        <row r="540">
          <cell r="M540">
            <v>1069141000</v>
          </cell>
        </row>
        <row r="541">
          <cell r="M541">
            <v>1200667000</v>
          </cell>
        </row>
        <row r="542">
          <cell r="M542">
            <v>1488147000</v>
          </cell>
        </row>
        <row r="543">
          <cell r="M543">
            <v>1773829000</v>
          </cell>
        </row>
        <row r="544">
          <cell r="M544">
            <v>1659868000</v>
          </cell>
        </row>
        <row r="545">
          <cell r="M545">
            <v>1774469000</v>
          </cell>
        </row>
        <row r="546">
          <cell r="M546">
            <v>193746000</v>
          </cell>
        </row>
        <row r="547">
          <cell r="M547">
            <v>219104000</v>
          </cell>
        </row>
        <row r="548">
          <cell r="M548">
            <v>401470000</v>
          </cell>
        </row>
        <row r="549">
          <cell r="M549">
            <v>493513000</v>
          </cell>
        </row>
        <row r="550">
          <cell r="M550">
            <v>1392000000</v>
          </cell>
        </row>
        <row r="551">
          <cell r="M551">
            <v>1144000000</v>
          </cell>
        </row>
        <row r="552">
          <cell r="M552">
            <v>1094000000</v>
          </cell>
        </row>
        <row r="553">
          <cell r="M553">
            <v>1109000000</v>
          </cell>
        </row>
        <row r="554">
          <cell r="M554">
            <v>3333000000</v>
          </cell>
        </row>
        <row r="555">
          <cell r="M555">
            <v>4530000000</v>
          </cell>
        </row>
        <row r="556">
          <cell r="M556">
            <v>4457000000</v>
          </cell>
        </row>
        <row r="557">
          <cell r="M557">
            <v>4221000000</v>
          </cell>
        </row>
        <row r="558">
          <cell r="M558">
            <v>2061747000</v>
          </cell>
        </row>
        <row r="559">
          <cell r="M559">
            <v>2149095000</v>
          </cell>
        </row>
        <row r="560">
          <cell r="M560">
            <v>2182093000</v>
          </cell>
        </row>
        <row r="561">
          <cell r="M561">
            <v>2412274000</v>
          </cell>
        </row>
        <row r="562">
          <cell r="M562">
            <v>988700000</v>
          </cell>
        </row>
        <row r="563">
          <cell r="M563">
            <v>1072700000</v>
          </cell>
        </row>
        <row r="564">
          <cell r="M564">
            <v>1275200000</v>
          </cell>
        </row>
        <row r="565">
          <cell r="M565">
            <v>1233800000</v>
          </cell>
        </row>
        <row r="566">
          <cell r="M566">
            <v>3248000000</v>
          </cell>
        </row>
        <row r="567">
          <cell r="M567">
            <v>3468000000</v>
          </cell>
        </row>
        <row r="568">
          <cell r="M568">
            <v>3650000000</v>
          </cell>
        </row>
        <row r="569">
          <cell r="M569">
            <v>5512000000</v>
          </cell>
        </row>
        <row r="570">
          <cell r="M570">
            <v>1304572000</v>
          </cell>
        </row>
        <row r="571">
          <cell r="M571">
            <v>1330780000</v>
          </cell>
        </row>
        <row r="572">
          <cell r="M572">
            <v>1386779000</v>
          </cell>
        </row>
        <row r="573">
          <cell r="M573">
            <v>1466293000</v>
          </cell>
        </row>
        <row r="574">
          <cell r="M574">
            <v>3222774000</v>
          </cell>
        </row>
        <row r="575">
          <cell r="M575">
            <v>3996629000</v>
          </cell>
        </row>
        <row r="576">
          <cell r="M576">
            <v>4941701000</v>
          </cell>
        </row>
        <row r="577">
          <cell r="M577">
            <v>6597869000</v>
          </cell>
        </row>
        <row r="578">
          <cell r="M578">
            <v>132776000</v>
          </cell>
        </row>
        <row r="579">
          <cell r="M579">
            <v>158500000</v>
          </cell>
        </row>
        <row r="580">
          <cell r="M580">
            <v>186445000</v>
          </cell>
        </row>
        <row r="581">
          <cell r="M581">
            <v>214248000</v>
          </cell>
        </row>
        <row r="582">
          <cell r="M582">
            <v>10850000000</v>
          </cell>
        </row>
        <row r="583">
          <cell r="M583">
            <v>11842000000</v>
          </cell>
        </row>
        <row r="584">
          <cell r="M584">
            <v>10502000000</v>
          </cell>
        </row>
        <row r="585">
          <cell r="M585">
            <v>12196000000</v>
          </cell>
        </row>
        <row r="586">
          <cell r="M586">
            <v>1007431000</v>
          </cell>
        </row>
        <row r="587">
          <cell r="M587">
            <v>1110776000</v>
          </cell>
        </row>
        <row r="588">
          <cell r="M588">
            <v>1121590000</v>
          </cell>
        </row>
        <row r="589">
          <cell r="M589">
            <v>1169470000</v>
          </cell>
        </row>
        <row r="590">
          <cell r="M590">
            <v>3193000000</v>
          </cell>
        </row>
        <row r="591">
          <cell r="M591">
            <v>5319000000</v>
          </cell>
        </row>
        <row r="592">
          <cell r="M592">
            <v>8836000000</v>
          </cell>
        </row>
        <row r="593">
          <cell r="M593">
            <v>11422000000</v>
          </cell>
        </row>
        <row r="594">
          <cell r="M594">
            <v>880500000</v>
          </cell>
        </row>
        <row r="595">
          <cell r="M595">
            <v>948100000</v>
          </cell>
        </row>
        <row r="596">
          <cell r="M596">
            <v>956400000</v>
          </cell>
        </row>
        <row r="597">
          <cell r="M597">
            <v>1069200000</v>
          </cell>
        </row>
        <row r="598">
          <cell r="M598">
            <v>716000000</v>
          </cell>
        </row>
        <row r="599">
          <cell r="M599">
            <v>867000000</v>
          </cell>
        </row>
        <row r="600">
          <cell r="M600">
            <v>718000000</v>
          </cell>
        </row>
        <row r="601">
          <cell r="M601">
            <v>696000000</v>
          </cell>
        </row>
        <row r="602">
          <cell r="M602">
            <v>22745000000</v>
          </cell>
        </row>
        <row r="603">
          <cell r="M603">
            <v>24700000000</v>
          </cell>
        </row>
        <row r="604">
          <cell r="M604">
            <v>28326000000</v>
          </cell>
        </row>
        <row r="605">
          <cell r="M605">
            <v>29961000000</v>
          </cell>
        </row>
        <row r="606">
          <cell r="M606">
            <v>6404000000</v>
          </cell>
        </row>
        <row r="607">
          <cell r="M607">
            <v>6056000000</v>
          </cell>
        </row>
        <row r="608">
          <cell r="M608">
            <v>6991000000</v>
          </cell>
        </row>
        <row r="609">
          <cell r="M609">
            <v>6519000000</v>
          </cell>
        </row>
        <row r="610">
          <cell r="M610">
            <v>797449000</v>
          </cell>
        </row>
        <row r="611">
          <cell r="M611">
            <v>928530000</v>
          </cell>
        </row>
        <row r="612">
          <cell r="M612">
            <v>1034663000</v>
          </cell>
        </row>
        <row r="613">
          <cell r="M613">
            <v>1101401000</v>
          </cell>
        </row>
        <row r="614">
          <cell r="M614">
            <v>763300000</v>
          </cell>
        </row>
        <row r="615">
          <cell r="M615">
            <v>907800000</v>
          </cell>
        </row>
        <row r="616">
          <cell r="M616">
            <v>814900000</v>
          </cell>
        </row>
        <row r="617">
          <cell r="M617">
            <v>1102800000</v>
          </cell>
        </row>
        <row r="618">
          <cell r="M618">
            <v>824000000</v>
          </cell>
        </row>
        <row r="619">
          <cell r="M619">
            <v>977000000</v>
          </cell>
        </row>
        <row r="620">
          <cell r="M620">
            <v>975000000</v>
          </cell>
        </row>
        <row r="621">
          <cell r="M621">
            <v>1034000000</v>
          </cell>
        </row>
        <row r="622">
          <cell r="M622">
            <v>1412000000</v>
          </cell>
        </row>
        <row r="623">
          <cell r="M623">
            <v>1467000000</v>
          </cell>
        </row>
        <row r="624">
          <cell r="M624">
            <v>1565000000</v>
          </cell>
        </row>
        <row r="625">
          <cell r="M625">
            <v>1563000000</v>
          </cell>
        </row>
        <row r="626">
          <cell r="M626">
            <v>429854000</v>
          </cell>
        </row>
        <row r="627">
          <cell r="M627">
            <v>470435000</v>
          </cell>
        </row>
        <row r="628">
          <cell r="M628">
            <v>474746000</v>
          </cell>
        </row>
        <row r="629">
          <cell r="M629">
            <v>446436000</v>
          </cell>
        </row>
        <row r="630">
          <cell r="M630">
            <v>175148000</v>
          </cell>
        </row>
        <row r="631">
          <cell r="M631">
            <v>182711000</v>
          </cell>
        </row>
        <row r="632">
          <cell r="M632">
            <v>408225000</v>
          </cell>
        </row>
        <row r="633">
          <cell r="M633">
            <v>191073000</v>
          </cell>
        </row>
        <row r="634">
          <cell r="M634">
            <v>966829000</v>
          </cell>
        </row>
        <row r="635">
          <cell r="M635">
            <v>936900000</v>
          </cell>
        </row>
        <row r="636">
          <cell r="M636">
            <v>971611000</v>
          </cell>
        </row>
        <row r="637">
          <cell r="M637">
            <v>965322000</v>
          </cell>
        </row>
        <row r="638">
          <cell r="M638">
            <v>601700000</v>
          </cell>
        </row>
        <row r="639">
          <cell r="M639">
            <v>611700000</v>
          </cell>
        </row>
        <row r="640">
          <cell r="M640">
            <v>716100000</v>
          </cell>
        </row>
        <row r="641">
          <cell r="M641">
            <v>881600000</v>
          </cell>
        </row>
        <row r="642">
          <cell r="M642">
            <v>192798000</v>
          </cell>
        </row>
        <row r="643">
          <cell r="M643">
            <v>203130000</v>
          </cell>
        </row>
        <row r="644">
          <cell r="M644">
            <v>210441000</v>
          </cell>
        </row>
        <row r="645">
          <cell r="M645">
            <v>226984000</v>
          </cell>
        </row>
        <row r="646">
          <cell r="M646">
            <v>413388000</v>
          </cell>
        </row>
        <row r="647">
          <cell r="M647">
            <v>404561000</v>
          </cell>
        </row>
        <row r="648">
          <cell r="M648">
            <v>397796000</v>
          </cell>
        </row>
        <row r="649">
          <cell r="M649">
            <v>385785000</v>
          </cell>
        </row>
        <row r="650">
          <cell r="M650">
            <v>3942948000</v>
          </cell>
        </row>
        <row r="651">
          <cell r="M651">
            <v>3786000000</v>
          </cell>
        </row>
        <row r="652">
          <cell r="M652">
            <v>3810000000</v>
          </cell>
        </row>
        <row r="653">
          <cell r="M653">
            <v>4595000000</v>
          </cell>
        </row>
        <row r="654">
          <cell r="M654">
            <v>2039000000</v>
          </cell>
        </row>
        <row r="655">
          <cell r="M655">
            <v>1984000000</v>
          </cell>
        </row>
        <row r="656">
          <cell r="M656">
            <v>1952000000</v>
          </cell>
        </row>
        <row r="657">
          <cell r="M657">
            <v>1940000000</v>
          </cell>
        </row>
        <row r="658">
          <cell r="M658">
            <v>840983000</v>
          </cell>
        </row>
        <row r="659">
          <cell r="M659">
            <v>826586000</v>
          </cell>
        </row>
        <row r="660">
          <cell r="M660">
            <v>797111000</v>
          </cell>
        </row>
        <row r="661">
          <cell r="M661">
            <v>716052000</v>
          </cell>
        </row>
        <row r="662">
          <cell r="M662">
            <v>3221000000</v>
          </cell>
        </row>
        <row r="663">
          <cell r="M663">
            <v>3819000000</v>
          </cell>
        </row>
        <row r="664">
          <cell r="M664">
            <v>5837000000</v>
          </cell>
        </row>
        <row r="665">
          <cell r="M665">
            <v>6440000000</v>
          </cell>
        </row>
        <row r="666">
          <cell r="M666">
            <v>3552300000</v>
          </cell>
        </row>
        <row r="667">
          <cell r="M667">
            <v>3474300000</v>
          </cell>
        </row>
        <row r="668">
          <cell r="M668">
            <v>3328000000</v>
          </cell>
        </row>
        <row r="669">
          <cell r="M669">
            <v>3118900000</v>
          </cell>
        </row>
        <row r="670">
          <cell r="M670">
            <v>1867000000</v>
          </cell>
        </row>
        <row r="671">
          <cell r="M671">
            <v>2050000000</v>
          </cell>
        </row>
        <row r="672">
          <cell r="M672">
            <v>2331000000</v>
          </cell>
        </row>
        <row r="673">
          <cell r="M673">
            <v>2278000000</v>
          </cell>
        </row>
        <row r="674">
          <cell r="M674">
            <v>12382000000</v>
          </cell>
        </row>
        <row r="675">
          <cell r="M675">
            <v>12158000000</v>
          </cell>
        </row>
        <row r="676">
          <cell r="M676">
            <v>13405000000</v>
          </cell>
        </row>
        <row r="677">
          <cell r="M677">
            <v>11710000000</v>
          </cell>
        </row>
        <row r="678">
          <cell r="M678">
            <v>2754913000</v>
          </cell>
        </row>
        <row r="679">
          <cell r="M679">
            <v>3161985000</v>
          </cell>
        </row>
        <row r="680">
          <cell r="M680">
            <v>3462343000</v>
          </cell>
        </row>
        <row r="681">
          <cell r="M681">
            <v>3419065000</v>
          </cell>
        </row>
        <row r="682">
          <cell r="M682">
            <v>1156635000</v>
          </cell>
        </row>
        <row r="683">
          <cell r="M683">
            <v>1196512000</v>
          </cell>
        </row>
        <row r="684">
          <cell r="M684">
            <v>1295014000</v>
          </cell>
        </row>
        <row r="685">
          <cell r="M685">
            <v>1325567000</v>
          </cell>
        </row>
        <row r="686">
          <cell r="M686">
            <v>0</v>
          </cell>
        </row>
        <row r="687">
          <cell r="M687">
            <v>0</v>
          </cell>
        </row>
        <row r="688">
          <cell r="M688">
            <v>0</v>
          </cell>
        </row>
        <row r="689">
          <cell r="M689">
            <v>0</v>
          </cell>
        </row>
        <row r="690">
          <cell r="M690">
            <v>834320000</v>
          </cell>
        </row>
        <row r="691">
          <cell r="M691">
            <v>833268000</v>
          </cell>
        </row>
        <row r="692">
          <cell r="M692">
            <v>913786000</v>
          </cell>
        </row>
        <row r="693">
          <cell r="M693">
            <v>989123000</v>
          </cell>
        </row>
        <row r="694">
          <cell r="M694">
            <v>2816000000</v>
          </cell>
        </row>
        <row r="695">
          <cell r="M695">
            <v>2815000000</v>
          </cell>
        </row>
        <row r="696">
          <cell r="M696">
            <v>2728000000</v>
          </cell>
        </row>
        <row r="697">
          <cell r="M697">
            <v>2617000000</v>
          </cell>
        </row>
        <row r="698">
          <cell r="M698">
            <v>2785035000</v>
          </cell>
        </row>
        <row r="699">
          <cell r="M699">
            <v>2839629000</v>
          </cell>
        </row>
        <row r="700">
          <cell r="M700">
            <v>2967125000</v>
          </cell>
        </row>
        <row r="701">
          <cell r="M701">
            <v>2931108000</v>
          </cell>
        </row>
        <row r="702">
          <cell r="M702">
            <v>1333000000</v>
          </cell>
        </row>
        <row r="703">
          <cell r="M703">
            <v>293000000</v>
          </cell>
        </row>
        <row r="704">
          <cell r="M704">
            <v>200000000</v>
          </cell>
        </row>
        <row r="705">
          <cell r="M705">
            <v>228000000</v>
          </cell>
        </row>
        <row r="706">
          <cell r="M706">
            <v>902869000</v>
          </cell>
        </row>
        <row r="707">
          <cell r="M707">
            <v>1126940000</v>
          </cell>
        </row>
        <row r="708">
          <cell r="M708">
            <v>1347510000</v>
          </cell>
        </row>
        <row r="709">
          <cell r="M709">
            <v>1513064000</v>
          </cell>
        </row>
        <row r="710">
          <cell r="M710">
            <v>1563152000</v>
          </cell>
        </row>
        <row r="711">
          <cell r="M711">
            <v>1603244000</v>
          </cell>
        </row>
        <row r="712">
          <cell r="M712">
            <v>1638143000</v>
          </cell>
        </row>
        <row r="713">
          <cell r="M713">
            <v>1699298000</v>
          </cell>
        </row>
        <row r="714">
          <cell r="M714">
            <v>1983264000</v>
          </cell>
        </row>
        <row r="715">
          <cell r="M715">
            <v>1848048000</v>
          </cell>
        </row>
        <row r="716">
          <cell r="M716">
            <v>1963335000</v>
          </cell>
        </row>
        <row r="717">
          <cell r="M717">
            <v>2075862000</v>
          </cell>
        </row>
        <row r="718">
          <cell r="M718">
            <v>1096507000</v>
          </cell>
        </row>
        <row r="719">
          <cell r="M719">
            <v>1340453000</v>
          </cell>
        </row>
        <row r="720">
          <cell r="M720">
            <v>1541214000</v>
          </cell>
        </row>
        <row r="721">
          <cell r="M721">
            <v>1500399000</v>
          </cell>
        </row>
        <row r="722">
          <cell r="M722">
            <v>22480000000</v>
          </cell>
        </row>
        <row r="723">
          <cell r="M723">
            <v>23420000000</v>
          </cell>
        </row>
        <row r="724">
          <cell r="M724">
            <v>25091000000</v>
          </cell>
        </row>
        <row r="725">
          <cell r="M725">
            <v>27075000000</v>
          </cell>
        </row>
        <row r="726">
          <cell r="M726">
            <v>665170000</v>
          </cell>
        </row>
        <row r="727">
          <cell r="M727">
            <v>1107519000</v>
          </cell>
        </row>
        <row r="728">
          <cell r="M728">
            <v>1056611000</v>
          </cell>
        </row>
        <row r="729">
          <cell r="M729">
            <v>1084582000</v>
          </cell>
        </row>
        <row r="730">
          <cell r="M730">
            <v>824636000</v>
          </cell>
        </row>
        <row r="731">
          <cell r="M731">
            <v>918075000</v>
          </cell>
        </row>
        <row r="732">
          <cell r="M732">
            <v>1211549000</v>
          </cell>
        </row>
        <row r="733">
          <cell r="M733">
            <v>1410118000</v>
          </cell>
        </row>
        <row r="734">
          <cell r="M734">
            <v>18076000000</v>
          </cell>
        </row>
        <row r="735">
          <cell r="M735">
            <v>17749000000</v>
          </cell>
        </row>
        <row r="736">
          <cell r="M736">
            <v>17920000000</v>
          </cell>
        </row>
        <row r="737">
          <cell r="M737">
            <v>18491000000</v>
          </cell>
        </row>
        <row r="738">
          <cell r="M738">
            <v>3992000000</v>
          </cell>
        </row>
        <row r="739">
          <cell r="M739">
            <v>3732000000</v>
          </cell>
        </row>
        <row r="740">
          <cell r="M740">
            <v>4087000000</v>
          </cell>
        </row>
        <row r="741">
          <cell r="M741">
            <v>4658000000</v>
          </cell>
        </row>
        <row r="742">
          <cell r="M742">
            <v>7080000000</v>
          </cell>
        </row>
        <row r="743">
          <cell r="M743">
            <v>5970000000</v>
          </cell>
        </row>
        <row r="744">
          <cell r="M744">
            <v>5757000000</v>
          </cell>
        </row>
        <row r="745">
          <cell r="M745">
            <v>5274000000</v>
          </cell>
        </row>
        <row r="746">
          <cell r="M746">
            <v>1111232000</v>
          </cell>
        </row>
        <row r="747">
          <cell r="M747">
            <v>1124753000</v>
          </cell>
        </row>
        <row r="748">
          <cell r="M748">
            <v>1159502000</v>
          </cell>
        </row>
        <row r="749">
          <cell r="M749">
            <v>1220095000</v>
          </cell>
        </row>
        <row r="750">
          <cell r="M750">
            <v>971300000</v>
          </cell>
        </row>
        <row r="751">
          <cell r="M751">
            <v>908500000</v>
          </cell>
        </row>
        <row r="752">
          <cell r="M752">
            <v>949100000</v>
          </cell>
        </row>
        <row r="753">
          <cell r="M753">
            <v>1004200000</v>
          </cell>
        </row>
        <row r="754">
          <cell r="M754">
            <v>5190000000</v>
          </cell>
        </row>
        <row r="755">
          <cell r="M755">
            <v>5518000000</v>
          </cell>
        </row>
        <row r="756">
          <cell r="M756">
            <v>5006000000</v>
          </cell>
        </row>
        <row r="757">
          <cell r="M757">
            <v>5469000000</v>
          </cell>
        </row>
        <row r="758">
          <cell r="M758">
            <v>597108000</v>
          </cell>
        </row>
        <row r="759">
          <cell r="M759">
            <v>656079000</v>
          </cell>
        </row>
        <row r="760">
          <cell r="M760">
            <v>747021000</v>
          </cell>
        </row>
        <row r="761">
          <cell r="M761">
            <v>745143000</v>
          </cell>
        </row>
        <row r="762">
          <cell r="M762">
            <v>11820000000</v>
          </cell>
        </row>
        <row r="763">
          <cell r="M763">
            <v>12237000000</v>
          </cell>
        </row>
        <row r="764">
          <cell r="M764">
            <v>11472000000</v>
          </cell>
        </row>
        <row r="765">
          <cell r="M765">
            <v>17775000000</v>
          </cell>
        </row>
        <row r="766">
          <cell r="M766">
            <v>6788000000</v>
          </cell>
        </row>
        <row r="767">
          <cell r="M767">
            <v>5956000000</v>
          </cell>
        </row>
        <row r="768">
          <cell r="M768">
            <v>5244000000</v>
          </cell>
        </row>
        <row r="769">
          <cell r="M769">
            <v>920502000</v>
          </cell>
        </row>
        <row r="770">
          <cell r="M770">
            <v>946393000</v>
          </cell>
        </row>
        <row r="771">
          <cell r="M771">
            <v>977895000</v>
          </cell>
        </row>
        <row r="772">
          <cell r="M772">
            <v>1079246000</v>
          </cell>
        </row>
        <row r="773">
          <cell r="M773">
            <v>627340000</v>
          </cell>
        </row>
        <row r="774">
          <cell r="M774">
            <v>650948000</v>
          </cell>
        </row>
        <row r="775">
          <cell r="M775">
            <v>743611000</v>
          </cell>
        </row>
        <row r="776">
          <cell r="M776">
            <v>871974000</v>
          </cell>
        </row>
        <row r="777">
          <cell r="M777">
            <v>914000000</v>
          </cell>
        </row>
        <row r="778">
          <cell r="M778">
            <v>820000000</v>
          </cell>
        </row>
        <row r="779">
          <cell r="M779">
            <v>976000000</v>
          </cell>
        </row>
        <row r="780">
          <cell r="M780">
            <v>1186000000</v>
          </cell>
        </row>
        <row r="781">
          <cell r="M781">
            <v>1873360000</v>
          </cell>
        </row>
        <row r="782">
          <cell r="M782">
            <v>1978960000</v>
          </cell>
        </row>
        <row r="783">
          <cell r="M783">
            <v>2196173000</v>
          </cell>
        </row>
        <row r="784">
          <cell r="M784">
            <v>2243356000</v>
          </cell>
        </row>
        <row r="785">
          <cell r="M785">
            <v>2823000000</v>
          </cell>
        </row>
        <row r="786">
          <cell r="M786">
            <v>2665000000</v>
          </cell>
        </row>
        <row r="787">
          <cell r="M787">
            <v>2621000000</v>
          </cell>
        </row>
        <row r="788">
          <cell r="M788">
            <v>2727000000</v>
          </cell>
        </row>
        <row r="789">
          <cell r="M789">
            <v>1703796000</v>
          </cell>
        </row>
        <row r="790">
          <cell r="M790">
            <v>1924132000</v>
          </cell>
        </row>
        <row r="791">
          <cell r="M791">
            <v>1898284000</v>
          </cell>
        </row>
        <row r="792">
          <cell r="M792">
            <v>1969308000</v>
          </cell>
        </row>
        <row r="793">
          <cell r="M793">
            <v>6688000000</v>
          </cell>
        </row>
        <row r="794">
          <cell r="M794">
            <v>7972000000</v>
          </cell>
        </row>
        <row r="795">
          <cell r="M795">
            <v>7673000000</v>
          </cell>
        </row>
        <row r="796">
          <cell r="M796">
            <v>7631000000</v>
          </cell>
        </row>
        <row r="797">
          <cell r="M797">
            <v>28205000000</v>
          </cell>
        </row>
        <row r="798">
          <cell r="M798">
            <v>28372000000</v>
          </cell>
        </row>
        <row r="799">
          <cell r="M799">
            <v>27875000000</v>
          </cell>
        </row>
        <row r="800">
          <cell r="M800">
            <v>24995000000</v>
          </cell>
        </row>
        <row r="801">
          <cell r="M801">
            <v>436585000</v>
          </cell>
        </row>
        <row r="802">
          <cell r="M802">
            <v>489356000</v>
          </cell>
        </row>
        <row r="803">
          <cell r="M803">
            <v>555861000</v>
          </cell>
        </row>
        <row r="804">
          <cell r="M804">
            <v>582146000</v>
          </cell>
        </row>
        <row r="805">
          <cell r="M805">
            <v>687248000</v>
          </cell>
        </row>
        <row r="806">
          <cell r="M806">
            <v>765715000</v>
          </cell>
        </row>
        <row r="807">
          <cell r="M807">
            <v>768531000</v>
          </cell>
        </row>
        <row r="808">
          <cell r="M808">
            <v>755658000</v>
          </cell>
        </row>
        <row r="809">
          <cell r="M809">
            <v>674028000</v>
          </cell>
        </row>
        <row r="810">
          <cell r="M810">
            <v>859976000</v>
          </cell>
        </row>
        <row r="811">
          <cell r="M811">
            <v>923573000</v>
          </cell>
        </row>
        <row r="812">
          <cell r="M812">
            <v>1088906000</v>
          </cell>
        </row>
        <row r="813">
          <cell r="M813">
            <v>18990000000</v>
          </cell>
        </row>
        <row r="814">
          <cell r="M814">
            <v>19967000000</v>
          </cell>
        </row>
        <row r="815">
          <cell r="M815">
            <v>20323000000</v>
          </cell>
        </row>
        <row r="816">
          <cell r="M816">
            <v>21431000000</v>
          </cell>
        </row>
        <row r="817">
          <cell r="M817">
            <v>2211000000</v>
          </cell>
        </row>
        <row r="818">
          <cell r="M818">
            <v>2340000000</v>
          </cell>
        </row>
        <row r="819">
          <cell r="M819">
            <v>2611000000</v>
          </cell>
        </row>
        <row r="820">
          <cell r="M820">
            <v>2722000000</v>
          </cell>
        </row>
        <row r="821">
          <cell r="M821">
            <v>4776000000</v>
          </cell>
        </row>
        <row r="822">
          <cell r="M822">
            <v>5088000000</v>
          </cell>
        </row>
        <row r="823">
          <cell r="M823">
            <v>4900000000</v>
          </cell>
        </row>
        <row r="824">
          <cell r="M824">
            <v>4513000000</v>
          </cell>
        </row>
        <row r="825">
          <cell r="M825">
            <v>6279100000</v>
          </cell>
        </row>
        <row r="826">
          <cell r="M826">
            <v>6463400000</v>
          </cell>
        </row>
        <row r="827">
          <cell r="M827">
            <v>6748500000</v>
          </cell>
        </row>
        <row r="828">
          <cell r="M828">
            <v>6742700000</v>
          </cell>
        </row>
        <row r="829">
          <cell r="M829">
            <v>1166715000</v>
          </cell>
        </row>
        <row r="830">
          <cell r="M830">
            <v>1246068000</v>
          </cell>
        </row>
        <row r="831">
          <cell r="M831">
            <v>1222715000</v>
          </cell>
        </row>
        <row r="832">
          <cell r="M832">
            <v>1190424000</v>
          </cell>
        </row>
        <row r="833">
          <cell r="M833">
            <v>741700000</v>
          </cell>
        </row>
        <row r="834">
          <cell r="M834">
            <v>869000000</v>
          </cell>
        </row>
        <row r="835">
          <cell r="M835">
            <v>837900000</v>
          </cell>
        </row>
        <row r="836">
          <cell r="M836">
            <v>944900000</v>
          </cell>
        </row>
        <row r="837">
          <cell r="M837">
            <v>3065000000</v>
          </cell>
        </row>
        <row r="838">
          <cell r="M838">
            <v>2923000000</v>
          </cell>
        </row>
        <row r="839">
          <cell r="M839">
            <v>2650000000</v>
          </cell>
        </row>
        <row r="840">
          <cell r="M840">
            <v>2639000000</v>
          </cell>
        </row>
        <row r="841">
          <cell r="M841">
            <v>3207800000</v>
          </cell>
        </row>
        <row r="842">
          <cell r="M842">
            <v>3524400000</v>
          </cell>
        </row>
        <row r="843">
          <cell r="M843">
            <v>3870200000</v>
          </cell>
        </row>
        <row r="844">
          <cell r="M844">
            <v>3764500000</v>
          </cell>
        </row>
        <row r="845">
          <cell r="M845">
            <v>1293923000</v>
          </cell>
        </row>
        <row r="846">
          <cell r="M846">
            <v>1437062000</v>
          </cell>
        </row>
        <row r="847">
          <cell r="M847">
            <v>1635496000</v>
          </cell>
        </row>
        <row r="848">
          <cell r="M848">
            <v>1806374000</v>
          </cell>
        </row>
        <row r="849">
          <cell r="M849">
            <v>1173340000</v>
          </cell>
        </row>
        <row r="850">
          <cell r="M850">
            <v>1545716000</v>
          </cell>
        </row>
        <row r="851">
          <cell r="M851">
            <v>1522811000</v>
          </cell>
        </row>
        <row r="852">
          <cell r="M852">
            <v>1429233000</v>
          </cell>
        </row>
        <row r="853">
          <cell r="M853">
            <v>2353900000</v>
          </cell>
        </row>
        <row r="854">
          <cell r="M854">
            <v>2336400000</v>
          </cell>
        </row>
        <row r="855">
          <cell r="M855">
            <v>2260900000</v>
          </cell>
        </row>
        <row r="856">
          <cell r="M856">
            <v>2167200000</v>
          </cell>
        </row>
        <row r="857">
          <cell r="M857">
            <v>68114000000</v>
          </cell>
        </row>
        <row r="858">
          <cell r="M858">
            <v>70692000000</v>
          </cell>
        </row>
        <row r="859">
          <cell r="M859">
            <v>64413000000</v>
          </cell>
        </row>
        <row r="860">
          <cell r="M860">
            <v>62841000000</v>
          </cell>
        </row>
        <row r="861">
          <cell r="M861">
            <v>3357000000</v>
          </cell>
        </row>
        <row r="862">
          <cell r="M862">
            <v>3453000000</v>
          </cell>
        </row>
        <row r="863">
          <cell r="M863">
            <v>3777000000</v>
          </cell>
        </row>
        <row r="864">
          <cell r="M864">
            <v>4168000000</v>
          </cell>
        </row>
        <row r="865">
          <cell r="M865">
            <v>3872000000</v>
          </cell>
        </row>
        <row r="866">
          <cell r="M866">
            <v>3266000000</v>
          </cell>
        </row>
        <row r="867">
          <cell r="M867">
            <v>4039000000</v>
          </cell>
        </row>
        <row r="868">
          <cell r="M868">
            <v>3590000000</v>
          </cell>
        </row>
        <row r="869">
          <cell r="M869">
            <v>186869000</v>
          </cell>
        </row>
        <row r="870">
          <cell r="M870">
            <v>207770000</v>
          </cell>
        </row>
        <row r="871">
          <cell r="M871">
            <v>220857000</v>
          </cell>
        </row>
        <row r="872">
          <cell r="M872">
            <v>237882000</v>
          </cell>
        </row>
        <row r="873">
          <cell r="M873">
            <v>338351000</v>
          </cell>
        </row>
        <row r="874">
          <cell r="M874">
            <v>352183000</v>
          </cell>
        </row>
        <row r="875">
          <cell r="M875">
            <v>380275000</v>
          </cell>
        </row>
        <row r="876">
          <cell r="M876">
            <v>467262000</v>
          </cell>
        </row>
        <row r="877">
          <cell r="M877">
            <v>875644000</v>
          </cell>
        </row>
        <row r="878">
          <cell r="M878">
            <v>924376000</v>
          </cell>
        </row>
        <row r="879">
          <cell r="M879">
            <v>937480000</v>
          </cell>
        </row>
        <row r="880">
          <cell r="M880">
            <v>860657000</v>
          </cell>
        </row>
        <row r="881">
          <cell r="M881">
            <v>3706000000</v>
          </cell>
        </row>
        <row r="882">
          <cell r="M882">
            <v>4162000000</v>
          </cell>
        </row>
        <row r="883">
          <cell r="M883">
            <v>5011000000</v>
          </cell>
        </row>
        <row r="884">
          <cell r="M884">
            <v>3334000000</v>
          </cell>
        </row>
        <row r="885">
          <cell r="M885">
            <v>2813000000</v>
          </cell>
        </row>
        <row r="886">
          <cell r="M886">
            <v>3069000000</v>
          </cell>
        </row>
        <row r="887">
          <cell r="M887">
            <v>3435000000</v>
          </cell>
        </row>
        <row r="888">
          <cell r="M888">
            <v>3298000000</v>
          </cell>
        </row>
        <row r="889">
          <cell r="M889">
            <v>731767000</v>
          </cell>
        </row>
        <row r="890">
          <cell r="M890">
            <v>819048000</v>
          </cell>
        </row>
        <row r="891">
          <cell r="M891">
            <v>890431000</v>
          </cell>
        </row>
        <row r="892">
          <cell r="M892">
            <v>959899000</v>
          </cell>
        </row>
        <row r="893">
          <cell r="M893">
            <v>18185000000</v>
          </cell>
        </row>
        <row r="894">
          <cell r="M894">
            <v>18205000000</v>
          </cell>
        </row>
        <row r="895">
          <cell r="M895">
            <v>18401000000</v>
          </cell>
        </row>
        <row r="896">
          <cell r="M896">
            <v>18084000000</v>
          </cell>
        </row>
        <row r="897">
          <cell r="M897">
            <v>675827000</v>
          </cell>
        </row>
        <row r="898">
          <cell r="M898">
            <v>1006600000</v>
          </cell>
        </row>
        <row r="899">
          <cell r="M899">
            <v>1389900000</v>
          </cell>
        </row>
        <row r="900">
          <cell r="M900">
            <v>1611200000</v>
          </cell>
        </row>
        <row r="901">
          <cell r="M901">
            <v>17129000000</v>
          </cell>
        </row>
        <row r="902">
          <cell r="M902">
            <v>17512000000</v>
          </cell>
        </row>
        <row r="903">
          <cell r="M903">
            <v>19816000000</v>
          </cell>
        </row>
        <row r="904">
          <cell r="M904">
            <v>20758000000</v>
          </cell>
        </row>
        <row r="905">
          <cell r="M905">
            <v>5100000000</v>
          </cell>
        </row>
        <row r="906">
          <cell r="M906">
            <v>5202000000</v>
          </cell>
        </row>
        <row r="907">
          <cell r="M907">
            <v>5236000000</v>
          </cell>
        </row>
        <row r="908">
          <cell r="M908">
            <v>5386000000</v>
          </cell>
        </row>
        <row r="909">
          <cell r="M909">
            <v>825400000</v>
          </cell>
        </row>
        <row r="910">
          <cell r="M910">
            <v>890100000</v>
          </cell>
        </row>
        <row r="911">
          <cell r="M911">
            <v>855800000</v>
          </cell>
        </row>
        <row r="912">
          <cell r="M912">
            <v>824600000</v>
          </cell>
        </row>
        <row r="913">
          <cell r="M913">
            <v>2720000000</v>
          </cell>
        </row>
        <row r="914">
          <cell r="M914">
            <v>2686000000</v>
          </cell>
        </row>
        <row r="915">
          <cell r="M915">
            <v>2855000000</v>
          </cell>
        </row>
        <row r="916">
          <cell r="M916">
            <v>3012000000</v>
          </cell>
        </row>
        <row r="917">
          <cell r="M917">
            <v>371200000</v>
          </cell>
        </row>
        <row r="918">
          <cell r="M918">
            <v>372300000</v>
          </cell>
        </row>
        <row r="919">
          <cell r="M919">
            <v>458900000</v>
          </cell>
        </row>
        <row r="920">
          <cell r="M920">
            <v>432600000</v>
          </cell>
        </row>
        <row r="921">
          <cell r="M921">
            <v>328595000</v>
          </cell>
        </row>
        <row r="922">
          <cell r="M922">
            <v>521502000</v>
          </cell>
        </row>
        <row r="923">
          <cell r="M923">
            <v>630421000</v>
          </cell>
        </row>
        <row r="924">
          <cell r="M924">
            <v>764117000</v>
          </cell>
        </row>
        <row r="925">
          <cell r="M925">
            <v>1200900000</v>
          </cell>
        </row>
        <row r="926">
          <cell r="M926">
            <v>1210500000</v>
          </cell>
        </row>
        <row r="927">
          <cell r="M927">
            <v>1274900000</v>
          </cell>
        </row>
        <row r="928">
          <cell r="M928">
            <v>1786500000</v>
          </cell>
        </row>
        <row r="929">
          <cell r="M929">
            <v>1283436000</v>
          </cell>
        </row>
        <row r="930">
          <cell r="M930">
            <v>1535049000</v>
          </cell>
        </row>
        <row r="931">
          <cell r="M931">
            <v>1987239000</v>
          </cell>
        </row>
        <row r="932">
          <cell r="M932">
            <v>2109391000</v>
          </cell>
        </row>
        <row r="933">
          <cell r="M933">
            <v>0</v>
          </cell>
        </row>
        <row r="934">
          <cell r="M934">
            <v>0</v>
          </cell>
        </row>
        <row r="935">
          <cell r="M935">
            <v>0</v>
          </cell>
        </row>
        <row r="936">
          <cell r="M936">
            <v>0</v>
          </cell>
        </row>
        <row r="937">
          <cell r="M937">
            <v>386566000</v>
          </cell>
        </row>
        <row r="938">
          <cell r="M938">
            <v>410076000</v>
          </cell>
        </row>
        <row r="939">
          <cell r="M939">
            <v>436713000</v>
          </cell>
        </row>
        <row r="940">
          <cell r="M940">
            <v>446582000</v>
          </cell>
        </row>
        <row r="941">
          <cell r="M941">
            <v>12117600000</v>
          </cell>
        </row>
        <row r="942">
          <cell r="M942">
            <v>12138000000</v>
          </cell>
        </row>
        <row r="943">
          <cell r="M943">
            <v>11013900000</v>
          </cell>
        </row>
        <row r="944">
          <cell r="M944">
            <v>11228800000</v>
          </cell>
        </row>
        <row r="945">
          <cell r="M945">
            <v>318000000</v>
          </cell>
        </row>
        <row r="946">
          <cell r="M946">
            <v>329000000</v>
          </cell>
        </row>
        <row r="947">
          <cell r="M947">
            <v>220000000</v>
          </cell>
        </row>
        <row r="948">
          <cell r="M948">
            <v>487000000</v>
          </cell>
        </row>
        <row r="949">
          <cell r="M949">
            <v>430600000</v>
          </cell>
        </row>
        <row r="950">
          <cell r="M950">
            <v>470500000</v>
          </cell>
        </row>
        <row r="951">
          <cell r="M951">
            <v>489200000</v>
          </cell>
        </row>
        <row r="952">
          <cell r="M952">
            <v>505000000</v>
          </cell>
        </row>
        <row r="953">
          <cell r="M953">
            <v>13767000000</v>
          </cell>
        </row>
        <row r="954">
          <cell r="M954">
            <v>14327000000</v>
          </cell>
        </row>
        <row r="955">
          <cell r="M955">
            <v>14766000000</v>
          </cell>
        </row>
        <row r="956">
          <cell r="M956">
            <v>15599000000</v>
          </cell>
        </row>
        <row r="957">
          <cell r="M957">
            <v>1284988000</v>
          </cell>
        </row>
        <row r="958">
          <cell r="M958">
            <v>1329812000</v>
          </cell>
        </row>
        <row r="959">
          <cell r="M959">
            <v>1416853000</v>
          </cell>
        </row>
        <row r="960">
          <cell r="M960">
            <v>1544666000</v>
          </cell>
        </row>
        <row r="961">
          <cell r="M961">
            <v>476974000</v>
          </cell>
        </row>
        <row r="962">
          <cell r="M962">
            <v>2345041000</v>
          </cell>
        </row>
        <row r="963">
          <cell r="M963">
            <v>3042635000</v>
          </cell>
        </row>
        <row r="964">
          <cell r="M964">
            <v>2844205000</v>
          </cell>
        </row>
        <row r="965">
          <cell r="M965">
            <v>8028000000</v>
          </cell>
        </row>
        <row r="966">
          <cell r="M966">
            <v>8577000000</v>
          </cell>
        </row>
        <row r="967">
          <cell r="M967">
            <v>9640000000</v>
          </cell>
        </row>
        <row r="968">
          <cell r="M968">
            <v>10533000000</v>
          </cell>
        </row>
        <row r="969">
          <cell r="M969">
            <v>1950000000</v>
          </cell>
        </row>
        <row r="970">
          <cell r="M970">
            <v>1962000000</v>
          </cell>
        </row>
        <row r="971">
          <cell r="M971">
            <v>1989000000</v>
          </cell>
        </row>
        <row r="972">
          <cell r="M972">
            <v>2633000000</v>
          </cell>
        </row>
        <row r="973">
          <cell r="M973">
            <v>1081000000</v>
          </cell>
        </row>
        <row r="974">
          <cell r="M974">
            <v>1020000000</v>
          </cell>
        </row>
        <row r="975">
          <cell r="M975">
            <v>933000000</v>
          </cell>
        </row>
        <row r="976">
          <cell r="M976">
            <v>930000000</v>
          </cell>
        </row>
        <row r="977">
          <cell r="M977">
            <v>8482000000</v>
          </cell>
        </row>
        <row r="978">
          <cell r="M978">
            <v>8440000000</v>
          </cell>
        </row>
        <row r="979">
          <cell r="M979">
            <v>8355000000</v>
          </cell>
        </row>
        <row r="980">
          <cell r="M980">
            <v>8256000000</v>
          </cell>
        </row>
        <row r="981">
          <cell r="M981">
            <v>3714000000</v>
          </cell>
        </row>
        <row r="982">
          <cell r="M982">
            <v>4335000000</v>
          </cell>
        </row>
        <row r="983">
          <cell r="M983">
            <v>4528000000</v>
          </cell>
        </row>
        <row r="984">
          <cell r="M984">
            <v>4898000000</v>
          </cell>
        </row>
        <row r="985">
          <cell r="M985">
            <v>168326000</v>
          </cell>
        </row>
        <row r="986">
          <cell r="M986">
            <v>230699000</v>
          </cell>
        </row>
        <row r="987">
          <cell r="M987">
            <v>359476000</v>
          </cell>
        </row>
        <row r="988">
          <cell r="M988">
            <v>348512000</v>
          </cell>
        </row>
        <row r="989">
          <cell r="M989">
            <v>298033000</v>
          </cell>
        </row>
        <row r="990">
          <cell r="M990">
            <v>384937000</v>
          </cell>
        </row>
        <row r="991">
          <cell r="M991">
            <v>408128000</v>
          </cell>
        </row>
        <row r="992">
          <cell r="M992">
            <v>494342000</v>
          </cell>
        </row>
        <row r="993">
          <cell r="M993">
            <v>684000000</v>
          </cell>
        </row>
        <row r="994">
          <cell r="M994">
            <v>776000000</v>
          </cell>
        </row>
        <row r="995">
          <cell r="M995">
            <v>807000000</v>
          </cell>
        </row>
        <row r="996">
          <cell r="M996">
            <v>773000000</v>
          </cell>
        </row>
        <row r="997">
          <cell r="M997">
            <v>1347000000</v>
          </cell>
        </row>
        <row r="998">
          <cell r="M998">
            <v>1338000000</v>
          </cell>
        </row>
        <row r="999">
          <cell r="M999">
            <v>1339000000</v>
          </cell>
        </row>
        <row r="1000">
          <cell r="M1000">
            <v>1403000000</v>
          </cell>
        </row>
        <row r="1001">
          <cell r="M1001">
            <v>2388182000</v>
          </cell>
        </row>
        <row r="1002">
          <cell r="M1002">
            <v>2310780000</v>
          </cell>
        </row>
        <row r="1003">
          <cell r="M1003">
            <v>2347308000</v>
          </cell>
        </row>
        <row r="1004">
          <cell r="M1004">
            <v>2265436000</v>
          </cell>
        </row>
        <row r="1005">
          <cell r="M1005">
            <v>2211700000</v>
          </cell>
        </row>
        <row r="1006">
          <cell r="M1006">
            <v>2138400000</v>
          </cell>
        </row>
        <row r="1007">
          <cell r="M1007">
            <v>2506500000</v>
          </cell>
        </row>
        <row r="1008">
          <cell r="M1008">
            <v>2643700000</v>
          </cell>
        </row>
        <row r="1009">
          <cell r="M1009">
            <v>627731000</v>
          </cell>
        </row>
        <row r="1010">
          <cell r="M1010">
            <v>666855000</v>
          </cell>
        </row>
        <row r="1011">
          <cell r="M1011">
            <v>801104000</v>
          </cell>
        </row>
        <row r="1012">
          <cell r="M1012">
            <v>849162000</v>
          </cell>
        </row>
        <row r="1013">
          <cell r="M1013">
            <v>4543000000</v>
          </cell>
        </row>
        <row r="1014">
          <cell r="M1014">
            <v>5845000000</v>
          </cell>
        </row>
        <row r="1015">
          <cell r="M1015">
            <v>8293000000</v>
          </cell>
        </row>
        <row r="1016">
          <cell r="M1016">
            <v>7668000000</v>
          </cell>
        </row>
        <row r="1017">
          <cell r="M1017">
            <v>845700000</v>
          </cell>
        </row>
        <row r="1018">
          <cell r="M1018">
            <v>915500000</v>
          </cell>
        </row>
        <row r="1019">
          <cell r="M1019">
            <v>964900000</v>
          </cell>
        </row>
        <row r="1020">
          <cell r="M1020">
            <v>1034800000</v>
          </cell>
        </row>
        <row r="1021">
          <cell r="M1021">
            <v>9393000000</v>
          </cell>
        </row>
        <row r="1022">
          <cell r="M1022">
            <v>8896000000</v>
          </cell>
        </row>
        <row r="1023">
          <cell r="M1023">
            <v>8663000000</v>
          </cell>
        </row>
        <row r="1024">
          <cell r="M1024">
            <v>7758000000</v>
          </cell>
        </row>
        <row r="1025">
          <cell r="M1025">
            <v>26853000000</v>
          </cell>
        </row>
        <row r="1026">
          <cell r="M1026">
            <v>26040000000</v>
          </cell>
        </row>
        <row r="1027">
          <cell r="M1027">
            <v>25410000000</v>
          </cell>
        </row>
        <row r="1028">
          <cell r="M1028">
            <v>23767000000</v>
          </cell>
        </row>
        <row r="1029">
          <cell r="M1029">
            <v>1110550000</v>
          </cell>
        </row>
        <row r="1030">
          <cell r="M1030">
            <v>1373878000</v>
          </cell>
        </row>
        <row r="1031">
          <cell r="M1031">
            <v>1381396000</v>
          </cell>
        </row>
        <row r="1032">
          <cell r="M1032">
            <v>1573120000</v>
          </cell>
        </row>
        <row r="1033">
          <cell r="M1033">
            <v>1557400000</v>
          </cell>
        </row>
        <row r="1034">
          <cell r="M1034">
            <v>1648800000</v>
          </cell>
        </row>
        <row r="1035">
          <cell r="M1035">
            <v>1732700000</v>
          </cell>
        </row>
        <row r="1036">
          <cell r="M1036">
            <v>1640800000</v>
          </cell>
        </row>
        <row r="1037">
          <cell r="M1037">
            <v>1090300000</v>
          </cell>
        </row>
        <row r="1038">
          <cell r="M1038">
            <v>1122000000</v>
          </cell>
        </row>
        <row r="1039">
          <cell r="M1039">
            <v>1127400000</v>
          </cell>
        </row>
        <row r="1040">
          <cell r="M1040">
            <v>1175000000</v>
          </cell>
        </row>
        <row r="1041">
          <cell r="M1041">
            <v>135824000</v>
          </cell>
        </row>
        <row r="1042">
          <cell r="M1042">
            <v>145298000</v>
          </cell>
        </row>
        <row r="1043">
          <cell r="M1043">
            <v>164596000</v>
          </cell>
        </row>
        <row r="1044">
          <cell r="M1044">
            <v>233887000</v>
          </cell>
        </row>
        <row r="1045">
          <cell r="M1045">
            <v>10095000000</v>
          </cell>
        </row>
        <row r="1046">
          <cell r="M1046">
            <v>10184000000</v>
          </cell>
        </row>
        <row r="1047">
          <cell r="M1047">
            <v>10650000000</v>
          </cell>
        </row>
        <row r="1048">
          <cell r="M1048">
            <v>10474000000</v>
          </cell>
        </row>
        <row r="1049">
          <cell r="M1049">
            <v>8099000000</v>
          </cell>
        </row>
        <row r="1050">
          <cell r="M1050">
            <v>8239000000</v>
          </cell>
        </row>
        <row r="1051">
          <cell r="M1051">
            <v>7945000000</v>
          </cell>
        </row>
        <row r="1052">
          <cell r="M1052">
            <v>7846000000</v>
          </cell>
        </row>
        <row r="1053">
          <cell r="M1053">
            <v>0</v>
          </cell>
        </row>
        <row r="1054">
          <cell r="M1054">
            <v>0</v>
          </cell>
        </row>
        <row r="1055">
          <cell r="M1055">
            <v>0</v>
          </cell>
        </row>
        <row r="1056">
          <cell r="M1056">
            <v>0</v>
          </cell>
        </row>
        <row r="1057">
          <cell r="M1057">
            <v>2249000000</v>
          </cell>
        </row>
        <row r="1058">
          <cell r="M1058">
            <v>2362000000</v>
          </cell>
        </row>
        <row r="1059">
          <cell r="M1059">
            <v>2541000000</v>
          </cell>
        </row>
        <row r="1060">
          <cell r="M1060">
            <v>2749000000</v>
          </cell>
        </row>
        <row r="1061">
          <cell r="M1061">
            <v>4083000000</v>
          </cell>
        </row>
        <row r="1062">
          <cell r="M1062">
            <v>4499000000</v>
          </cell>
        </row>
        <row r="1063">
          <cell r="M1063">
            <v>4266000000</v>
          </cell>
        </row>
        <row r="1064">
          <cell r="M1064">
            <v>4345000000</v>
          </cell>
        </row>
        <row r="1065">
          <cell r="M1065">
            <v>550600000</v>
          </cell>
        </row>
        <row r="1066">
          <cell r="M1066">
            <v>505800000</v>
          </cell>
        </row>
        <row r="1067">
          <cell r="M1067">
            <v>439100000</v>
          </cell>
        </row>
        <row r="1068">
          <cell r="M1068">
            <v>491000000</v>
          </cell>
        </row>
        <row r="1069">
          <cell r="M1069">
            <v>8197000000</v>
          </cell>
        </row>
        <row r="1070">
          <cell r="M1070">
            <v>9071000000</v>
          </cell>
        </row>
        <row r="1071">
          <cell r="M1071">
            <v>9776000000</v>
          </cell>
        </row>
        <row r="1072">
          <cell r="M1072">
            <v>11675000000</v>
          </cell>
        </row>
        <row r="1073">
          <cell r="M1073">
            <v>20944000000</v>
          </cell>
        </row>
        <row r="1074">
          <cell r="M1074">
            <v>19414000000</v>
          </cell>
        </row>
        <row r="1075">
          <cell r="M1075">
            <v>18786000000</v>
          </cell>
        </row>
        <row r="1076">
          <cell r="M1076">
            <v>17017000000</v>
          </cell>
        </row>
        <row r="1077">
          <cell r="M1077">
            <v>6025000000</v>
          </cell>
        </row>
        <row r="1078">
          <cell r="M1078">
            <v>5969000000</v>
          </cell>
        </row>
        <row r="1079">
          <cell r="M1079">
            <v>6488000000</v>
          </cell>
        </row>
        <row r="1080">
          <cell r="M1080">
            <v>4788000000</v>
          </cell>
        </row>
        <row r="1081">
          <cell r="M1081">
            <v>30700000000</v>
          </cell>
        </row>
        <row r="1082">
          <cell r="M1082">
            <v>31869000000</v>
          </cell>
        </row>
        <row r="1083">
          <cell r="M1083">
            <v>32370000000</v>
          </cell>
        </row>
        <row r="1084">
          <cell r="M1084">
            <v>31248000000</v>
          </cell>
        </row>
        <row r="1085">
          <cell r="M1085">
            <v>2713260000</v>
          </cell>
        </row>
        <row r="1086">
          <cell r="M1086">
            <v>2772866000</v>
          </cell>
        </row>
        <row r="1087">
          <cell r="M1087">
            <v>2813474000</v>
          </cell>
        </row>
        <row r="1088">
          <cell r="M1088">
            <v>2992932000</v>
          </cell>
        </row>
        <row r="1089">
          <cell r="M1089">
            <v>833578000</v>
          </cell>
        </row>
        <row r="1090">
          <cell r="M1090">
            <v>881064000</v>
          </cell>
        </row>
        <row r="1091">
          <cell r="M1091">
            <v>850837000</v>
          </cell>
        </row>
        <row r="1092">
          <cell r="M1092">
            <v>888642000</v>
          </cell>
        </row>
        <row r="1093">
          <cell r="M1093">
            <v>1485000000</v>
          </cell>
        </row>
        <row r="1094">
          <cell r="M1094">
            <v>2310000000</v>
          </cell>
        </row>
        <row r="1095">
          <cell r="M1095">
            <v>2214000000</v>
          </cell>
        </row>
        <row r="1096">
          <cell r="M1096">
            <v>2270000000</v>
          </cell>
        </row>
        <row r="1097">
          <cell r="M1097">
            <v>1576600000</v>
          </cell>
        </row>
        <row r="1098">
          <cell r="M1098">
            <v>2068888000</v>
          </cell>
        </row>
        <row r="1099">
          <cell r="M1099">
            <v>2428244000</v>
          </cell>
        </row>
        <row r="1100">
          <cell r="M1100">
            <v>2040946000</v>
          </cell>
        </row>
        <row r="1101">
          <cell r="M1101">
            <v>2127500000</v>
          </cell>
        </row>
        <row r="1102">
          <cell r="M1102">
            <v>2852600000</v>
          </cell>
        </row>
        <row r="1103">
          <cell r="M1103">
            <v>2014000000</v>
          </cell>
        </row>
        <row r="1104">
          <cell r="M1104">
            <v>2254000000</v>
          </cell>
        </row>
        <row r="1105">
          <cell r="M1105">
            <v>2876000000</v>
          </cell>
        </row>
        <row r="1106">
          <cell r="M1106">
            <v>2687000000</v>
          </cell>
        </row>
        <row r="1107">
          <cell r="M1107">
            <v>936000000</v>
          </cell>
        </row>
        <row r="1108">
          <cell r="M1108">
            <v>1176000000</v>
          </cell>
        </row>
        <row r="1109">
          <cell r="M1109">
            <v>1232000000</v>
          </cell>
        </row>
        <row r="1110">
          <cell r="M1110">
            <v>1188000000</v>
          </cell>
        </row>
        <row r="1111">
          <cell r="M1111">
            <v>2704000000</v>
          </cell>
        </row>
        <row r="1112">
          <cell r="M1112">
            <v>3443000000</v>
          </cell>
        </row>
        <row r="1113">
          <cell r="M1113">
            <v>3875000000</v>
          </cell>
        </row>
        <row r="1114">
          <cell r="M1114">
            <v>4230000000</v>
          </cell>
        </row>
        <row r="1115">
          <cell r="M1115">
            <v>2493000000</v>
          </cell>
        </row>
        <row r="1116">
          <cell r="M1116">
            <v>2415000000</v>
          </cell>
        </row>
        <row r="1117">
          <cell r="M1117">
            <v>2099000000</v>
          </cell>
        </row>
        <row r="1118">
          <cell r="M1118">
            <v>2198000000</v>
          </cell>
        </row>
        <row r="1119">
          <cell r="M1119">
            <v>1029012000</v>
          </cell>
        </row>
        <row r="1120">
          <cell r="M1120">
            <v>1349248000</v>
          </cell>
        </row>
        <row r="1121">
          <cell r="M1121">
            <v>1882209000</v>
          </cell>
        </row>
        <row r="1122">
          <cell r="M1122">
            <v>2420975000</v>
          </cell>
        </row>
        <row r="1123">
          <cell r="M1123">
            <v>1015000000</v>
          </cell>
        </row>
        <row r="1124">
          <cell r="M1124">
            <v>996000000</v>
          </cell>
        </row>
        <row r="1125">
          <cell r="M1125">
            <v>1228000000</v>
          </cell>
        </row>
        <row r="1126">
          <cell r="M1126">
            <v>6121000000</v>
          </cell>
        </row>
        <row r="1127">
          <cell r="M1127">
            <v>7796000000</v>
          </cell>
        </row>
        <row r="1128">
          <cell r="M1128">
            <v>8766000000</v>
          </cell>
        </row>
        <row r="1129">
          <cell r="M1129">
            <v>9892000000</v>
          </cell>
        </row>
        <row r="1130">
          <cell r="M1130">
            <v>10469000000</v>
          </cell>
        </row>
        <row r="1131">
          <cell r="M1131">
            <v>2325000000</v>
          </cell>
        </row>
        <row r="1132">
          <cell r="M1132">
            <v>2490000000</v>
          </cell>
        </row>
        <row r="1133">
          <cell r="M1133">
            <v>2489000000</v>
          </cell>
        </row>
        <row r="1134">
          <cell r="M1134">
            <v>2454000000</v>
          </cell>
        </row>
        <row r="1135">
          <cell r="M1135">
            <v>1654000000</v>
          </cell>
        </row>
        <row r="1136">
          <cell r="M1136">
            <v>1905000000</v>
          </cell>
        </row>
        <row r="1137">
          <cell r="M1137">
            <v>2092000000</v>
          </cell>
        </row>
        <row r="1138">
          <cell r="M1138">
            <v>1764000000</v>
          </cell>
        </row>
        <row r="1139">
          <cell r="M1139">
            <v>3918000000</v>
          </cell>
        </row>
        <row r="1140">
          <cell r="M1140">
            <v>3848000000</v>
          </cell>
        </row>
        <row r="1141">
          <cell r="M1141">
            <v>3965000000</v>
          </cell>
        </row>
        <row r="1142">
          <cell r="M1142">
            <v>3769000000</v>
          </cell>
        </row>
        <row r="1143">
          <cell r="M1143">
            <v>3151600000</v>
          </cell>
        </row>
        <row r="1144">
          <cell r="M1144">
            <v>3097000000</v>
          </cell>
        </row>
        <row r="1145">
          <cell r="M1145">
            <v>3117000000</v>
          </cell>
        </row>
        <row r="1146">
          <cell r="M1146">
            <v>2960000000</v>
          </cell>
        </row>
        <row r="1147">
          <cell r="M1147">
            <v>454900000</v>
          </cell>
        </row>
        <row r="1148">
          <cell r="M1148">
            <v>467904000</v>
          </cell>
        </row>
        <row r="1149">
          <cell r="M1149">
            <v>520805000</v>
          </cell>
        </row>
        <row r="1150">
          <cell r="M1150">
            <v>458989000</v>
          </cell>
        </row>
        <row r="1151">
          <cell r="M1151">
            <v>1578104000</v>
          </cell>
        </row>
        <row r="1152">
          <cell r="M1152">
            <v>1772000000</v>
          </cell>
        </row>
        <row r="1153">
          <cell r="M1153">
            <v>1840000000</v>
          </cell>
        </row>
        <row r="1154">
          <cell r="M1154">
            <v>1933000000</v>
          </cell>
        </row>
        <row r="1155">
          <cell r="M1155">
            <v>1403500000</v>
          </cell>
        </row>
        <row r="1156">
          <cell r="M1156">
            <v>1399500000</v>
          </cell>
        </row>
        <row r="1157">
          <cell r="M1157">
            <v>1545900000</v>
          </cell>
        </row>
        <row r="1158">
          <cell r="M1158">
            <v>1626000000</v>
          </cell>
        </row>
        <row r="1159">
          <cell r="M1159">
            <v>185638000</v>
          </cell>
        </row>
        <row r="1160">
          <cell r="M1160">
            <v>363650000</v>
          </cell>
        </row>
        <row r="1161">
          <cell r="M1161">
            <v>425746000</v>
          </cell>
        </row>
        <row r="1162">
          <cell r="M1162">
            <v>458513000</v>
          </cell>
        </row>
        <row r="1163">
          <cell r="M1163">
            <v>697059000</v>
          </cell>
        </row>
        <row r="1164">
          <cell r="M1164">
            <v>780929000</v>
          </cell>
        </row>
        <row r="1165">
          <cell r="M1165">
            <v>969571000</v>
          </cell>
        </row>
        <row r="1166">
          <cell r="M1166">
            <v>1047951000</v>
          </cell>
        </row>
        <row r="1167">
          <cell r="M1167">
            <v>771600000</v>
          </cell>
        </row>
        <row r="1168">
          <cell r="M1168">
            <v>722900000</v>
          </cell>
        </row>
        <row r="1169">
          <cell r="M1169">
            <v>736800000</v>
          </cell>
        </row>
        <row r="1170">
          <cell r="M1170">
            <v>2120025000</v>
          </cell>
        </row>
        <row r="1171">
          <cell r="M1171">
            <v>2265516000</v>
          </cell>
        </row>
        <row r="1172">
          <cell r="M1172">
            <v>2438527000</v>
          </cell>
        </row>
        <row r="1173">
          <cell r="M1173">
            <v>2648622000</v>
          </cell>
        </row>
        <row r="1174">
          <cell r="M1174">
            <v>5464000000</v>
          </cell>
        </row>
        <row r="1175">
          <cell r="M1175">
            <v>6311000000</v>
          </cell>
        </row>
        <row r="1176">
          <cell r="M1176">
            <v>6314000000</v>
          </cell>
        </row>
        <row r="1177">
          <cell r="M1177">
            <v>6157000000</v>
          </cell>
        </row>
        <row r="1178">
          <cell r="M1178">
            <v>879800000</v>
          </cell>
        </row>
        <row r="1179">
          <cell r="M1179">
            <v>882700000</v>
          </cell>
        </row>
        <row r="1180">
          <cell r="M1180">
            <v>882100000</v>
          </cell>
        </row>
        <row r="1181">
          <cell r="M1181">
            <v>894000000</v>
          </cell>
        </row>
        <row r="1182">
          <cell r="M1182">
            <v>1603985000</v>
          </cell>
        </row>
        <row r="1183">
          <cell r="M1183">
            <v>1530508000</v>
          </cell>
        </row>
        <row r="1184">
          <cell r="M1184">
            <v>1488331000</v>
          </cell>
        </row>
        <row r="1185">
          <cell r="M1185">
            <v>1390117000</v>
          </cell>
        </row>
        <row r="1186">
          <cell r="M1186">
            <v>1368300000</v>
          </cell>
        </row>
        <row r="1187">
          <cell r="M1187">
            <v>1382600000</v>
          </cell>
        </row>
        <row r="1188">
          <cell r="M1188">
            <v>1365500000</v>
          </cell>
        </row>
        <row r="1189">
          <cell r="M1189">
            <v>1365000000</v>
          </cell>
        </row>
        <row r="1190">
          <cell r="M1190">
            <v>2077000000</v>
          </cell>
        </row>
        <row r="1191">
          <cell r="M1191">
            <v>2433000000</v>
          </cell>
        </row>
        <row r="1192">
          <cell r="M1192">
            <v>2612000000</v>
          </cell>
        </row>
        <row r="1193">
          <cell r="M1193">
            <v>2755000000</v>
          </cell>
        </row>
        <row r="1194">
          <cell r="M1194">
            <v>2253888000</v>
          </cell>
        </row>
        <row r="1195">
          <cell r="M1195">
            <v>3303472000</v>
          </cell>
        </row>
        <row r="1196">
          <cell r="M1196">
            <v>4510818000</v>
          </cell>
        </row>
        <row r="1197">
          <cell r="M1197">
            <v>5332900000</v>
          </cell>
        </row>
        <row r="1198">
          <cell r="M1198">
            <v>0</v>
          </cell>
        </row>
        <row r="1199">
          <cell r="M1199">
            <v>0</v>
          </cell>
        </row>
        <row r="1200">
          <cell r="M1200">
            <v>0</v>
          </cell>
        </row>
        <row r="1201">
          <cell r="M1201">
            <v>0</v>
          </cell>
        </row>
        <row r="1202">
          <cell r="M1202">
            <v>1152000000</v>
          </cell>
        </row>
        <row r="1203">
          <cell r="M1203">
            <v>1246000000</v>
          </cell>
        </row>
        <row r="1204">
          <cell r="M1204">
            <v>1227000000</v>
          </cell>
        </row>
        <row r="1205">
          <cell r="M1205">
            <v>1214000000</v>
          </cell>
        </row>
        <row r="1206">
          <cell r="M1206">
            <v>25467000000</v>
          </cell>
        </row>
        <row r="1207">
          <cell r="M1207">
            <v>25864000000</v>
          </cell>
        </row>
        <row r="1208">
          <cell r="M1208">
            <v>24613000000</v>
          </cell>
        </row>
        <row r="1209">
          <cell r="M1209">
            <v>24805000000</v>
          </cell>
        </row>
        <row r="1210">
          <cell r="M1210">
            <v>27762000000</v>
          </cell>
        </row>
        <row r="1211">
          <cell r="M1211">
            <v>25632000000</v>
          </cell>
        </row>
        <row r="1212">
          <cell r="M1212">
            <v>26529000000</v>
          </cell>
        </row>
        <row r="1213">
          <cell r="M1213">
            <v>26227000000</v>
          </cell>
        </row>
        <row r="1214">
          <cell r="M1214">
            <v>3481900000</v>
          </cell>
        </row>
        <row r="1215">
          <cell r="M1215">
            <v>3751700000</v>
          </cell>
        </row>
        <row r="1216">
          <cell r="M1216">
            <v>3835900000</v>
          </cell>
        </row>
        <row r="1217">
          <cell r="M1217">
            <v>3889200000</v>
          </cell>
        </row>
        <row r="1218">
          <cell r="M1218">
            <v>1206340000</v>
          </cell>
        </row>
        <row r="1219">
          <cell r="M1219">
            <v>1790620000</v>
          </cell>
        </row>
        <row r="1220">
          <cell r="M1220">
            <v>2459103000</v>
          </cell>
        </row>
        <row r="1221">
          <cell r="M1221">
            <v>3229992000</v>
          </cell>
        </row>
        <row r="1222">
          <cell r="M1222">
            <v>51500000</v>
          </cell>
        </row>
        <row r="1223">
          <cell r="M1223">
            <v>57600000</v>
          </cell>
        </row>
        <row r="1224">
          <cell r="M1224">
            <v>69800000</v>
          </cell>
        </row>
        <row r="1225">
          <cell r="M1225">
            <v>100300000</v>
          </cell>
        </row>
        <row r="1226">
          <cell r="M1226">
            <v>1554973000</v>
          </cell>
        </row>
        <row r="1227">
          <cell r="M1227">
            <v>1633992000</v>
          </cell>
        </row>
        <row r="1228">
          <cell r="M1228">
            <v>1544746000</v>
          </cell>
        </row>
        <row r="1229">
          <cell r="M1229">
            <v>1359360000</v>
          </cell>
        </row>
        <row r="1230">
          <cell r="M1230">
            <v>568500000</v>
          </cell>
        </row>
        <row r="1231">
          <cell r="M1231">
            <v>861390000</v>
          </cell>
        </row>
        <row r="1232">
          <cell r="M1232">
            <v>794728000</v>
          </cell>
        </row>
        <row r="1233">
          <cell r="M1233">
            <v>957150000</v>
          </cell>
        </row>
        <row r="1234">
          <cell r="M1234">
            <v>759205000</v>
          </cell>
        </row>
        <row r="1235">
          <cell r="M1235">
            <v>714298000</v>
          </cell>
        </row>
        <row r="1236">
          <cell r="M1236">
            <v>780476000</v>
          </cell>
        </row>
        <row r="1237">
          <cell r="M1237">
            <v>724776000</v>
          </cell>
        </row>
        <row r="1238">
          <cell r="M1238">
            <v>6983000000</v>
          </cell>
        </row>
        <row r="1239">
          <cell r="M1239">
            <v>7094000000</v>
          </cell>
        </row>
        <row r="1240">
          <cell r="M1240">
            <v>6738000000</v>
          </cell>
        </row>
        <row r="1241">
          <cell r="M1241">
            <v>6479000000</v>
          </cell>
        </row>
        <row r="1242">
          <cell r="M1242">
            <v>11473000000</v>
          </cell>
        </row>
        <row r="1243">
          <cell r="M1243">
            <v>10324000000</v>
          </cell>
        </row>
        <row r="1244">
          <cell r="M1244">
            <v>9761000000</v>
          </cell>
        </row>
        <row r="1245">
          <cell r="M1245">
            <v>9718000000</v>
          </cell>
        </row>
        <row r="1246">
          <cell r="M1246">
            <v>1210000000</v>
          </cell>
        </row>
        <row r="1247">
          <cell r="M1247">
            <v>1616500000</v>
          </cell>
        </row>
        <row r="1248">
          <cell r="M1248">
            <v>1611100000</v>
          </cell>
        </row>
        <row r="1249">
          <cell r="M1249">
            <v>1453900000</v>
          </cell>
        </row>
        <row r="1250">
          <cell r="M1250">
            <v>570490000</v>
          </cell>
        </row>
        <row r="1251">
          <cell r="M1251">
            <v>587869000</v>
          </cell>
        </row>
        <row r="1252">
          <cell r="M1252">
            <v>592536000</v>
          </cell>
        </row>
        <row r="1253">
          <cell r="M1253">
            <v>671166000</v>
          </cell>
        </row>
        <row r="1254">
          <cell r="M1254">
            <v>4401000000</v>
          </cell>
        </row>
        <row r="1255">
          <cell r="M1255">
            <v>4946000000</v>
          </cell>
        </row>
        <row r="1256">
          <cell r="M1256">
            <v>4571000000</v>
          </cell>
        </row>
        <row r="1257">
          <cell r="M1257">
            <v>5558000000</v>
          </cell>
        </row>
        <row r="1258">
          <cell r="M1258">
            <v>4230000000</v>
          </cell>
        </row>
        <row r="1259">
          <cell r="M1259">
            <v>2951000000</v>
          </cell>
        </row>
        <row r="1260">
          <cell r="M1260">
            <v>3096000000</v>
          </cell>
        </row>
        <row r="1261">
          <cell r="M1261">
            <v>3120000000</v>
          </cell>
        </row>
        <row r="1262">
          <cell r="M1262">
            <v>17504000000</v>
          </cell>
        </row>
        <row r="1263">
          <cell r="M1263">
            <v>16172000000</v>
          </cell>
        </row>
        <row r="1264">
          <cell r="M1264">
            <v>18786000000</v>
          </cell>
        </row>
        <row r="1265">
          <cell r="M1265">
            <v>16603000000</v>
          </cell>
        </row>
        <row r="1266">
          <cell r="M1266">
            <v>16374000000</v>
          </cell>
        </row>
        <row r="1267">
          <cell r="M1267">
            <v>16568000000</v>
          </cell>
        </row>
        <row r="1268">
          <cell r="M1268">
            <v>17722000000</v>
          </cell>
        </row>
        <row r="1269">
          <cell r="M1269">
            <v>16846000000</v>
          </cell>
        </row>
        <row r="1270">
          <cell r="M1270">
            <v>2594300000</v>
          </cell>
        </row>
        <row r="1271">
          <cell r="M1271">
            <v>3673500000</v>
          </cell>
        </row>
        <row r="1272">
          <cell r="M1272">
            <v>3713600000</v>
          </cell>
        </row>
        <row r="1273">
          <cell r="M1273">
            <v>3417700000</v>
          </cell>
        </row>
        <row r="1274">
          <cell r="M1274">
            <v>472585000</v>
          </cell>
        </row>
        <row r="1275">
          <cell r="M1275">
            <v>510934000</v>
          </cell>
        </row>
        <row r="1276">
          <cell r="M1276">
            <v>739734000</v>
          </cell>
        </row>
        <row r="1277">
          <cell r="M1277">
            <v>627711000</v>
          </cell>
        </row>
        <row r="1278">
          <cell r="M1278">
            <v>2326000000</v>
          </cell>
        </row>
        <row r="1279">
          <cell r="M1279">
            <v>2556000000</v>
          </cell>
        </row>
        <row r="1280">
          <cell r="M1280">
            <v>2703000000</v>
          </cell>
        </row>
        <row r="1281">
          <cell r="M1281">
            <v>2495000000</v>
          </cell>
        </row>
        <row r="1282">
          <cell r="M1282">
            <v>7816000000</v>
          </cell>
        </row>
        <row r="1283">
          <cell r="M1283">
            <v>8251000000</v>
          </cell>
        </row>
        <row r="1284">
          <cell r="M1284">
            <v>9127000000</v>
          </cell>
        </row>
        <row r="1285">
          <cell r="M1285">
            <v>7310000000</v>
          </cell>
        </row>
        <row r="1286">
          <cell r="M1286">
            <v>377586000</v>
          </cell>
        </row>
        <row r="1287">
          <cell r="M1287">
            <v>566842000</v>
          </cell>
        </row>
        <row r="1288">
          <cell r="M1288">
            <v>1037585000</v>
          </cell>
        </row>
        <row r="1289">
          <cell r="M1289">
            <v>922340000</v>
          </cell>
        </row>
        <row r="1290">
          <cell r="M1290">
            <v>1030014000</v>
          </cell>
        </row>
        <row r="1291">
          <cell r="M1291">
            <v>961579000</v>
          </cell>
        </row>
        <row r="1292">
          <cell r="M1292">
            <v>956158000</v>
          </cell>
        </row>
        <row r="1293">
          <cell r="M1293">
            <v>1742036000</v>
          </cell>
        </row>
        <row r="1294">
          <cell r="M1294">
            <v>1799530000</v>
          </cell>
        </row>
        <row r="1295">
          <cell r="M1295">
            <v>1821397000</v>
          </cell>
        </row>
        <row r="1296">
          <cell r="M1296">
            <v>1913512000</v>
          </cell>
        </row>
        <row r="1297">
          <cell r="M1297">
            <v>1206340000</v>
          </cell>
        </row>
        <row r="1298">
          <cell r="M1298">
            <v>1790620000</v>
          </cell>
        </row>
        <row r="1299">
          <cell r="M1299">
            <v>2459103000</v>
          </cell>
        </row>
        <row r="1300">
          <cell r="M1300">
            <v>3229992000</v>
          </cell>
        </row>
        <row r="1301">
          <cell r="M1301">
            <v>1326515000</v>
          </cell>
        </row>
        <row r="1302">
          <cell r="M1302">
            <v>1426291000</v>
          </cell>
        </row>
        <row r="1303">
          <cell r="M1303">
            <v>1533991000</v>
          </cell>
        </row>
        <row r="1304">
          <cell r="M1304">
            <v>1607454000</v>
          </cell>
        </row>
        <row r="1305">
          <cell r="M1305">
            <v>924037000</v>
          </cell>
        </row>
        <row r="1306">
          <cell r="M1306">
            <v>1067555000</v>
          </cell>
        </row>
        <row r="1307">
          <cell r="M1307">
            <v>1266296000</v>
          </cell>
        </row>
        <row r="1308">
          <cell r="M1308">
            <v>1454553000</v>
          </cell>
        </row>
        <row r="1309">
          <cell r="M1309">
            <v>2998000000</v>
          </cell>
        </row>
        <row r="1310">
          <cell r="M1310">
            <v>3177000000</v>
          </cell>
        </row>
        <row r="1311">
          <cell r="M1311">
            <v>3326000000</v>
          </cell>
        </row>
        <row r="1312">
          <cell r="M1312">
            <v>3413000000</v>
          </cell>
        </row>
        <row r="1313">
          <cell r="M1313">
            <v>1537700000</v>
          </cell>
        </row>
        <row r="1314">
          <cell r="M1314">
            <v>1570100000</v>
          </cell>
        </row>
        <row r="1315">
          <cell r="M1315">
            <v>1506400000</v>
          </cell>
        </row>
        <row r="1316">
          <cell r="M1316">
            <v>1467400000</v>
          </cell>
        </row>
        <row r="1317">
          <cell r="M1317">
            <v>914130000</v>
          </cell>
        </row>
        <row r="1318">
          <cell r="M1318">
            <v>1040567000</v>
          </cell>
        </row>
        <row r="1319">
          <cell r="M1319">
            <v>1102426000</v>
          </cell>
        </row>
        <row r="1320">
          <cell r="M1320">
            <v>1136728000</v>
          </cell>
        </row>
        <row r="1321">
          <cell r="M1321">
            <v>1437886000</v>
          </cell>
        </row>
        <row r="1322">
          <cell r="M1322">
            <v>1526366000</v>
          </cell>
        </row>
        <row r="1323">
          <cell r="M1323">
            <v>1615371000</v>
          </cell>
        </row>
        <row r="1324">
          <cell r="M1324">
            <v>1738755000</v>
          </cell>
        </row>
        <row r="1325">
          <cell r="M1325">
            <v>693364000</v>
          </cell>
        </row>
        <row r="1326">
          <cell r="M1326">
            <v>884104000</v>
          </cell>
        </row>
        <row r="1327">
          <cell r="M1327">
            <v>742834000</v>
          </cell>
        </row>
        <row r="1328">
          <cell r="M1328">
            <v>746473000</v>
          </cell>
        </row>
        <row r="1329">
          <cell r="M1329">
            <v>1965500000</v>
          </cell>
        </row>
        <row r="1330">
          <cell r="M1330">
            <v>1905300000</v>
          </cell>
        </row>
        <row r="1331">
          <cell r="M1331">
            <v>2037600000</v>
          </cell>
        </row>
        <row r="1332">
          <cell r="M1332">
            <v>2045600000</v>
          </cell>
        </row>
        <row r="1333">
          <cell r="M1333">
            <v>6277200000</v>
          </cell>
        </row>
        <row r="1334">
          <cell r="M1334">
            <v>6796400000</v>
          </cell>
        </row>
        <row r="1335">
          <cell r="M1335">
            <v>8024100000</v>
          </cell>
        </row>
        <row r="1336">
          <cell r="M1336">
            <v>8951100000</v>
          </cell>
        </row>
        <row r="1337">
          <cell r="M1337">
            <v>563000000</v>
          </cell>
        </row>
        <row r="1338">
          <cell r="M1338">
            <v>598000000</v>
          </cell>
        </row>
        <row r="1339">
          <cell r="M1339">
            <v>613000000</v>
          </cell>
        </row>
        <row r="1340">
          <cell r="M1340">
            <v>592000000</v>
          </cell>
        </row>
        <row r="1341">
          <cell r="M1341">
            <v>1083000000</v>
          </cell>
        </row>
        <row r="1342">
          <cell r="M1342">
            <v>1145000000</v>
          </cell>
        </row>
        <row r="1343">
          <cell r="M1343">
            <v>1189000000</v>
          </cell>
        </row>
        <row r="1344">
          <cell r="M1344">
            <v>1117000000</v>
          </cell>
        </row>
        <row r="1345">
          <cell r="M1345">
            <v>1911500000</v>
          </cell>
        </row>
        <row r="1346">
          <cell r="M1346">
            <v>1968300000</v>
          </cell>
        </row>
        <row r="1347">
          <cell r="M1347">
            <v>1744900000</v>
          </cell>
        </row>
        <row r="1348">
          <cell r="M1348">
            <v>1699300000</v>
          </cell>
        </row>
        <row r="1349">
          <cell r="M1349">
            <v>3264896000</v>
          </cell>
        </row>
        <row r="1350">
          <cell r="M1350">
            <v>3470200000</v>
          </cell>
        </row>
        <row r="1351">
          <cell r="M1351">
            <v>3860448000</v>
          </cell>
        </row>
        <row r="1352">
          <cell r="M1352">
            <v>3943786000</v>
          </cell>
        </row>
        <row r="1353">
          <cell r="M1353">
            <v>976900000</v>
          </cell>
        </row>
        <row r="1354">
          <cell r="M1354">
            <v>1010000000</v>
          </cell>
        </row>
        <row r="1355">
          <cell r="M1355">
            <v>1497600000</v>
          </cell>
        </row>
        <row r="1356">
          <cell r="M1356">
            <v>1736700000</v>
          </cell>
        </row>
        <row r="1357">
          <cell r="M1357">
            <v>1117200000</v>
          </cell>
        </row>
        <row r="1358">
          <cell r="M1358">
            <v>1112000000</v>
          </cell>
        </row>
        <row r="1359">
          <cell r="M1359">
            <v>1196700000</v>
          </cell>
        </row>
        <row r="1360">
          <cell r="M1360">
            <v>1822500000</v>
          </cell>
        </row>
        <row r="1361">
          <cell r="M1361">
            <v>450728000</v>
          </cell>
        </row>
        <row r="1362">
          <cell r="M1362">
            <v>462444000</v>
          </cell>
        </row>
        <row r="1363">
          <cell r="M1363">
            <v>527489000</v>
          </cell>
        </row>
        <row r="1364">
          <cell r="M1364">
            <v>727372000</v>
          </cell>
        </row>
        <row r="1365">
          <cell r="M1365">
            <v>1012400000</v>
          </cell>
        </row>
        <row r="1366">
          <cell r="M1366">
            <v>1048700000</v>
          </cell>
        </row>
        <row r="1367">
          <cell r="M1367">
            <v>1053700000</v>
          </cell>
        </row>
        <row r="1368">
          <cell r="M1368">
            <v>1054100000</v>
          </cell>
        </row>
        <row r="1369">
          <cell r="M1369">
            <v>763064000</v>
          </cell>
        </row>
        <row r="1370">
          <cell r="M1370">
            <v>846635000</v>
          </cell>
        </row>
        <row r="1371">
          <cell r="M1371">
            <v>893381000</v>
          </cell>
        </row>
        <row r="1372">
          <cell r="M1372">
            <v>922775000</v>
          </cell>
        </row>
        <row r="1373">
          <cell r="M1373">
            <v>2701000000</v>
          </cell>
        </row>
        <row r="1374">
          <cell r="M1374">
            <v>2835000000</v>
          </cell>
        </row>
        <row r="1375">
          <cell r="M1375">
            <v>2926000000</v>
          </cell>
        </row>
        <row r="1376">
          <cell r="M1376">
            <v>3031000000</v>
          </cell>
        </row>
        <row r="1377">
          <cell r="M1377">
            <v>1445069000</v>
          </cell>
        </row>
        <row r="1378">
          <cell r="M1378">
            <v>1510069000</v>
          </cell>
        </row>
        <row r="1379">
          <cell r="M1379">
            <v>1590672000</v>
          </cell>
        </row>
        <row r="1380">
          <cell r="M1380">
            <v>1630403000</v>
          </cell>
        </row>
        <row r="1381">
          <cell r="M1381">
            <v>4963184000</v>
          </cell>
        </row>
        <row r="1382">
          <cell r="M1382">
            <v>4790000000</v>
          </cell>
        </row>
        <row r="1383">
          <cell r="M1383">
            <v>4878000000</v>
          </cell>
        </row>
        <row r="1384">
          <cell r="M1384">
            <v>4667000000</v>
          </cell>
        </row>
        <row r="1385">
          <cell r="M1385">
            <v>388469000</v>
          </cell>
        </row>
        <row r="1386">
          <cell r="M1386">
            <v>429015000</v>
          </cell>
        </row>
        <row r="1387">
          <cell r="M1387">
            <v>538075000</v>
          </cell>
        </row>
        <row r="1388">
          <cell r="M1388">
            <v>778573000</v>
          </cell>
        </row>
        <row r="1389">
          <cell r="M1389">
            <v>1449000000</v>
          </cell>
        </row>
        <row r="1390">
          <cell r="M1390">
            <v>1687000000</v>
          </cell>
        </row>
        <row r="1391">
          <cell r="M1391">
            <v>1570000000</v>
          </cell>
        </row>
        <row r="1392">
          <cell r="M1392">
            <v>1647000000</v>
          </cell>
        </row>
        <row r="1393">
          <cell r="M1393">
            <v>7514000000</v>
          </cell>
        </row>
        <row r="1394">
          <cell r="M1394">
            <v>6384000000</v>
          </cell>
        </row>
        <row r="1395">
          <cell r="M1395">
            <v>5885000000</v>
          </cell>
        </row>
        <row r="1396">
          <cell r="M1396">
            <v>5325000000</v>
          </cell>
        </row>
        <row r="1397">
          <cell r="M1397">
            <v>1847000000</v>
          </cell>
        </row>
        <row r="1398">
          <cell r="M1398">
            <v>2046000000</v>
          </cell>
        </row>
        <row r="1399">
          <cell r="M1399">
            <v>1719000000</v>
          </cell>
        </row>
        <row r="1400">
          <cell r="M1400">
            <v>1995000000</v>
          </cell>
        </row>
        <row r="1401">
          <cell r="M1401">
            <v>585400000</v>
          </cell>
        </row>
        <row r="1402">
          <cell r="M1402">
            <v>895100000</v>
          </cell>
        </row>
        <row r="1403">
          <cell r="M1403">
            <v>1078400000</v>
          </cell>
        </row>
        <row r="1404">
          <cell r="M1404">
            <v>1177200000</v>
          </cell>
        </row>
        <row r="1405">
          <cell r="M1405">
            <v>2960300000</v>
          </cell>
        </row>
        <row r="1406">
          <cell r="M1406">
            <v>2814600000</v>
          </cell>
        </row>
        <row r="1407">
          <cell r="M1407">
            <v>2681100000</v>
          </cell>
        </row>
        <row r="1408">
          <cell r="M1408">
            <v>2798900000</v>
          </cell>
        </row>
        <row r="1409">
          <cell r="M1409">
            <v>415100000</v>
          </cell>
        </row>
        <row r="1410">
          <cell r="M1410">
            <v>457200000</v>
          </cell>
        </row>
        <row r="1411">
          <cell r="M1411">
            <v>528000000</v>
          </cell>
        </row>
        <row r="1412">
          <cell r="M1412">
            <v>541700000</v>
          </cell>
        </row>
        <row r="1413">
          <cell r="M1413">
            <v>1646000000</v>
          </cell>
        </row>
        <row r="1414">
          <cell r="M1414">
            <v>1839000000</v>
          </cell>
        </row>
        <row r="1415">
          <cell r="M1415">
            <v>2238000000</v>
          </cell>
        </row>
        <row r="1416">
          <cell r="M1416">
            <v>2299000000</v>
          </cell>
        </row>
        <row r="1417">
          <cell r="M1417">
            <v>6672000000</v>
          </cell>
        </row>
        <row r="1418">
          <cell r="M1418">
            <v>7929000000</v>
          </cell>
        </row>
        <row r="1419">
          <cell r="M1419">
            <v>8419000000</v>
          </cell>
        </row>
        <row r="1420">
          <cell r="M1420">
            <v>8954000000</v>
          </cell>
        </row>
        <row r="1421">
          <cell r="M1421">
            <v>4763000000</v>
          </cell>
        </row>
        <row r="1422">
          <cell r="M1422">
            <v>5110000000</v>
          </cell>
        </row>
        <row r="1423">
          <cell r="M1423">
            <v>4741000000</v>
          </cell>
        </row>
        <row r="1424">
          <cell r="M1424">
            <v>5329000000</v>
          </cell>
        </row>
        <row r="1425">
          <cell r="M1425">
            <v>4548000000</v>
          </cell>
        </row>
        <row r="1426">
          <cell r="M1426">
            <v>3001000000</v>
          </cell>
        </row>
        <row r="1427">
          <cell r="M1427">
            <v>2911000000</v>
          </cell>
        </row>
        <row r="1428">
          <cell r="M1428">
            <v>2392000000</v>
          </cell>
        </row>
        <row r="1429">
          <cell r="M1429">
            <v>6338129000</v>
          </cell>
        </row>
        <row r="1430">
          <cell r="M1430">
            <v>0</v>
          </cell>
        </row>
        <row r="1431">
          <cell r="M1431">
            <v>0</v>
          </cell>
        </row>
        <row r="1432">
          <cell r="M1432">
            <v>0</v>
          </cell>
        </row>
        <row r="1433">
          <cell r="M1433">
            <v>59209000000</v>
          </cell>
        </row>
        <row r="1434">
          <cell r="M1434">
            <v>46809000000</v>
          </cell>
        </row>
        <row r="1435">
          <cell r="M1435">
            <v>60090000000</v>
          </cell>
        </row>
        <row r="1436">
          <cell r="M1436">
            <v>54970000000</v>
          </cell>
        </row>
        <row r="1437">
          <cell r="M1437">
            <v>1193800000</v>
          </cell>
        </row>
        <row r="1438">
          <cell r="M1438">
            <v>1163900000</v>
          </cell>
        </row>
        <row r="1439">
          <cell r="M1439">
            <v>1051800000</v>
          </cell>
        </row>
        <row r="1440">
          <cell r="M1440">
            <v>1597300000</v>
          </cell>
        </row>
        <row r="1441">
          <cell r="M1441">
            <v>911000000</v>
          </cell>
        </row>
        <row r="1442">
          <cell r="M1442">
            <v>941000000</v>
          </cell>
        </row>
        <row r="1443">
          <cell r="M1443">
            <v>976000000</v>
          </cell>
        </row>
        <row r="1444">
          <cell r="M1444">
            <v>993000000</v>
          </cell>
        </row>
        <row r="1445">
          <cell r="M1445">
            <v>300107000</v>
          </cell>
        </row>
        <row r="1446">
          <cell r="M1446">
            <v>340054000</v>
          </cell>
        </row>
        <row r="1447">
          <cell r="M1447">
            <v>375843000</v>
          </cell>
        </row>
        <row r="1448">
          <cell r="M1448">
            <v>460303000</v>
          </cell>
        </row>
        <row r="1449">
          <cell r="M1449">
            <v>2030000000</v>
          </cell>
        </row>
        <row r="1450">
          <cell r="M1450">
            <v>2117000000</v>
          </cell>
        </row>
        <row r="1451">
          <cell r="M1451">
            <v>2131000000</v>
          </cell>
        </row>
        <row r="1452">
          <cell r="M1452">
            <v>2107000000</v>
          </cell>
        </row>
        <row r="1453">
          <cell r="M1453">
            <v>1497466000</v>
          </cell>
        </row>
        <row r="1454">
          <cell r="M1454">
            <v>606765000</v>
          </cell>
        </row>
        <row r="1455">
          <cell r="M1455">
            <v>918691000</v>
          </cell>
        </row>
        <row r="1456">
          <cell r="M1456">
            <v>1273308000</v>
          </cell>
        </row>
        <row r="1457">
          <cell r="M1457">
            <v>17154000000</v>
          </cell>
        </row>
        <row r="1458">
          <cell r="M1458">
            <v>16461000000</v>
          </cell>
        </row>
        <row r="1459">
          <cell r="M1459">
            <v>16805000000</v>
          </cell>
        </row>
        <row r="1460">
          <cell r="M1460">
            <v>16878000000</v>
          </cell>
        </row>
        <row r="1461">
          <cell r="M1461">
            <v>1466067000</v>
          </cell>
        </row>
        <row r="1462">
          <cell r="M1462">
            <v>2036100000</v>
          </cell>
        </row>
        <row r="1463">
          <cell r="M1463">
            <v>1645800000</v>
          </cell>
        </row>
        <row r="1464">
          <cell r="M1464">
            <v>1731200000</v>
          </cell>
        </row>
        <row r="1465">
          <cell r="M1465">
            <v>4250446000</v>
          </cell>
        </row>
        <row r="1466">
          <cell r="M1466">
            <v>4467089000</v>
          </cell>
        </row>
        <row r="1467">
          <cell r="M1467">
            <v>4695384000</v>
          </cell>
        </row>
        <row r="1468">
          <cell r="M1468">
            <v>5205715000</v>
          </cell>
        </row>
        <row r="1469">
          <cell r="M1469">
            <v>787329000</v>
          </cell>
        </row>
        <row r="1470">
          <cell r="M1470">
            <v>819711000</v>
          </cell>
        </row>
        <row r="1471">
          <cell r="M1471">
            <v>855908000</v>
          </cell>
        </row>
        <row r="1472">
          <cell r="M1472">
            <v>907024000</v>
          </cell>
        </row>
        <row r="1473">
          <cell r="M1473">
            <v>3731300000</v>
          </cell>
        </row>
        <row r="1474">
          <cell r="M1474">
            <v>3841800000</v>
          </cell>
        </row>
        <row r="1475">
          <cell r="M1475">
            <v>5587200000</v>
          </cell>
        </row>
        <row r="1476">
          <cell r="M1476">
            <v>5304400000</v>
          </cell>
        </row>
        <row r="1477">
          <cell r="M1477">
            <v>455000000</v>
          </cell>
        </row>
        <row r="1478">
          <cell r="M1478">
            <v>633000000</v>
          </cell>
        </row>
        <row r="1479">
          <cell r="M1479">
            <v>866000000</v>
          </cell>
        </row>
        <row r="1480">
          <cell r="M1480">
            <v>1202000000</v>
          </cell>
        </row>
        <row r="1481">
          <cell r="M1481">
            <v>7578000000</v>
          </cell>
        </row>
        <row r="1482">
          <cell r="M1482">
            <v>7846000000</v>
          </cell>
        </row>
        <row r="1483">
          <cell r="M1483">
            <v>7979000000</v>
          </cell>
        </row>
        <row r="1484">
          <cell r="M1484">
            <v>8139000000</v>
          </cell>
        </row>
        <row r="1485">
          <cell r="M1485">
            <v>1129262000</v>
          </cell>
        </row>
        <row r="1486">
          <cell r="M1486">
            <v>1238959000</v>
          </cell>
        </row>
        <row r="1487">
          <cell r="M1487">
            <v>1360943000</v>
          </cell>
        </row>
        <row r="1488">
          <cell r="M1488">
            <v>1492666000</v>
          </cell>
        </row>
        <row r="1489">
          <cell r="M1489">
            <v>983000000</v>
          </cell>
        </row>
        <row r="1490">
          <cell r="M1490">
            <v>1255000000</v>
          </cell>
        </row>
        <row r="1491">
          <cell r="M1491">
            <v>1748000000</v>
          </cell>
        </row>
        <row r="1492">
          <cell r="M1492">
            <v>1864000000</v>
          </cell>
        </row>
        <row r="1493">
          <cell r="M1493">
            <v>2120000000</v>
          </cell>
        </row>
        <row r="1494">
          <cell r="M1494">
            <v>2737000000</v>
          </cell>
        </row>
        <row r="1495">
          <cell r="M1495">
            <v>3324000000</v>
          </cell>
        </row>
        <row r="1496">
          <cell r="M1496">
            <v>3376000000</v>
          </cell>
        </row>
        <row r="1497">
          <cell r="M1497">
            <v>247597000</v>
          </cell>
        </row>
        <row r="1498">
          <cell r="M1498">
            <v>312367000</v>
          </cell>
        </row>
        <row r="1499">
          <cell r="M1499">
            <v>346345000</v>
          </cell>
        </row>
        <row r="1500">
          <cell r="M1500">
            <v>390253000</v>
          </cell>
        </row>
        <row r="1501">
          <cell r="M1501">
            <v>3681000000</v>
          </cell>
        </row>
        <row r="1502">
          <cell r="M1502">
            <v>3380000000</v>
          </cell>
        </row>
        <row r="1503">
          <cell r="M1503">
            <v>3201000000</v>
          </cell>
        </row>
        <row r="1504">
          <cell r="M1504">
            <v>3028000000</v>
          </cell>
        </row>
        <row r="1505">
          <cell r="M1505">
            <v>1165000000</v>
          </cell>
        </row>
        <row r="1506">
          <cell r="M1506">
            <v>1126000000</v>
          </cell>
        </row>
        <row r="1507">
          <cell r="M1507">
            <v>1361000000</v>
          </cell>
        </row>
        <row r="1508">
          <cell r="M1508">
            <v>1304000000</v>
          </cell>
        </row>
        <row r="1509">
          <cell r="M1509">
            <v>670602000</v>
          </cell>
        </row>
        <row r="1510">
          <cell r="M1510">
            <v>871572000</v>
          </cell>
        </row>
        <row r="1511">
          <cell r="M1511">
            <v>1158251000</v>
          </cell>
        </row>
        <row r="1512">
          <cell r="M1512">
            <v>1497000000</v>
          </cell>
        </row>
        <row r="1513">
          <cell r="M1513">
            <v>670602000</v>
          </cell>
        </row>
        <row r="1514">
          <cell r="M1514">
            <v>871572000</v>
          </cell>
        </row>
        <row r="1515">
          <cell r="M1515">
            <v>1158251000</v>
          </cell>
        </row>
        <row r="1516">
          <cell r="M1516">
            <v>1497000000</v>
          </cell>
        </row>
        <row r="1517">
          <cell r="M1517">
            <v>17970000000</v>
          </cell>
        </row>
        <row r="1518">
          <cell r="M1518">
            <v>19318000000</v>
          </cell>
        </row>
        <row r="1519">
          <cell r="M1519">
            <v>19474000000</v>
          </cell>
        </row>
        <row r="1520">
          <cell r="M1520">
            <v>20242000000</v>
          </cell>
        </row>
        <row r="1521">
          <cell r="M1521">
            <v>404036000</v>
          </cell>
        </row>
        <row r="1522">
          <cell r="M1522">
            <v>383394000</v>
          </cell>
        </row>
        <row r="1523">
          <cell r="M1523">
            <v>420541000</v>
          </cell>
        </row>
        <row r="1524">
          <cell r="M1524">
            <v>453010000</v>
          </cell>
        </row>
        <row r="1525">
          <cell r="M1525">
            <v>488880000</v>
          </cell>
        </row>
        <row r="1526">
          <cell r="M1526">
            <v>596390000</v>
          </cell>
        </row>
        <row r="1527">
          <cell r="M1527">
            <v>712006000</v>
          </cell>
        </row>
        <row r="1528">
          <cell r="M1528">
            <v>863354000</v>
          </cell>
        </row>
        <row r="1529">
          <cell r="M1529">
            <v>23207000000</v>
          </cell>
        </row>
        <row r="1530">
          <cell r="M1530">
            <v>26567000000</v>
          </cell>
        </row>
        <row r="1531">
          <cell r="M1531">
            <v>42211000000</v>
          </cell>
        </row>
        <row r="1532">
          <cell r="M1532">
            <v>54872000000</v>
          </cell>
        </row>
        <row r="1533">
          <cell r="M1533">
            <v>1948400000</v>
          </cell>
        </row>
        <row r="1534">
          <cell r="M1534">
            <v>1960800000</v>
          </cell>
        </row>
        <row r="1535">
          <cell r="M1535">
            <v>2092900000</v>
          </cell>
        </row>
        <row r="1536">
          <cell r="M1536">
            <v>2130800000</v>
          </cell>
        </row>
        <row r="1537">
          <cell r="M1537">
            <v>8668000000</v>
          </cell>
        </row>
        <row r="1538">
          <cell r="M1538">
            <v>9138000000</v>
          </cell>
        </row>
        <row r="1539">
          <cell r="M1539">
            <v>9327000000</v>
          </cell>
        </row>
        <row r="1540">
          <cell r="M1540">
            <v>8922000000</v>
          </cell>
        </row>
        <row r="1541">
          <cell r="M1541">
            <v>39210000000</v>
          </cell>
        </row>
        <row r="1542">
          <cell r="M1542">
            <v>34701000000</v>
          </cell>
        </row>
        <row r="1543">
          <cell r="M1543">
            <v>38506000000</v>
          </cell>
        </row>
        <row r="1544">
          <cell r="M1544">
            <v>37748000000</v>
          </cell>
        </row>
        <row r="1545">
          <cell r="M1545">
            <v>657246000</v>
          </cell>
        </row>
        <row r="1546">
          <cell r="M1546">
            <v>734511000</v>
          </cell>
        </row>
        <row r="1547">
          <cell r="M1547">
            <v>809545000</v>
          </cell>
        </row>
        <row r="1548">
          <cell r="M1548">
            <v>848323000</v>
          </cell>
        </row>
        <row r="1549">
          <cell r="M1549">
            <v>503798000</v>
          </cell>
        </row>
        <row r="1550">
          <cell r="M1550">
            <v>522100000</v>
          </cell>
        </row>
        <row r="1551">
          <cell r="M1551">
            <v>520300000</v>
          </cell>
        </row>
        <row r="1552">
          <cell r="M1552">
            <v>480600000</v>
          </cell>
        </row>
        <row r="1553">
          <cell r="M1553">
            <v>7583000000</v>
          </cell>
        </row>
        <row r="1554">
          <cell r="M1554">
            <v>7409000000</v>
          </cell>
        </row>
        <row r="1555">
          <cell r="M1555">
            <v>8376000000</v>
          </cell>
        </row>
        <row r="1556">
          <cell r="M1556">
            <v>7612000000</v>
          </cell>
        </row>
        <row r="1557">
          <cell r="M1557">
            <v>2604000000</v>
          </cell>
        </row>
        <row r="1558">
          <cell r="M1558">
            <v>2677000000</v>
          </cell>
        </row>
        <row r="1559">
          <cell r="M1559">
            <v>2723000000</v>
          </cell>
        </row>
        <row r="1560">
          <cell r="M1560">
            <v>4971000000</v>
          </cell>
        </row>
        <row r="1561">
          <cell r="M1561">
            <v>640797000</v>
          </cell>
        </row>
        <row r="1562">
          <cell r="M1562">
            <v>705400000</v>
          </cell>
        </row>
        <row r="1563">
          <cell r="M1563">
            <v>733700000</v>
          </cell>
        </row>
        <row r="1564">
          <cell r="M1564">
            <v>810500000</v>
          </cell>
        </row>
        <row r="1565">
          <cell r="M1565">
            <v>3596708000</v>
          </cell>
        </row>
        <row r="1566">
          <cell r="M1566">
            <v>3841032000</v>
          </cell>
        </row>
        <row r="1567">
          <cell r="M1567">
            <v>4159885000</v>
          </cell>
        </row>
        <row r="1568">
          <cell r="M1568">
            <v>4178386000</v>
          </cell>
        </row>
        <row r="1569">
          <cell r="M1569">
            <v>3066000000</v>
          </cell>
        </row>
        <row r="1570">
          <cell r="M1570">
            <v>3116000000</v>
          </cell>
        </row>
        <row r="1571">
          <cell r="M1571">
            <v>3082000000</v>
          </cell>
        </row>
        <row r="1572">
          <cell r="M1572">
            <v>3072000000</v>
          </cell>
        </row>
        <row r="1573">
          <cell r="M1573">
            <v>6778000000</v>
          </cell>
        </row>
        <row r="1574">
          <cell r="M1574">
            <v>6801000000</v>
          </cell>
        </row>
        <row r="1575">
          <cell r="M1575">
            <v>6801000000</v>
          </cell>
        </row>
        <row r="1576">
          <cell r="M1576">
            <v>6795000000</v>
          </cell>
        </row>
        <row r="1577">
          <cell r="M1577">
            <v>308143000</v>
          </cell>
        </row>
        <row r="1578">
          <cell r="M1578">
            <v>274217000</v>
          </cell>
        </row>
        <row r="1579">
          <cell r="M1579">
            <v>292358000</v>
          </cell>
        </row>
        <row r="1580">
          <cell r="M1580">
            <v>312694000</v>
          </cell>
        </row>
        <row r="1581">
          <cell r="M1581">
            <v>671203000</v>
          </cell>
        </row>
        <row r="1582">
          <cell r="M1582">
            <v>650573000</v>
          </cell>
        </row>
        <row r="1583">
          <cell r="M1583">
            <v>718259000</v>
          </cell>
        </row>
        <row r="1584">
          <cell r="M1584">
            <v>744338000</v>
          </cell>
        </row>
        <row r="1585">
          <cell r="M1585">
            <v>318912000</v>
          </cell>
        </row>
        <row r="1586">
          <cell r="M1586">
            <v>358913000</v>
          </cell>
        </row>
        <row r="1587">
          <cell r="M1587">
            <v>369682000</v>
          </cell>
        </row>
        <row r="1588">
          <cell r="M1588">
            <v>528174000</v>
          </cell>
        </row>
        <row r="1589">
          <cell r="M1589">
            <v>248665000</v>
          </cell>
        </row>
        <row r="1590">
          <cell r="M1590">
            <v>249842000</v>
          </cell>
        </row>
        <row r="1591">
          <cell r="M1591">
            <v>257265000</v>
          </cell>
        </row>
        <row r="1592">
          <cell r="M1592">
            <v>260632000</v>
          </cell>
        </row>
        <row r="1593">
          <cell r="M1593">
            <v>1198586000</v>
          </cell>
        </row>
        <row r="1594">
          <cell r="M1594">
            <v>1238285000</v>
          </cell>
        </row>
        <row r="1595">
          <cell r="M1595">
            <v>1160915000</v>
          </cell>
        </row>
        <row r="1596">
          <cell r="M1596">
            <v>1372497000</v>
          </cell>
        </row>
        <row r="1597">
          <cell r="M1597">
            <v>762355000</v>
          </cell>
        </row>
        <row r="1598">
          <cell r="M1598">
            <v>872697000</v>
          </cell>
        </row>
        <row r="1599">
          <cell r="M1599">
            <v>1040049000</v>
          </cell>
        </row>
        <row r="1600">
          <cell r="M1600">
            <v>1035787000</v>
          </cell>
        </row>
        <row r="1601">
          <cell r="M1601">
            <v>56411000000</v>
          </cell>
        </row>
        <row r="1602">
          <cell r="M1602">
            <v>43695000000</v>
          </cell>
        </row>
        <row r="1603">
          <cell r="M1603">
            <v>57549000000</v>
          </cell>
        </row>
        <row r="1604">
          <cell r="M1604">
            <v>46003000000</v>
          </cell>
        </row>
        <row r="1605">
          <cell r="M1605">
            <v>587103000</v>
          </cell>
        </row>
        <row r="1606">
          <cell r="M1606">
            <v>603419000</v>
          </cell>
        </row>
        <row r="1607">
          <cell r="M1607">
            <v>631067000</v>
          </cell>
        </row>
        <row r="1608">
          <cell r="M1608">
            <v>624415000</v>
          </cell>
        </row>
        <row r="1609">
          <cell r="M1609">
            <v>3097000000</v>
          </cell>
        </row>
        <row r="1610">
          <cell r="M1610">
            <v>2569000000</v>
          </cell>
        </row>
        <row r="1611">
          <cell r="M1611">
            <v>2610000000</v>
          </cell>
        </row>
        <row r="1612">
          <cell r="M1612">
            <v>2969000000</v>
          </cell>
        </row>
        <row r="1613">
          <cell r="M1613">
            <v>485600000</v>
          </cell>
        </row>
        <row r="1614">
          <cell r="M1614">
            <v>456800000</v>
          </cell>
        </row>
        <row r="1615">
          <cell r="M1615">
            <v>513200000</v>
          </cell>
        </row>
        <row r="1616">
          <cell r="M1616">
            <v>726200000</v>
          </cell>
        </row>
        <row r="1617">
          <cell r="M1617">
            <v>57615000000</v>
          </cell>
        </row>
        <row r="1618">
          <cell r="M1618">
            <v>51151000000</v>
          </cell>
        </row>
        <row r="1619">
          <cell r="M1619">
            <v>50432000000</v>
          </cell>
        </row>
        <row r="1620">
          <cell r="M1620">
            <v>52416000000</v>
          </cell>
        </row>
        <row r="1621">
          <cell r="M1621">
            <v>3682000000</v>
          </cell>
        </row>
        <row r="1622">
          <cell r="M1622">
            <v>4032000000</v>
          </cell>
        </row>
        <row r="1623">
          <cell r="M1623">
            <v>4472000000</v>
          </cell>
        </row>
        <row r="1624">
          <cell r="M1624">
            <v>4477000000</v>
          </cell>
        </row>
        <row r="1625">
          <cell r="M1625">
            <v>1853000000</v>
          </cell>
        </row>
        <row r="1626">
          <cell r="M1626">
            <v>2071000000</v>
          </cell>
        </row>
        <row r="1627">
          <cell r="M1627">
            <v>2204000000</v>
          </cell>
        </row>
        <row r="1628">
          <cell r="M1628">
            <v>2155000000</v>
          </cell>
        </row>
        <row r="1629">
          <cell r="M1629">
            <v>2801000000</v>
          </cell>
        </row>
        <row r="1630">
          <cell r="M1630">
            <v>2773000000</v>
          </cell>
        </row>
        <row r="1631">
          <cell r="M1631">
            <v>2588000000</v>
          </cell>
        </row>
        <row r="1632">
          <cell r="M1632">
            <v>2711000000</v>
          </cell>
        </row>
        <row r="1633">
          <cell r="M1633">
            <v>1351000000</v>
          </cell>
        </row>
        <row r="1634">
          <cell r="M1634">
            <v>1361000000</v>
          </cell>
        </row>
        <row r="1635">
          <cell r="M1635">
            <v>1560000000</v>
          </cell>
        </row>
        <row r="1636">
          <cell r="M1636">
            <v>2602000000</v>
          </cell>
        </row>
        <row r="1637">
          <cell r="M1637">
            <v>88629000000</v>
          </cell>
        </row>
        <row r="1638">
          <cell r="M1638">
            <v>91353000000</v>
          </cell>
        </row>
        <row r="1639">
          <cell r="M1639">
            <v>93418000000</v>
          </cell>
        </row>
        <row r="1640">
          <cell r="M1640">
            <v>97041000000</v>
          </cell>
        </row>
        <row r="1641">
          <cell r="M1641">
            <v>1023600000</v>
          </cell>
        </row>
        <row r="1642">
          <cell r="M1642">
            <v>1145000000</v>
          </cell>
        </row>
        <row r="1643">
          <cell r="M1643">
            <v>1961900000</v>
          </cell>
        </row>
        <row r="1644">
          <cell r="M1644">
            <v>1140600000</v>
          </cell>
        </row>
        <row r="1645">
          <cell r="M1645">
            <v>1199600000</v>
          </cell>
        </row>
        <row r="1646">
          <cell r="M1646">
            <v>1169300000</v>
          </cell>
        </row>
        <row r="1647">
          <cell r="M1647">
            <v>1174900000</v>
          </cell>
        </row>
        <row r="1648">
          <cell r="M1648">
            <v>352000000</v>
          </cell>
        </row>
        <row r="1649">
          <cell r="M1649">
            <v>527000000</v>
          </cell>
        </row>
        <row r="1650">
          <cell r="M1650">
            <v>276000000</v>
          </cell>
        </row>
        <row r="1651">
          <cell r="M1651">
            <v>444000000</v>
          </cell>
        </row>
        <row r="1652">
          <cell r="M1652">
            <v>1574000000</v>
          </cell>
        </row>
        <row r="1653">
          <cell r="M1653">
            <v>1687000000</v>
          </cell>
        </row>
        <row r="1654">
          <cell r="M1654">
            <v>1790000000</v>
          </cell>
        </row>
        <row r="1655">
          <cell r="M1655">
            <v>1808000000</v>
          </cell>
        </row>
        <row r="1656">
          <cell r="M1656">
            <v>854876000</v>
          </cell>
        </row>
        <row r="1657">
          <cell r="M1657">
            <v>836977000</v>
          </cell>
        </row>
        <row r="1658">
          <cell r="M1658">
            <v>817020000</v>
          </cell>
        </row>
        <row r="1659">
          <cell r="M1659">
            <v>797957000</v>
          </cell>
        </row>
        <row r="1660">
          <cell r="M1660">
            <v>702218000</v>
          </cell>
        </row>
        <row r="1661">
          <cell r="M1661">
            <v>688017000</v>
          </cell>
        </row>
        <row r="1662">
          <cell r="M1662">
            <v>1031091000</v>
          </cell>
        </row>
        <row r="1663">
          <cell r="M1663">
            <v>958790000</v>
          </cell>
        </row>
        <row r="1664">
          <cell r="M1664">
            <v>1595504000</v>
          </cell>
        </row>
        <row r="1665">
          <cell r="M1665">
            <v>1659089000</v>
          </cell>
        </row>
        <row r="1666">
          <cell r="M1666">
            <v>1786653000</v>
          </cell>
        </row>
        <row r="1667">
          <cell r="M1667">
            <v>1990341000</v>
          </cell>
        </row>
        <row r="1668">
          <cell r="M1668">
            <v>1173955000</v>
          </cell>
        </row>
        <row r="1669">
          <cell r="M1669">
            <v>1213178000</v>
          </cell>
        </row>
        <row r="1670">
          <cell r="M1670">
            <v>1341315000</v>
          </cell>
        </row>
        <row r="1671">
          <cell r="M1671">
            <v>1966939000</v>
          </cell>
        </row>
        <row r="1672">
          <cell r="M1672">
            <v>850714000</v>
          </cell>
        </row>
        <row r="1673">
          <cell r="M1673">
            <v>880941000</v>
          </cell>
        </row>
        <row r="1674">
          <cell r="M1674">
            <v>888952000</v>
          </cell>
        </row>
        <row r="1675">
          <cell r="M1675">
            <v>872093000</v>
          </cell>
        </row>
        <row r="1676">
          <cell r="M1676">
            <v>97732000000</v>
          </cell>
        </row>
        <row r="1677">
          <cell r="M1677">
            <v>93878000000</v>
          </cell>
        </row>
        <row r="1678">
          <cell r="M1678">
            <v>91523000000</v>
          </cell>
        </row>
        <row r="1679">
          <cell r="M1679">
            <v>79492000000</v>
          </cell>
        </row>
        <row r="1680">
          <cell r="M1680">
            <v>1148731000</v>
          </cell>
        </row>
        <row r="1681">
          <cell r="M1681">
            <v>1144800000</v>
          </cell>
        </row>
        <row r="1682">
          <cell r="M1682">
            <v>1143100000</v>
          </cell>
        </row>
        <row r="1683">
          <cell r="M1683">
            <v>1077300000</v>
          </cell>
        </row>
        <row r="1684">
          <cell r="M1684">
            <v>5354000000</v>
          </cell>
        </row>
        <row r="1685">
          <cell r="M1685">
            <v>5127000000</v>
          </cell>
        </row>
        <row r="1686">
          <cell r="M1686">
            <v>4912000000</v>
          </cell>
        </row>
        <row r="1687">
          <cell r="M1687">
            <v>4665000000</v>
          </cell>
        </row>
        <row r="1688">
          <cell r="M1688">
            <v>1042000000</v>
          </cell>
        </row>
        <row r="1689">
          <cell r="M1689">
            <v>1094000000</v>
          </cell>
        </row>
        <row r="1690">
          <cell r="M1690">
            <v>1024000000</v>
          </cell>
        </row>
        <row r="1691">
          <cell r="M1691">
            <v>949000000</v>
          </cell>
        </row>
        <row r="1692">
          <cell r="M1692">
            <v>2563462000</v>
          </cell>
        </row>
        <row r="1693">
          <cell r="M1693">
            <v>2753703000</v>
          </cell>
        </row>
        <row r="1694">
          <cell r="M1694">
            <v>2993846000</v>
          </cell>
        </row>
        <row r="1695">
          <cell r="M1695">
            <v>3025487000</v>
          </cell>
        </row>
        <row r="1696">
          <cell r="M1696">
            <v>1450000000</v>
          </cell>
        </row>
        <row r="1697">
          <cell r="M1697">
            <v>1454000000</v>
          </cell>
        </row>
        <row r="1698">
          <cell r="M1698">
            <v>1505000000</v>
          </cell>
        </row>
        <row r="1699">
          <cell r="M1699">
            <v>1746000000</v>
          </cell>
        </row>
        <row r="1700">
          <cell r="M1700">
            <v>2047700000</v>
          </cell>
        </row>
        <row r="1701">
          <cell r="M1701">
            <v>2077800000</v>
          </cell>
        </row>
        <row r="1702">
          <cell r="M1702">
            <v>2052100000</v>
          </cell>
        </row>
        <row r="1703">
          <cell r="M1703">
            <v>2898100000</v>
          </cell>
        </row>
        <row r="1704">
          <cell r="M1704">
            <v>1610244000</v>
          </cell>
        </row>
        <row r="1705">
          <cell r="M1705">
            <v>1772825000</v>
          </cell>
        </row>
        <row r="1706">
          <cell r="M1706">
            <v>1741528000</v>
          </cell>
        </row>
        <row r="1707">
          <cell r="M1707">
            <v>1640521000</v>
          </cell>
        </row>
        <row r="1708">
          <cell r="M1708">
            <v>2072000000</v>
          </cell>
        </row>
        <row r="1709">
          <cell r="M1709">
            <v>2099000000</v>
          </cell>
        </row>
        <row r="1710">
          <cell r="M1710">
            <v>1957000000</v>
          </cell>
        </row>
        <row r="1711">
          <cell r="M1711">
            <v>1825000000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zoomScale="47" workbookViewId="0">
      <selection activeCell="R1696" sqref="R1696"/>
    </sheetView>
  </sheetViews>
  <sheetFormatPr defaultColWidth="16.54296875" defaultRowHeight="14.5" x14ac:dyDescent="0.35"/>
  <cols>
    <col min="1" max="3" width="16.54296875" style="1"/>
    <col min="4" max="4" width="0" style="1" hidden="1" customWidth="1"/>
    <col min="5" max="5" width="16.54296875" style="3"/>
    <col min="6" max="6" width="25.453125" style="3" customWidth="1"/>
    <col min="7" max="7" width="25" style="3" customWidth="1"/>
    <col min="8" max="8" width="25.81640625" style="3" customWidth="1"/>
    <col min="9" max="9" width="22.1796875" style="3" customWidth="1"/>
    <col min="10" max="10" width="16.54296875" style="1"/>
    <col min="11" max="11" width="24.36328125" style="1" customWidth="1"/>
    <col min="12" max="12" width="19.26953125" style="24" bestFit="1" customWidth="1"/>
    <col min="13" max="13" width="24.08984375" style="25" customWidth="1"/>
    <col min="14" max="14" width="18.81640625" style="25" bestFit="1" customWidth="1"/>
    <col min="15" max="15" width="0" style="26" hidden="1" customWidth="1"/>
    <col min="16" max="16" width="16.54296875" style="27"/>
    <col min="17" max="17" width="16.54296875" style="28"/>
    <col min="18" max="16384" width="16.54296875" style="1"/>
  </cols>
  <sheetData>
    <row r="1" spans="1:17" x14ac:dyDescent="0.35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9" t="s">
        <v>602</v>
      </c>
      <c r="M1" s="20" t="s">
        <v>603</v>
      </c>
      <c r="N1" s="20" t="s">
        <v>604</v>
      </c>
      <c r="O1" s="21" t="s">
        <v>605</v>
      </c>
      <c r="P1" s="22" t="s">
        <v>606</v>
      </c>
      <c r="Q1" s="23" t="s">
        <v>607</v>
      </c>
    </row>
    <row r="2" spans="1:17" x14ac:dyDescent="0.35">
      <c r="A2" s="1">
        <v>0</v>
      </c>
      <c r="B2" s="1" t="s">
        <v>10</v>
      </c>
      <c r="C2" s="1" t="s">
        <v>11</v>
      </c>
      <c r="D2" s="2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s="1" t="s">
        <v>12</v>
      </c>
      <c r="K2" s="1" t="s">
        <v>13</v>
      </c>
      <c r="L2" s="24" cm="1">
        <f t="array" ref="L2:L1711">TotalRevenue-COGS</f>
        <v>14356000000</v>
      </c>
      <c r="M2" s="25" cm="1">
        <f t="array" ref="M2:M1711">Sales_general_Admin+Research_Development+other_operating_Items</f>
        <v>13822000000</v>
      </c>
      <c r="N2" s="25" cm="1">
        <f t="array" ref="N2:N1711">gross_profit-total_operating_expenses</f>
        <v>534000000</v>
      </c>
      <c r="O2" s="26" cm="1">
        <f t="array" ref="O2:O1711">gross_profit-total_operating_expenses</f>
        <v>534000000</v>
      </c>
      <c r="P2" s="27" cm="1">
        <f t="array" ref="P2:P1711">1-(COGS/TotalRevenue)</f>
        <v>0.57759002212834432</v>
      </c>
      <c r="Q2" s="28" cm="1">
        <f t="array" ref="Q2:Q1711">Operating_profit/TotalRevenue</f>
        <v>2.1484610742305371E-2</v>
      </c>
    </row>
    <row r="3" spans="1:17" x14ac:dyDescent="0.35">
      <c r="A3" s="1">
        <v>1</v>
      </c>
      <c r="B3" s="1" t="s">
        <v>10</v>
      </c>
      <c r="C3" s="1" t="s">
        <v>14</v>
      </c>
      <c r="D3" s="2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s="1" t="s">
        <v>12</v>
      </c>
      <c r="K3" s="1" t="s">
        <v>13</v>
      </c>
      <c r="L3" s="24">
        <v>15724000000</v>
      </c>
      <c r="M3" s="25">
        <v>13766000000</v>
      </c>
      <c r="N3" s="25">
        <v>1958000000</v>
      </c>
      <c r="O3" s="26">
        <v>1958000000</v>
      </c>
      <c r="P3" s="27">
        <v>0.58796694462102228</v>
      </c>
      <c r="Q3" s="28">
        <v>7.3215420857794561E-2</v>
      </c>
    </row>
    <row r="4" spans="1:17" x14ac:dyDescent="0.35">
      <c r="A4" s="1">
        <v>2</v>
      </c>
      <c r="B4" s="1" t="s">
        <v>10</v>
      </c>
      <c r="C4" s="1" t="s">
        <v>15</v>
      </c>
      <c r="D4" s="2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s="1" t="s">
        <v>12</v>
      </c>
      <c r="K4" s="1" t="s">
        <v>13</v>
      </c>
      <c r="L4" s="24">
        <v>27030000000</v>
      </c>
      <c r="M4" s="25">
        <v>21981000000</v>
      </c>
      <c r="N4" s="25">
        <v>5049000000</v>
      </c>
      <c r="O4" s="26">
        <v>5049000000</v>
      </c>
      <c r="P4" s="27">
        <v>0.63376318874560378</v>
      </c>
      <c r="Q4" s="28">
        <v>0.11838218053927316</v>
      </c>
    </row>
    <row r="5" spans="1:17" x14ac:dyDescent="0.35">
      <c r="A5" s="1">
        <v>3</v>
      </c>
      <c r="B5" s="1" t="s">
        <v>10</v>
      </c>
      <c r="C5" s="1" t="s">
        <v>16</v>
      </c>
      <c r="D5" s="2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s="1" t="s">
        <v>12</v>
      </c>
      <c r="K5" s="1" t="s">
        <v>13</v>
      </c>
      <c r="L5" s="24">
        <v>29894000000</v>
      </c>
      <c r="M5" s="25">
        <v>22639000000</v>
      </c>
      <c r="N5" s="25">
        <v>7255000000</v>
      </c>
      <c r="O5" s="26">
        <v>7255000000</v>
      </c>
      <c r="P5" s="27">
        <v>0.72929982922664061</v>
      </c>
      <c r="Q5" s="28">
        <v>0.17699438887533545</v>
      </c>
    </row>
    <row r="6" spans="1:17" x14ac:dyDescent="0.35">
      <c r="A6" s="1">
        <v>4</v>
      </c>
      <c r="B6" s="1" t="s">
        <v>17</v>
      </c>
      <c r="C6" s="1" t="s">
        <v>11</v>
      </c>
      <c r="D6" s="2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s="1" t="s">
        <v>18</v>
      </c>
      <c r="K6" s="1" t="s">
        <v>19</v>
      </c>
      <c r="L6" s="24">
        <v>3098036000</v>
      </c>
      <c r="M6" s="25">
        <v>2440721000</v>
      </c>
      <c r="N6" s="25">
        <v>657315000</v>
      </c>
      <c r="O6" s="26">
        <v>657315000</v>
      </c>
      <c r="P6" s="27">
        <v>0.49928033878468714</v>
      </c>
      <c r="Q6" s="28">
        <v>0.10593306723622857</v>
      </c>
    </row>
    <row r="7" spans="1:17" x14ac:dyDescent="0.35">
      <c r="A7" s="1">
        <v>5</v>
      </c>
      <c r="B7" s="1" t="s">
        <v>17</v>
      </c>
      <c r="C7" s="1" t="s">
        <v>14</v>
      </c>
      <c r="D7" s="2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s="1" t="s">
        <v>18</v>
      </c>
      <c r="K7" s="1" t="s">
        <v>19</v>
      </c>
      <c r="L7" s="24">
        <v>3252146000</v>
      </c>
      <c r="M7" s="25">
        <v>2591828000</v>
      </c>
      <c r="N7" s="25">
        <v>660318000</v>
      </c>
      <c r="O7" s="26">
        <v>660318000</v>
      </c>
      <c r="P7" s="27">
        <v>0.50080676779470434</v>
      </c>
      <c r="Q7" s="28">
        <v>0.10168415664507792</v>
      </c>
    </row>
    <row r="8" spans="1:17" x14ac:dyDescent="0.35">
      <c r="A8" s="1">
        <v>6</v>
      </c>
      <c r="B8" s="1" t="s">
        <v>17</v>
      </c>
      <c r="C8" s="1" t="s">
        <v>15</v>
      </c>
      <c r="D8" s="2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s="1" t="s">
        <v>18</v>
      </c>
      <c r="K8" s="1" t="s">
        <v>19</v>
      </c>
      <c r="L8" s="24">
        <v>4453613000</v>
      </c>
      <c r="M8" s="25">
        <v>3601903000</v>
      </c>
      <c r="N8" s="25">
        <v>851710000</v>
      </c>
      <c r="O8" s="26">
        <v>851710000</v>
      </c>
      <c r="P8" s="27">
        <v>0.45242542534885444</v>
      </c>
      <c r="Q8" s="28">
        <v>8.6521944996988481E-2</v>
      </c>
    </row>
    <row r="9" spans="1:17" x14ac:dyDescent="0.35">
      <c r="A9" s="1">
        <v>7</v>
      </c>
      <c r="B9" s="1" t="s">
        <v>17</v>
      </c>
      <c r="C9" s="1" t="s">
        <v>16</v>
      </c>
      <c r="D9" s="2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s="1" t="s">
        <v>18</v>
      </c>
      <c r="K9" s="1" t="s">
        <v>19</v>
      </c>
      <c r="L9" s="24">
        <v>4422772000</v>
      </c>
      <c r="M9" s="25">
        <v>3596992000</v>
      </c>
      <c r="N9" s="25">
        <v>825780000</v>
      </c>
      <c r="O9" s="26">
        <v>825780000</v>
      </c>
      <c r="P9" s="27">
        <v>0.45422243237097848</v>
      </c>
      <c r="Q9" s="28">
        <v>8.4808305787254373E-2</v>
      </c>
    </row>
    <row r="10" spans="1:17" x14ac:dyDescent="0.35">
      <c r="A10" s="1">
        <v>8</v>
      </c>
      <c r="B10" s="1" t="s">
        <v>20</v>
      </c>
      <c r="C10" s="1" t="s">
        <v>11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s="1" t="s">
        <v>21</v>
      </c>
      <c r="K10" s="1" t="s">
        <v>22</v>
      </c>
      <c r="L10" s="24">
        <v>64304000000</v>
      </c>
      <c r="M10" s="25">
        <v>15305000000</v>
      </c>
      <c r="N10" s="25">
        <v>48999000000</v>
      </c>
      <c r="O10" s="26">
        <v>48999000000</v>
      </c>
      <c r="P10" s="27">
        <v>0.37624480720847231</v>
      </c>
      <c r="Q10" s="28">
        <v>0.28669475162366159</v>
      </c>
    </row>
    <row r="11" spans="1:17" x14ac:dyDescent="0.35">
      <c r="A11" s="1">
        <v>9</v>
      </c>
      <c r="B11" s="1" t="s">
        <v>20</v>
      </c>
      <c r="C11" s="1" t="s">
        <v>14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s="1" t="s">
        <v>21</v>
      </c>
      <c r="K11" s="1" t="s">
        <v>22</v>
      </c>
      <c r="L11" s="24">
        <v>70537000000</v>
      </c>
      <c r="M11" s="25">
        <v>18034000000</v>
      </c>
      <c r="N11" s="25">
        <v>52503000000</v>
      </c>
      <c r="O11" s="26">
        <v>52503000000</v>
      </c>
      <c r="P11" s="27">
        <v>0.38588035777783858</v>
      </c>
      <c r="Q11" s="28">
        <v>0.28722339232473537</v>
      </c>
    </row>
    <row r="12" spans="1:17" x14ac:dyDescent="0.35">
      <c r="A12" s="1">
        <v>10</v>
      </c>
      <c r="B12" s="1" t="s">
        <v>20</v>
      </c>
      <c r="C12" s="1" t="s">
        <v>15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s="1" t="s">
        <v>21</v>
      </c>
      <c r="K12" s="1" t="s">
        <v>22</v>
      </c>
      <c r="L12" s="24">
        <v>93626000000</v>
      </c>
      <c r="M12" s="25">
        <v>22396000000</v>
      </c>
      <c r="N12" s="25">
        <v>71230000000</v>
      </c>
      <c r="O12" s="26">
        <v>71230000000</v>
      </c>
      <c r="P12" s="27">
        <v>0.40059902017414373</v>
      </c>
      <c r="Q12" s="28">
        <v>0.30477290717326661</v>
      </c>
    </row>
    <row r="13" spans="1:17" x14ac:dyDescent="0.35">
      <c r="A13" s="1">
        <v>11</v>
      </c>
      <c r="B13" s="1" t="s">
        <v>20</v>
      </c>
      <c r="C13" s="1" t="s">
        <v>16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s="1" t="s">
        <v>21</v>
      </c>
      <c r="K13" s="1" t="s">
        <v>22</v>
      </c>
      <c r="L13" s="24">
        <v>84263000000</v>
      </c>
      <c r="M13" s="25">
        <v>24239000000</v>
      </c>
      <c r="N13" s="25">
        <v>60024000000</v>
      </c>
      <c r="O13" s="26">
        <v>60024000000</v>
      </c>
      <c r="P13" s="27">
        <v>0.39075955648097049</v>
      </c>
      <c r="Q13" s="28">
        <v>0.27835410106706115</v>
      </c>
    </row>
    <row r="14" spans="1:17" x14ac:dyDescent="0.35">
      <c r="A14" s="1">
        <v>12</v>
      </c>
      <c r="B14" s="1" t="s">
        <v>23</v>
      </c>
      <c r="C14" s="1" t="s">
        <v>11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s="1" t="s">
        <v>24</v>
      </c>
      <c r="K14" s="1" t="s">
        <v>25</v>
      </c>
      <c r="L14" s="24">
        <v>13872000000</v>
      </c>
      <c r="M14" s="25">
        <v>7767000000</v>
      </c>
      <c r="N14" s="25">
        <v>6105000000</v>
      </c>
      <c r="O14" s="26">
        <v>6105000000</v>
      </c>
      <c r="P14" s="27">
        <v>0.75473340587595206</v>
      </c>
      <c r="Q14" s="28">
        <v>0.33215451577801958</v>
      </c>
    </row>
    <row r="15" spans="1:17" x14ac:dyDescent="0.35">
      <c r="A15" s="1">
        <v>13</v>
      </c>
      <c r="B15" s="1" t="s">
        <v>23</v>
      </c>
      <c r="C15" s="1" t="s">
        <v>14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s="1" t="s">
        <v>24</v>
      </c>
      <c r="K15" s="1" t="s">
        <v>25</v>
      </c>
      <c r="L15" s="24">
        <v>14209000000</v>
      </c>
      <c r="M15" s="25">
        <v>8207000000</v>
      </c>
      <c r="N15" s="25">
        <v>6002000000</v>
      </c>
      <c r="O15" s="26">
        <v>6002000000</v>
      </c>
      <c r="P15" s="27">
        <v>0.75620010643959557</v>
      </c>
      <c r="Q15" s="28">
        <v>0.31942522618414049</v>
      </c>
    </row>
    <row r="16" spans="1:17" x14ac:dyDescent="0.35">
      <c r="A16" s="1">
        <v>14</v>
      </c>
      <c r="B16" s="1" t="s">
        <v>23</v>
      </c>
      <c r="C16" s="1" t="s">
        <v>15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s="1" t="s">
        <v>24</v>
      </c>
      <c r="K16" s="1" t="s">
        <v>25</v>
      </c>
      <c r="L16" s="24">
        <v>15534000000</v>
      </c>
      <c r="M16" s="25">
        <v>11771000000</v>
      </c>
      <c r="N16" s="25">
        <v>3763000000</v>
      </c>
      <c r="O16" s="26">
        <v>3763000000</v>
      </c>
      <c r="P16" s="27">
        <v>0.77825651302605214</v>
      </c>
      <c r="Q16" s="28">
        <v>0.18852705410821644</v>
      </c>
    </row>
    <row r="17" spans="1:17" x14ac:dyDescent="0.35">
      <c r="A17" s="1">
        <v>15</v>
      </c>
      <c r="B17" s="1" t="s">
        <v>23</v>
      </c>
      <c r="C17" s="1" t="s">
        <v>16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s="1" t="s">
        <v>24</v>
      </c>
      <c r="K17" s="1" t="s">
        <v>25</v>
      </c>
      <c r="L17" s="24">
        <v>18359000000</v>
      </c>
      <c r="M17" s="25">
        <v>10672000000</v>
      </c>
      <c r="N17" s="25">
        <v>7687000000</v>
      </c>
      <c r="O17" s="26">
        <v>7687000000</v>
      </c>
      <c r="P17" s="27">
        <v>0.803140994794173</v>
      </c>
      <c r="Q17" s="28">
        <v>0.33627892733715387</v>
      </c>
    </row>
    <row r="18" spans="1:17" x14ac:dyDescent="0.35">
      <c r="A18" s="1">
        <v>16</v>
      </c>
      <c r="B18" s="1" t="s">
        <v>26</v>
      </c>
      <c r="C18" s="1" t="s">
        <v>11</v>
      </c>
      <c r="D18" s="2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s="1" t="s">
        <v>24</v>
      </c>
      <c r="K18" s="1" t="s">
        <v>27</v>
      </c>
      <c r="L18" s="24">
        <v>2507819000</v>
      </c>
      <c r="M18" s="25">
        <v>1609420000</v>
      </c>
      <c r="N18" s="25">
        <v>898399000</v>
      </c>
      <c r="O18" s="26">
        <v>898399000</v>
      </c>
      <c r="P18" s="27">
        <v>2.8511172689936859E-2</v>
      </c>
      <c r="Q18" s="28">
        <v>1.0213818873477963E-2</v>
      </c>
    </row>
    <row r="19" spans="1:17" x14ac:dyDescent="0.35">
      <c r="A19" s="1">
        <v>17</v>
      </c>
      <c r="B19" s="1" t="s">
        <v>26</v>
      </c>
      <c r="C19" s="1" t="s">
        <v>14</v>
      </c>
      <c r="D19" s="2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s="1" t="s">
        <v>24</v>
      </c>
      <c r="K19" s="1" t="s">
        <v>27</v>
      </c>
      <c r="L19" s="24">
        <v>2982366000</v>
      </c>
      <c r="M19" s="25">
        <v>2200275000</v>
      </c>
      <c r="N19" s="25">
        <v>782091000</v>
      </c>
      <c r="O19" s="26">
        <v>782091000</v>
      </c>
      <c r="P19" s="27">
        <v>2.4942609140234051E-2</v>
      </c>
      <c r="Q19" s="28">
        <v>6.5409108490020167E-3</v>
      </c>
    </row>
    <row r="20" spans="1:17" x14ac:dyDescent="0.35">
      <c r="A20" s="1">
        <v>18</v>
      </c>
      <c r="B20" s="1" t="s">
        <v>26</v>
      </c>
      <c r="C20" s="1" t="s">
        <v>15</v>
      </c>
      <c r="D20" s="2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s="1" t="s">
        <v>24</v>
      </c>
      <c r="K20" s="1" t="s">
        <v>27</v>
      </c>
      <c r="L20" s="24">
        <v>3529313000</v>
      </c>
      <c r="M20" s="25">
        <v>3107093000</v>
      </c>
      <c r="N20" s="25">
        <v>422220000</v>
      </c>
      <c r="O20" s="26">
        <v>422220000</v>
      </c>
      <c r="P20" s="27">
        <v>2.5958121487988817E-2</v>
      </c>
      <c r="Q20" s="28">
        <v>3.1054310157978709E-3</v>
      </c>
    </row>
    <row r="21" spans="1:17" x14ac:dyDescent="0.35">
      <c r="A21" s="1">
        <v>19</v>
      </c>
      <c r="B21" s="1" t="s">
        <v>26</v>
      </c>
      <c r="C21" s="1" t="s">
        <v>16</v>
      </c>
      <c r="D21" s="2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s="1" t="s">
        <v>24</v>
      </c>
      <c r="K21" s="1" t="s">
        <v>27</v>
      </c>
      <c r="L21" s="24">
        <v>4272606000</v>
      </c>
      <c r="M21" s="25">
        <v>2746832000</v>
      </c>
      <c r="N21" s="25">
        <v>1525774000</v>
      </c>
      <c r="O21" s="26">
        <v>1525774000</v>
      </c>
      <c r="P21" s="27">
        <v>2.9095097962960614E-2</v>
      </c>
      <c r="Q21" s="28">
        <v>1.0390039240533343E-2</v>
      </c>
    </row>
    <row r="22" spans="1:17" x14ac:dyDescent="0.35">
      <c r="A22" s="1">
        <v>20</v>
      </c>
      <c r="B22" s="1" t="s">
        <v>28</v>
      </c>
      <c r="C22" s="1" t="s">
        <v>11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24</v>
      </c>
      <c r="K22" s="1" t="s">
        <v>29</v>
      </c>
      <c r="L22" s="24">
        <v>10151000000</v>
      </c>
      <c r="M22" s="25">
        <v>8791000000</v>
      </c>
      <c r="N22" s="25">
        <v>1360000000</v>
      </c>
      <c r="O22" s="26">
        <v>1360000000</v>
      </c>
      <c r="P22" s="27">
        <v>0.53286089238845147</v>
      </c>
      <c r="Q22" s="28">
        <v>7.1391076115485563E-2</v>
      </c>
    </row>
    <row r="23" spans="1:17" x14ac:dyDescent="0.35">
      <c r="A23" s="1">
        <v>21</v>
      </c>
      <c r="B23" s="1" t="s">
        <v>28</v>
      </c>
      <c r="C23" s="1" t="s">
        <v>14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24</v>
      </c>
      <c r="K23" s="1" t="s">
        <v>29</v>
      </c>
      <c r="L23" s="24">
        <v>10464000000</v>
      </c>
      <c r="M23" s="25">
        <v>8331000000</v>
      </c>
      <c r="N23" s="25">
        <v>2133000000</v>
      </c>
      <c r="O23" s="26">
        <v>2133000000</v>
      </c>
      <c r="P23" s="27">
        <v>0.53232945006867782</v>
      </c>
      <c r="Q23" s="28">
        <v>0.10851096301571959</v>
      </c>
    </row>
    <row r="24" spans="1:17" x14ac:dyDescent="0.35">
      <c r="A24" s="1">
        <v>22</v>
      </c>
      <c r="B24" s="1" t="s">
        <v>28</v>
      </c>
      <c r="C24" s="1" t="s">
        <v>15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24</v>
      </c>
      <c r="K24" s="1" t="s">
        <v>29</v>
      </c>
      <c r="L24" s="24">
        <v>11029000000</v>
      </c>
      <c r="M24" s="25">
        <v>8430000000</v>
      </c>
      <c r="N24" s="25">
        <v>2599000000</v>
      </c>
      <c r="O24" s="26">
        <v>2599000000</v>
      </c>
      <c r="P24" s="27">
        <v>0.54472267496419224</v>
      </c>
      <c r="Q24" s="28">
        <v>0.12836469600434633</v>
      </c>
    </row>
    <row r="25" spans="1:17" x14ac:dyDescent="0.35">
      <c r="A25" s="1">
        <v>23</v>
      </c>
      <c r="B25" s="1" t="s">
        <v>28</v>
      </c>
      <c r="C25" s="1" t="s">
        <v>16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24</v>
      </c>
      <c r="K25" s="1" t="s">
        <v>29</v>
      </c>
      <c r="L25" s="24">
        <v>11658000000</v>
      </c>
      <c r="M25" s="25">
        <v>8791000000</v>
      </c>
      <c r="N25" s="25">
        <v>2867000000</v>
      </c>
      <c r="O25" s="26">
        <v>2867000000</v>
      </c>
      <c r="P25" s="27">
        <v>0.57133055623621654</v>
      </c>
      <c r="Q25" s="28">
        <v>0.14050477824062729</v>
      </c>
    </row>
    <row r="26" spans="1:17" x14ac:dyDescent="0.35">
      <c r="A26" s="1">
        <v>24</v>
      </c>
      <c r="B26" s="1" t="s">
        <v>30</v>
      </c>
      <c r="C26" s="1" t="s">
        <v>11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21</v>
      </c>
      <c r="K26" s="1" t="s">
        <v>31</v>
      </c>
      <c r="L26" s="24">
        <v>3468683000</v>
      </c>
      <c r="M26" s="25">
        <v>3019463000</v>
      </c>
      <c r="N26" s="25">
        <v>449220000</v>
      </c>
      <c r="O26" s="26">
        <v>449220000</v>
      </c>
      <c r="P26" s="27">
        <v>0.85535825253252584</v>
      </c>
      <c r="Q26" s="28">
        <v>0.11077519456308381</v>
      </c>
    </row>
    <row r="27" spans="1:17" x14ac:dyDescent="0.35">
      <c r="A27" s="1">
        <v>25</v>
      </c>
      <c r="B27" s="1" t="s">
        <v>30</v>
      </c>
      <c r="C27" s="1" t="s">
        <v>14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21</v>
      </c>
      <c r="K27" s="1" t="s">
        <v>31</v>
      </c>
      <c r="L27" s="24">
        <v>3524985000</v>
      </c>
      <c r="M27" s="25">
        <v>3092417000</v>
      </c>
      <c r="N27" s="25">
        <v>432568000</v>
      </c>
      <c r="O27" s="26">
        <v>432568000</v>
      </c>
      <c r="P27" s="27">
        <v>0.84999511702854913</v>
      </c>
      <c r="Q27" s="28">
        <v>0.10430702195408077</v>
      </c>
    </row>
    <row r="28" spans="1:17" x14ac:dyDescent="0.35">
      <c r="A28" s="1">
        <v>26</v>
      </c>
      <c r="B28" s="1" t="s">
        <v>30</v>
      </c>
      <c r="C28" s="1" t="s">
        <v>15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21</v>
      </c>
      <c r="K28" s="1" t="s">
        <v>31</v>
      </c>
      <c r="L28" s="24">
        <v>4051194000</v>
      </c>
      <c r="M28" s="25">
        <v>3146540000</v>
      </c>
      <c r="N28" s="25">
        <v>904654000</v>
      </c>
      <c r="O28" s="26">
        <v>904654000</v>
      </c>
      <c r="P28" s="27">
        <v>0.84478880352896701</v>
      </c>
      <c r="Q28" s="28">
        <v>0.18864600665080322</v>
      </c>
    </row>
    <row r="29" spans="1:17" x14ac:dyDescent="0.35">
      <c r="A29" s="1">
        <v>27</v>
      </c>
      <c r="B29" s="1" t="s">
        <v>30</v>
      </c>
      <c r="C29" s="1" t="s">
        <v>16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21</v>
      </c>
      <c r="K29" s="1" t="s">
        <v>31</v>
      </c>
      <c r="L29" s="24">
        <v>5034522000</v>
      </c>
      <c r="M29" s="25">
        <v>3542428000</v>
      </c>
      <c r="N29" s="25">
        <v>1492094000</v>
      </c>
      <c r="O29" s="26">
        <v>1492094000</v>
      </c>
      <c r="P29" s="27">
        <v>0.8599508406454599</v>
      </c>
      <c r="Q29" s="28">
        <v>0.25486580247778179</v>
      </c>
    </row>
    <row r="30" spans="1:17" x14ac:dyDescent="0.35">
      <c r="A30" s="1">
        <v>28</v>
      </c>
      <c r="B30" s="1" t="s">
        <v>32</v>
      </c>
      <c r="C30" s="1" t="s">
        <v>11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21</v>
      </c>
      <c r="K30" s="1" t="s">
        <v>33</v>
      </c>
      <c r="L30" s="24">
        <v>1692411000</v>
      </c>
      <c r="M30" s="25">
        <v>909488000</v>
      </c>
      <c r="N30" s="25">
        <v>782923000</v>
      </c>
      <c r="O30" s="26">
        <v>782923000</v>
      </c>
      <c r="P30" s="27">
        <v>0.64260092972252991</v>
      </c>
      <c r="Q30" s="28">
        <v>0.29727238105941894</v>
      </c>
    </row>
    <row r="31" spans="1:17" x14ac:dyDescent="0.35">
      <c r="A31" s="1">
        <v>29</v>
      </c>
      <c r="B31" s="1" t="s">
        <v>32</v>
      </c>
      <c r="C31" s="1" t="s">
        <v>14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21</v>
      </c>
      <c r="K31" s="1" t="s">
        <v>33</v>
      </c>
      <c r="L31" s="24">
        <v>1830188000</v>
      </c>
      <c r="M31" s="25">
        <v>1040382000</v>
      </c>
      <c r="N31" s="25">
        <v>789806000</v>
      </c>
      <c r="O31" s="26">
        <v>789806000</v>
      </c>
      <c r="P31" s="27">
        <v>0.6388596932462014</v>
      </c>
      <c r="Q31" s="28">
        <v>0.27569584047322421</v>
      </c>
    </row>
    <row r="32" spans="1:17" x14ac:dyDescent="0.35">
      <c r="A32" s="1">
        <v>30</v>
      </c>
      <c r="B32" s="1" t="s">
        <v>32</v>
      </c>
      <c r="C32" s="1" t="s">
        <v>15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21</v>
      </c>
      <c r="K32" s="1" t="s">
        <v>33</v>
      </c>
      <c r="L32" s="24">
        <v>2259262000</v>
      </c>
      <c r="M32" s="25">
        <v>1428421000</v>
      </c>
      <c r="N32" s="25">
        <v>830841000</v>
      </c>
      <c r="O32" s="26">
        <v>830841000</v>
      </c>
      <c r="P32" s="27">
        <v>0.65770057978068708</v>
      </c>
      <c r="Q32" s="28">
        <v>0.24186863117494378</v>
      </c>
    </row>
    <row r="33" spans="1:17" x14ac:dyDescent="0.35">
      <c r="A33" s="1">
        <v>31</v>
      </c>
      <c r="B33" s="1" t="s">
        <v>32</v>
      </c>
      <c r="C33" s="1" t="s">
        <v>16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21</v>
      </c>
      <c r="K33" s="1" t="s">
        <v>33</v>
      </c>
      <c r="L33" s="24">
        <v>2227173000</v>
      </c>
      <c r="M33" s="25">
        <v>1185377000</v>
      </c>
      <c r="N33" s="25">
        <v>1041796000</v>
      </c>
      <c r="O33" s="26">
        <v>1041796000</v>
      </c>
      <c r="P33" s="27">
        <v>0.65095199083184729</v>
      </c>
      <c r="Q33" s="28">
        <v>0.30449326578611324</v>
      </c>
    </row>
    <row r="34" spans="1:17" x14ac:dyDescent="0.35">
      <c r="A34" s="1">
        <v>32</v>
      </c>
      <c r="B34" s="1" t="s">
        <v>34</v>
      </c>
      <c r="C34" s="1" t="s">
        <v>11</v>
      </c>
      <c r="D34" s="2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s="1" t="s">
        <v>35</v>
      </c>
      <c r="K34" s="1" t="s">
        <v>36</v>
      </c>
      <c r="L34" s="24">
        <v>3623000000</v>
      </c>
      <c r="M34" s="25">
        <v>1665000000</v>
      </c>
      <c r="N34" s="25">
        <v>1958000000</v>
      </c>
      <c r="O34" s="26">
        <v>1958000000</v>
      </c>
      <c r="P34" s="27">
        <v>4.0007067215848235E-2</v>
      </c>
      <c r="Q34" s="28">
        <v>2.1621263485683367E-2</v>
      </c>
    </row>
    <row r="35" spans="1:17" x14ac:dyDescent="0.35">
      <c r="A35" s="1">
        <v>33</v>
      </c>
      <c r="B35" s="1" t="s">
        <v>34</v>
      </c>
      <c r="C35" s="1" t="s">
        <v>14</v>
      </c>
      <c r="D35" s="2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s="1" t="s">
        <v>35</v>
      </c>
      <c r="K35" s="1" t="s">
        <v>36</v>
      </c>
      <c r="L35" s="24">
        <v>3889000000</v>
      </c>
      <c r="M35" s="25">
        <v>1759000000</v>
      </c>
      <c r="N35" s="25">
        <v>2130000000</v>
      </c>
      <c r="O35" s="26">
        <v>2130000000</v>
      </c>
      <c r="P35" s="27">
        <v>4.330542069395571E-2</v>
      </c>
      <c r="Q35" s="28">
        <v>2.3718319896663845E-2</v>
      </c>
    </row>
    <row r="36" spans="1:17" x14ac:dyDescent="0.35">
      <c r="A36" s="1">
        <v>34</v>
      </c>
      <c r="B36" s="1" t="s">
        <v>34</v>
      </c>
      <c r="C36" s="1" t="s">
        <v>15</v>
      </c>
      <c r="D36" s="2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s="1" t="s">
        <v>35</v>
      </c>
      <c r="K36" s="1" t="s">
        <v>36</v>
      </c>
      <c r="L36" s="24">
        <v>4768000000</v>
      </c>
      <c r="M36" s="25">
        <v>1907000000</v>
      </c>
      <c r="N36" s="25">
        <v>2861000000</v>
      </c>
      <c r="O36" s="26">
        <v>2861000000</v>
      </c>
      <c r="P36" s="27">
        <v>5.8718488688562998E-2</v>
      </c>
      <c r="Q36" s="28">
        <v>3.5233556236992154E-2</v>
      </c>
    </row>
    <row r="37" spans="1:17" x14ac:dyDescent="0.35">
      <c r="A37" s="1">
        <v>35</v>
      </c>
      <c r="B37" s="1" t="s">
        <v>34</v>
      </c>
      <c r="C37" s="1" t="s">
        <v>16</v>
      </c>
      <c r="D37" s="2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s="1" t="s">
        <v>35</v>
      </c>
      <c r="K37" s="1" t="s">
        <v>36</v>
      </c>
      <c r="L37" s="24">
        <v>4020000000</v>
      </c>
      <c r="M37" s="25">
        <v>2010000000</v>
      </c>
      <c r="N37" s="25">
        <v>2010000000</v>
      </c>
      <c r="O37" s="26">
        <v>2010000000</v>
      </c>
      <c r="P37" s="27">
        <v>5.9377861806150456E-2</v>
      </c>
      <c r="Q37" s="28">
        <v>2.9688930903075242E-2</v>
      </c>
    </row>
    <row r="38" spans="1:17" x14ac:dyDescent="0.35">
      <c r="A38" s="1">
        <v>36</v>
      </c>
      <c r="B38" s="1" t="s">
        <v>37</v>
      </c>
      <c r="C38" s="1" t="s">
        <v>11</v>
      </c>
      <c r="D38" s="2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s="1" t="s">
        <v>21</v>
      </c>
      <c r="K38" s="1" t="s">
        <v>38</v>
      </c>
      <c r="L38" s="24">
        <v>1249299000</v>
      </c>
      <c r="M38" s="25">
        <v>274935000</v>
      </c>
      <c r="N38" s="25">
        <v>974364000</v>
      </c>
      <c r="O38" s="26">
        <v>974364000</v>
      </c>
      <c r="P38" s="27">
        <v>0.34308299852528845</v>
      </c>
      <c r="Q38" s="28">
        <v>0.26758023721710666</v>
      </c>
    </row>
    <row r="39" spans="1:17" x14ac:dyDescent="0.35">
      <c r="A39" s="1">
        <v>37</v>
      </c>
      <c r="B39" s="1" t="s">
        <v>37</v>
      </c>
      <c r="C39" s="1" t="s">
        <v>14</v>
      </c>
      <c r="D39" s="2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s="1" t="s">
        <v>21</v>
      </c>
      <c r="K39" s="1" t="s">
        <v>38</v>
      </c>
      <c r="L39" s="24">
        <v>1424146000</v>
      </c>
      <c r="M39" s="25">
        <v>325234000</v>
      </c>
      <c r="N39" s="25">
        <v>1098912000</v>
      </c>
      <c r="O39" s="26">
        <v>1098912000</v>
      </c>
      <c r="P39" s="27">
        <v>0.32973494482483812</v>
      </c>
      <c r="Q39" s="28">
        <v>0.25443296381645741</v>
      </c>
    </row>
    <row r="40" spans="1:17" x14ac:dyDescent="0.35">
      <c r="A40" s="1">
        <v>38</v>
      </c>
      <c r="B40" s="1" t="s">
        <v>37</v>
      </c>
      <c r="C40" s="1" t="s">
        <v>15</v>
      </c>
      <c r="D40" s="2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s="1" t="s">
        <v>21</v>
      </c>
      <c r="K40" s="1" t="s">
        <v>38</v>
      </c>
      <c r="L40" s="24">
        <v>1658961000</v>
      </c>
      <c r="M40" s="25">
        <v>560494000</v>
      </c>
      <c r="N40" s="25">
        <v>1098467000</v>
      </c>
      <c r="O40" s="26">
        <v>1098467000</v>
      </c>
      <c r="P40" s="27">
        <v>0.31283797289805282</v>
      </c>
      <c r="Q40" s="28">
        <v>0.20714301877826263</v>
      </c>
    </row>
    <row r="41" spans="1:17" x14ac:dyDescent="0.35">
      <c r="A41" s="1">
        <v>39</v>
      </c>
      <c r="B41" s="1" t="s">
        <v>37</v>
      </c>
      <c r="C41" s="1" t="s">
        <v>16</v>
      </c>
      <c r="D41" s="2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s="1" t="s">
        <v>21</v>
      </c>
      <c r="K41" s="1" t="s">
        <v>38</v>
      </c>
      <c r="L41" s="24">
        <v>1957046000</v>
      </c>
      <c r="M41" s="25">
        <v>695186000</v>
      </c>
      <c r="N41" s="25">
        <v>1261860000</v>
      </c>
      <c r="O41" s="26">
        <v>1261860000</v>
      </c>
      <c r="P41" s="27">
        <v>0.30390111659683472</v>
      </c>
      <c r="Q41" s="28">
        <v>0.19594872220115514</v>
      </c>
    </row>
    <row r="42" spans="1:17" x14ac:dyDescent="0.35">
      <c r="A42" s="1">
        <v>40</v>
      </c>
      <c r="B42" s="1" t="s">
        <v>39</v>
      </c>
      <c r="C42" s="1" t="s">
        <v>11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21</v>
      </c>
      <c r="K42" s="1" t="s">
        <v>31</v>
      </c>
      <c r="L42" s="24">
        <v>2073700000</v>
      </c>
      <c r="M42" s="25">
        <v>1723900000</v>
      </c>
      <c r="N42" s="25">
        <v>349800000</v>
      </c>
      <c r="O42" s="26">
        <v>349800000</v>
      </c>
      <c r="P42" s="27">
        <v>0.89685148343568899</v>
      </c>
      <c r="Q42" s="28">
        <v>0.15128449096098953</v>
      </c>
    </row>
    <row r="43" spans="1:17" x14ac:dyDescent="0.35">
      <c r="A43" s="1">
        <v>41</v>
      </c>
      <c r="B43" s="1" t="s">
        <v>39</v>
      </c>
      <c r="C43" s="1" t="s">
        <v>14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21</v>
      </c>
      <c r="K43" s="1" t="s">
        <v>31</v>
      </c>
      <c r="L43" s="24">
        <v>1999600000</v>
      </c>
      <c r="M43" s="25">
        <v>1702000000</v>
      </c>
      <c r="N43" s="25">
        <v>297600000</v>
      </c>
      <c r="O43" s="26">
        <v>297600000</v>
      </c>
      <c r="P43" s="27">
        <v>0.87937024495360394</v>
      </c>
      <c r="Q43" s="28">
        <v>0.1308764677426448</v>
      </c>
    </row>
    <row r="44" spans="1:17" x14ac:dyDescent="0.35">
      <c r="A44" s="1">
        <v>42</v>
      </c>
      <c r="B44" s="1" t="s">
        <v>39</v>
      </c>
      <c r="C44" s="1" t="s">
        <v>15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21</v>
      </c>
      <c r="K44" s="1" t="s">
        <v>31</v>
      </c>
      <c r="L44" s="24">
        <v>2170100000</v>
      </c>
      <c r="M44" s="25">
        <v>2046300000</v>
      </c>
      <c r="N44" s="25">
        <v>123800000</v>
      </c>
      <c r="O44" s="26">
        <v>123800000</v>
      </c>
      <c r="P44" s="27">
        <v>0.86382453626303635</v>
      </c>
      <c r="Q44" s="28">
        <v>4.9279515962104926E-2</v>
      </c>
    </row>
    <row r="45" spans="1:17" x14ac:dyDescent="0.35">
      <c r="A45" s="1">
        <v>43</v>
      </c>
      <c r="B45" s="1" t="s">
        <v>39</v>
      </c>
      <c r="C45" s="1" t="s">
        <v>16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21</v>
      </c>
      <c r="K45" s="1" t="s">
        <v>31</v>
      </c>
      <c r="L45" s="24">
        <v>2133400000</v>
      </c>
      <c r="M45" s="25">
        <v>2132100000</v>
      </c>
      <c r="N45" s="25">
        <v>1300000</v>
      </c>
      <c r="O45" s="26">
        <v>1300000</v>
      </c>
      <c r="P45" s="27">
        <v>0.85196278103909595</v>
      </c>
      <c r="Q45" s="28">
        <v>5.1914859630206457E-4</v>
      </c>
    </row>
    <row r="46" spans="1:17" x14ac:dyDescent="0.35">
      <c r="A46" s="1">
        <v>44</v>
      </c>
      <c r="B46" s="1" t="s">
        <v>40</v>
      </c>
      <c r="C46" s="1" t="s">
        <v>11</v>
      </c>
      <c r="D46" s="2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s="1" t="s">
        <v>41</v>
      </c>
      <c r="K46" s="1" t="s">
        <v>42</v>
      </c>
      <c r="L46" s="24">
        <v>2304000000</v>
      </c>
      <c r="M46" s="25">
        <v>1116000000</v>
      </c>
      <c r="N46" s="25">
        <v>1188000000</v>
      </c>
      <c r="O46" s="26">
        <v>1188000000</v>
      </c>
      <c r="P46" s="27">
        <v>0.39854696419304614</v>
      </c>
      <c r="Q46" s="28">
        <v>0.20550077841203945</v>
      </c>
    </row>
    <row r="47" spans="1:17" x14ac:dyDescent="0.35">
      <c r="A47" s="1">
        <v>45</v>
      </c>
      <c r="B47" s="1" t="s">
        <v>40</v>
      </c>
      <c r="C47" s="1" t="s">
        <v>14</v>
      </c>
      <c r="D47" s="2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s="1" t="s">
        <v>41</v>
      </c>
      <c r="K47" s="1" t="s">
        <v>42</v>
      </c>
      <c r="L47" s="24">
        <v>2348000000</v>
      </c>
      <c r="M47" s="25">
        <v>1164000000</v>
      </c>
      <c r="N47" s="25">
        <v>1184000000</v>
      </c>
      <c r="O47" s="26">
        <v>1184000000</v>
      </c>
      <c r="P47" s="27">
        <v>0.40219253168893454</v>
      </c>
      <c r="Q47" s="28">
        <v>0.20280918122644742</v>
      </c>
    </row>
    <row r="48" spans="1:17" x14ac:dyDescent="0.35">
      <c r="A48" s="1">
        <v>46</v>
      </c>
      <c r="B48" s="1" t="s">
        <v>40</v>
      </c>
      <c r="C48" s="1" t="s">
        <v>15</v>
      </c>
      <c r="D48" s="2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s="1" t="s">
        <v>41</v>
      </c>
      <c r="K48" s="1" t="s">
        <v>42</v>
      </c>
      <c r="L48" s="24">
        <v>2467000000</v>
      </c>
      <c r="M48" s="25">
        <v>1213000000</v>
      </c>
      <c r="N48" s="25">
        <v>1254000000</v>
      </c>
      <c r="O48" s="26">
        <v>1254000000</v>
      </c>
      <c r="P48" s="27">
        <v>0.40756649595242034</v>
      </c>
      <c r="Q48" s="28">
        <v>0.20716999834792665</v>
      </c>
    </row>
    <row r="49" spans="1:17" x14ac:dyDescent="0.35">
      <c r="A49" s="1">
        <v>47</v>
      </c>
      <c r="B49" s="1" t="s">
        <v>40</v>
      </c>
      <c r="C49" s="1" t="s">
        <v>16</v>
      </c>
      <c r="D49" s="2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s="1" t="s">
        <v>41</v>
      </c>
      <c r="K49" s="1" t="s">
        <v>42</v>
      </c>
      <c r="L49" s="24">
        <v>2597000000</v>
      </c>
      <c r="M49" s="25">
        <v>1338000000</v>
      </c>
      <c r="N49" s="25">
        <v>1259000000</v>
      </c>
      <c r="O49" s="26">
        <v>1259000000</v>
      </c>
      <c r="P49" s="27">
        <v>0.42587733683174811</v>
      </c>
      <c r="Q49" s="28">
        <v>0.20646113479829453</v>
      </c>
    </row>
    <row r="50" spans="1:17" x14ac:dyDescent="0.35">
      <c r="A50" s="1">
        <v>48</v>
      </c>
      <c r="B50" s="1" t="s">
        <v>43</v>
      </c>
      <c r="C50" s="1" t="s">
        <v>11</v>
      </c>
      <c r="D50" s="2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s="1" t="s">
        <v>41</v>
      </c>
      <c r="K50" s="1" t="s">
        <v>44</v>
      </c>
      <c r="L50" s="24">
        <v>8550000000</v>
      </c>
      <c r="M50" s="25">
        <v>5594000000</v>
      </c>
      <c r="N50" s="25">
        <v>2956000000</v>
      </c>
      <c r="O50" s="26">
        <v>2956000000</v>
      </c>
      <c r="P50" s="27">
        <v>0.57209769153563061</v>
      </c>
      <c r="Q50" s="28">
        <v>0.19779190364670457</v>
      </c>
    </row>
    <row r="51" spans="1:17" x14ac:dyDescent="0.35">
      <c r="A51" s="1">
        <v>49</v>
      </c>
      <c r="B51" s="1" t="s">
        <v>43</v>
      </c>
      <c r="C51" s="1" t="s">
        <v>14</v>
      </c>
      <c r="D51" s="2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s="1" t="s">
        <v>41</v>
      </c>
      <c r="K51" s="1" t="s">
        <v>44</v>
      </c>
      <c r="L51" s="24">
        <v>8091200000</v>
      </c>
      <c r="M51" s="25">
        <v>5042300000</v>
      </c>
      <c r="N51" s="25">
        <v>3048900000</v>
      </c>
      <c r="O51" s="26">
        <v>3048900000</v>
      </c>
      <c r="P51" s="27">
        <v>0.54620447564721375</v>
      </c>
      <c r="Q51" s="28">
        <v>0.20581901643770883</v>
      </c>
    </row>
    <row r="52" spans="1:17" x14ac:dyDescent="0.35">
      <c r="A52" s="1">
        <v>50</v>
      </c>
      <c r="B52" s="1" t="s">
        <v>43</v>
      </c>
      <c r="C52" s="1" t="s">
        <v>15</v>
      </c>
      <c r="D52" s="2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s="1" t="s">
        <v>41</v>
      </c>
      <c r="K52" s="1" t="s">
        <v>44</v>
      </c>
      <c r="L52" s="24">
        <v>8692900000</v>
      </c>
      <c r="M52" s="25">
        <v>5565500000</v>
      </c>
      <c r="N52" s="25">
        <v>3127400000</v>
      </c>
      <c r="O52" s="26">
        <v>3127400000</v>
      </c>
      <c r="P52" s="27">
        <v>0.53074743873102714</v>
      </c>
      <c r="Q52" s="28">
        <v>0.19094428095197391</v>
      </c>
    </row>
    <row r="53" spans="1:17" x14ac:dyDescent="0.35">
      <c r="A53" s="1">
        <v>51</v>
      </c>
      <c r="B53" s="1" t="s">
        <v>43</v>
      </c>
      <c r="C53" s="1" t="s">
        <v>16</v>
      </c>
      <c r="D53" s="2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s="1" t="s">
        <v>41</v>
      </c>
      <c r="K53" s="1" t="s">
        <v>44</v>
      </c>
      <c r="L53" s="24">
        <v>9019700000</v>
      </c>
      <c r="M53" s="25">
        <v>5686200000</v>
      </c>
      <c r="N53" s="25">
        <v>3333500000</v>
      </c>
      <c r="O53" s="26">
        <v>3333500000</v>
      </c>
      <c r="P53" s="27">
        <v>0.54820338900639387</v>
      </c>
      <c r="Q53" s="28">
        <v>0.20260496438382808</v>
      </c>
    </row>
    <row r="54" spans="1:17" x14ac:dyDescent="0.35">
      <c r="A54" s="1">
        <v>52</v>
      </c>
      <c r="B54" s="1" t="s">
        <v>45</v>
      </c>
      <c r="C54" s="1" t="s">
        <v>11</v>
      </c>
      <c r="D54" s="2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s="1" t="s">
        <v>46</v>
      </c>
      <c r="K54" s="1" t="s">
        <v>47</v>
      </c>
      <c r="L54" s="24">
        <v>8290000000</v>
      </c>
      <c r="M54" s="25">
        <v>3727000000</v>
      </c>
      <c r="N54" s="25">
        <v>4563000000</v>
      </c>
      <c r="O54" s="26">
        <v>4563000000</v>
      </c>
      <c r="P54" s="27">
        <v>0.32684119224097141</v>
      </c>
      <c r="Q54" s="28">
        <v>0.17990064658571203</v>
      </c>
    </row>
    <row r="55" spans="1:17" x14ac:dyDescent="0.35">
      <c r="A55" s="1">
        <v>53</v>
      </c>
      <c r="B55" s="1" t="s">
        <v>45</v>
      </c>
      <c r="C55" s="1" t="s">
        <v>14</v>
      </c>
      <c r="D55" s="2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s="1" t="s">
        <v>46</v>
      </c>
      <c r="K55" s="1" t="s">
        <v>47</v>
      </c>
      <c r="L55" s="24">
        <v>8598000000</v>
      </c>
      <c r="M55" s="25">
        <v>3489000000</v>
      </c>
      <c r="N55" s="25">
        <v>5109000000</v>
      </c>
      <c r="O55" s="26">
        <v>5109000000</v>
      </c>
      <c r="P55" s="27">
        <v>0.35916287230043031</v>
      </c>
      <c r="Q55" s="28">
        <v>0.21341743598312377</v>
      </c>
    </row>
    <row r="56" spans="1:17" x14ac:dyDescent="0.35">
      <c r="A56" s="1">
        <v>54</v>
      </c>
      <c r="B56" s="1" t="s">
        <v>45</v>
      </c>
      <c r="C56" s="1" t="s">
        <v>15</v>
      </c>
      <c r="D56" s="2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s="1" t="s">
        <v>46</v>
      </c>
      <c r="K56" s="1" t="s">
        <v>47</v>
      </c>
      <c r="L56" s="24">
        <v>8355000000</v>
      </c>
      <c r="M56" s="25">
        <v>3547000000</v>
      </c>
      <c r="N56" s="25">
        <v>4808000000</v>
      </c>
      <c r="O56" s="26">
        <v>4808000000</v>
      </c>
      <c r="P56" s="27">
        <v>0.36760823653643082</v>
      </c>
      <c r="Q56" s="28">
        <v>0.21154523055262231</v>
      </c>
    </row>
    <row r="57" spans="1:17" x14ac:dyDescent="0.35">
      <c r="A57" s="1">
        <v>55</v>
      </c>
      <c r="B57" s="1" t="s">
        <v>45</v>
      </c>
      <c r="C57" s="1" t="s">
        <v>16</v>
      </c>
      <c r="D57" s="2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s="1" t="s">
        <v>46</v>
      </c>
      <c r="K57" s="1" t="s">
        <v>47</v>
      </c>
      <c r="L57" s="24">
        <v>7823000000</v>
      </c>
      <c r="M57" s="25">
        <v>3672000000</v>
      </c>
      <c r="N57" s="25">
        <v>4151000000</v>
      </c>
      <c r="O57" s="26">
        <v>4151000000</v>
      </c>
      <c r="P57" s="27">
        <v>0.3748083556918359</v>
      </c>
      <c r="Q57" s="28">
        <v>0.19887888079724031</v>
      </c>
    </row>
    <row r="58" spans="1:17" x14ac:dyDescent="0.35">
      <c r="A58" s="1">
        <v>56</v>
      </c>
      <c r="B58" s="1" t="s">
        <v>48</v>
      </c>
      <c r="C58" s="1" t="s">
        <v>11</v>
      </c>
      <c r="D58" s="2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s="1" t="s">
        <v>46</v>
      </c>
      <c r="K58" s="1" t="s">
        <v>49</v>
      </c>
      <c r="L58" s="24">
        <v>33469000000</v>
      </c>
      <c r="M58" s="25">
        <v>21491000000</v>
      </c>
      <c r="N58" s="25">
        <v>11978000000</v>
      </c>
      <c r="O58" s="26">
        <v>11978000000</v>
      </c>
      <c r="P58" s="27">
        <v>0.46997781335130728</v>
      </c>
      <c r="Q58" s="28">
        <v>0.16819726458280676</v>
      </c>
    </row>
    <row r="59" spans="1:17" x14ac:dyDescent="0.35">
      <c r="A59" s="1">
        <v>57</v>
      </c>
      <c r="B59" s="1" t="s">
        <v>48</v>
      </c>
      <c r="C59" s="1" t="s">
        <v>14</v>
      </c>
      <c r="D59" s="2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s="1" t="s">
        <v>46</v>
      </c>
      <c r="K59" s="1" t="s">
        <v>49</v>
      </c>
      <c r="L59" s="24">
        <v>34214000000</v>
      </c>
      <c r="M59" s="25">
        <v>22005000000</v>
      </c>
      <c r="N59" s="25">
        <v>12209000000</v>
      </c>
      <c r="O59" s="26">
        <v>12209000000</v>
      </c>
      <c r="P59" s="27">
        <v>0.49676220344397015</v>
      </c>
      <c r="Q59" s="28">
        <v>0.17726573162586753</v>
      </c>
    </row>
    <row r="60" spans="1:17" x14ac:dyDescent="0.35">
      <c r="A60" s="1">
        <v>58</v>
      </c>
      <c r="B60" s="1" t="s">
        <v>48</v>
      </c>
      <c r="C60" s="1" t="s">
        <v>15</v>
      </c>
      <c r="D60" s="2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s="1" t="s">
        <v>46</v>
      </c>
      <c r="K60" s="1" t="s">
        <v>49</v>
      </c>
      <c r="L60" s="24">
        <v>30795000000</v>
      </c>
      <c r="M60" s="25">
        <v>18491000000</v>
      </c>
      <c r="N60" s="25">
        <v>12304000000</v>
      </c>
      <c r="O60" s="26">
        <v>12304000000</v>
      </c>
      <c r="P60" s="27">
        <v>0.47813868273142257</v>
      </c>
      <c r="Q60" s="28">
        <v>0.19103810204018259</v>
      </c>
    </row>
    <row r="61" spans="1:17" x14ac:dyDescent="0.35">
      <c r="A61" s="1">
        <v>59</v>
      </c>
      <c r="B61" s="1" t="s">
        <v>48</v>
      </c>
      <c r="C61" s="1" t="s">
        <v>16</v>
      </c>
      <c r="D61" s="2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s="1" t="s">
        <v>46</v>
      </c>
      <c r="K61" s="1" t="s">
        <v>49</v>
      </c>
      <c r="L61" s="24">
        <v>21746000000</v>
      </c>
      <c r="M61" s="25">
        <v>16417000000</v>
      </c>
      <c r="N61" s="25">
        <v>5329000000</v>
      </c>
      <c r="O61" s="26">
        <v>5329000000</v>
      </c>
      <c r="P61" s="27">
        <v>0.37282905001114408</v>
      </c>
      <c r="Q61" s="28">
        <v>9.1364205256570713E-2</v>
      </c>
    </row>
    <row r="62" spans="1:17" x14ac:dyDescent="0.35">
      <c r="A62" s="1">
        <v>60</v>
      </c>
      <c r="B62" s="1" t="s">
        <v>50</v>
      </c>
      <c r="C62" s="1" t="s">
        <v>11</v>
      </c>
      <c r="D62" s="2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s="1" t="s">
        <v>51</v>
      </c>
      <c r="K62" s="1" t="s">
        <v>52</v>
      </c>
      <c r="L62" s="24">
        <v>572156000</v>
      </c>
      <c r="M62" s="25">
        <v>386905000</v>
      </c>
      <c r="N62" s="25">
        <v>185251000</v>
      </c>
      <c r="O62" s="26">
        <v>185251000</v>
      </c>
      <c r="P62" s="27">
        <v>0.59692168373654553</v>
      </c>
      <c r="Q62" s="28">
        <v>0.19326956080837884</v>
      </c>
    </row>
    <row r="63" spans="1:17" x14ac:dyDescent="0.35">
      <c r="A63" s="1">
        <v>61</v>
      </c>
      <c r="B63" s="1" t="s">
        <v>50</v>
      </c>
      <c r="C63" s="1" t="s">
        <v>14</v>
      </c>
      <c r="D63" s="2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s="1" t="s">
        <v>51</v>
      </c>
      <c r="K63" s="1" t="s">
        <v>52</v>
      </c>
      <c r="L63" s="24">
        <v>594002000</v>
      </c>
      <c r="M63" s="25">
        <v>344983000</v>
      </c>
      <c r="N63" s="25">
        <v>249019000</v>
      </c>
      <c r="O63" s="26">
        <v>249019000</v>
      </c>
      <c r="P63" s="27">
        <v>0.6098251327186508</v>
      </c>
      <c r="Q63" s="28">
        <v>0.25565241316437609</v>
      </c>
    </row>
    <row r="64" spans="1:17" x14ac:dyDescent="0.35">
      <c r="A64" s="1">
        <v>62</v>
      </c>
      <c r="B64" s="1" t="s">
        <v>50</v>
      </c>
      <c r="C64" s="1" t="s">
        <v>15</v>
      </c>
      <c r="D64" s="2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s="1" t="s">
        <v>51</v>
      </c>
      <c r="K64" s="1" t="s">
        <v>52</v>
      </c>
      <c r="L64" s="24">
        <v>603399000</v>
      </c>
      <c r="M64" s="25">
        <v>339229000</v>
      </c>
      <c r="N64" s="25">
        <v>264170000</v>
      </c>
      <c r="O64" s="26">
        <v>264170000</v>
      </c>
      <c r="P64" s="27">
        <v>0.61298423447447736</v>
      </c>
      <c r="Q64" s="28">
        <v>0.2683664461179463</v>
      </c>
    </row>
    <row r="65" spans="1:17" x14ac:dyDescent="0.35">
      <c r="A65" s="1">
        <v>63</v>
      </c>
      <c r="B65" s="1" t="s">
        <v>50</v>
      </c>
      <c r="C65" s="1" t="s">
        <v>16</v>
      </c>
      <c r="D65" s="2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s="1" t="s">
        <v>51</v>
      </c>
      <c r="K65" s="1" t="s">
        <v>52</v>
      </c>
      <c r="L65" s="24">
        <v>616062000</v>
      </c>
      <c r="M65" s="25">
        <v>359847000</v>
      </c>
      <c r="N65" s="25">
        <v>256215000</v>
      </c>
      <c r="O65" s="26">
        <v>256215000</v>
      </c>
      <c r="P65" s="27">
        <v>0.62779549785490829</v>
      </c>
      <c r="Q65" s="28">
        <v>0.26109486298926943</v>
      </c>
    </row>
    <row r="66" spans="1:17" x14ac:dyDescent="0.35">
      <c r="A66" s="1">
        <v>64</v>
      </c>
      <c r="B66" s="1" t="s">
        <v>53</v>
      </c>
      <c r="C66" s="1" t="s">
        <v>11</v>
      </c>
      <c r="D66" s="2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s="1" t="s">
        <v>46</v>
      </c>
      <c r="K66" s="1" t="s">
        <v>54</v>
      </c>
      <c r="L66" s="24">
        <v>2337721000</v>
      </c>
      <c r="M66" s="25">
        <v>1470287000</v>
      </c>
      <c r="N66" s="25">
        <v>867434000</v>
      </c>
      <c r="O66" s="26">
        <v>867434000</v>
      </c>
      <c r="P66" s="27">
        <v>0.25837860564342796</v>
      </c>
      <c r="Q66" s="28">
        <v>9.5873882044821113E-2</v>
      </c>
    </row>
    <row r="67" spans="1:17" x14ac:dyDescent="0.35">
      <c r="A67" s="1">
        <v>65</v>
      </c>
      <c r="B67" s="1" t="s">
        <v>53</v>
      </c>
      <c r="C67" s="1" t="s">
        <v>14</v>
      </c>
      <c r="D67" s="2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s="1" t="s">
        <v>46</v>
      </c>
      <c r="K67" s="1" t="s">
        <v>54</v>
      </c>
      <c r="L67" s="24">
        <v>2288090000</v>
      </c>
      <c r="M67" s="25">
        <v>1485558000</v>
      </c>
      <c r="N67" s="25">
        <v>802532000</v>
      </c>
      <c r="O67" s="26">
        <v>802532000</v>
      </c>
      <c r="P67" s="27">
        <v>0.22039746464267296</v>
      </c>
      <c r="Q67" s="28">
        <v>7.7302911203061792E-2</v>
      </c>
    </row>
    <row r="68" spans="1:17" x14ac:dyDescent="0.35">
      <c r="A68" s="1">
        <v>66</v>
      </c>
      <c r="B68" s="1" t="s">
        <v>53</v>
      </c>
      <c r="C68" s="1" t="s">
        <v>15</v>
      </c>
      <c r="D68" s="2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s="1" t="s">
        <v>46</v>
      </c>
      <c r="K68" s="1" t="s">
        <v>54</v>
      </c>
      <c r="L68" s="24">
        <v>1658870000</v>
      </c>
      <c r="M68" s="25">
        <v>1402573000</v>
      </c>
      <c r="N68" s="25">
        <v>256297000</v>
      </c>
      <c r="O68" s="26">
        <v>256297000</v>
      </c>
      <c r="P68" s="27">
        <v>0.16065768862971597</v>
      </c>
      <c r="Q68" s="28">
        <v>2.4821766396842609E-2</v>
      </c>
    </row>
    <row r="69" spans="1:17" x14ac:dyDescent="0.35">
      <c r="A69" s="1">
        <v>67</v>
      </c>
      <c r="B69" s="1" t="s">
        <v>53</v>
      </c>
      <c r="C69" s="1" t="s">
        <v>16</v>
      </c>
      <c r="D69" s="2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s="1" t="s">
        <v>46</v>
      </c>
      <c r="K69" s="1" t="s">
        <v>54</v>
      </c>
      <c r="L69" s="24">
        <v>2280552000</v>
      </c>
      <c r="M69" s="25">
        <v>1351314000</v>
      </c>
      <c r="N69" s="25">
        <v>929238000</v>
      </c>
      <c r="O69" s="26">
        <v>929238000</v>
      </c>
      <c r="P69" s="27">
        <v>0.30279057540183063</v>
      </c>
      <c r="Q69" s="28">
        <v>0.12337561638815792</v>
      </c>
    </row>
    <row r="70" spans="1:17" x14ac:dyDescent="0.35">
      <c r="A70" s="1">
        <v>72</v>
      </c>
      <c r="B70" s="1" t="s">
        <v>55</v>
      </c>
      <c r="C70" s="1" t="s">
        <v>11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21</v>
      </c>
      <c r="K70" s="1" t="s">
        <v>56</v>
      </c>
      <c r="L70" s="24">
        <v>844047000</v>
      </c>
      <c r="M70" s="25">
        <v>529154000</v>
      </c>
      <c r="N70" s="25">
        <v>314893000</v>
      </c>
      <c r="O70" s="26">
        <v>314893000</v>
      </c>
      <c r="P70" s="27">
        <v>0.61432282322389442</v>
      </c>
      <c r="Q70" s="28">
        <v>0.2291886077119423</v>
      </c>
    </row>
    <row r="71" spans="1:17" x14ac:dyDescent="0.35">
      <c r="A71" s="1">
        <v>73</v>
      </c>
      <c r="B71" s="1" t="s">
        <v>55</v>
      </c>
      <c r="C71" s="1" t="s">
        <v>14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21</v>
      </c>
      <c r="K71" s="1" t="s">
        <v>56</v>
      </c>
      <c r="L71" s="24">
        <v>1066835000</v>
      </c>
      <c r="M71" s="25">
        <v>651024000</v>
      </c>
      <c r="N71" s="25">
        <v>415811000</v>
      </c>
      <c r="O71" s="26">
        <v>415811000</v>
      </c>
      <c r="P71" s="27">
        <v>0.67610122680335283</v>
      </c>
      <c r="Q71" s="28">
        <v>0.26351809531776604</v>
      </c>
    </row>
    <row r="72" spans="1:17" x14ac:dyDescent="0.35">
      <c r="A72" s="1">
        <v>74</v>
      </c>
      <c r="B72" s="1" t="s">
        <v>55</v>
      </c>
      <c r="C72" s="1" t="s">
        <v>15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21</v>
      </c>
      <c r="K72" s="1" t="s">
        <v>56</v>
      </c>
      <c r="L72" s="24">
        <v>1352931000</v>
      </c>
      <c r="M72" s="25">
        <v>862223000</v>
      </c>
      <c r="N72" s="25">
        <v>490708000</v>
      </c>
      <c r="O72" s="26">
        <v>490708000</v>
      </c>
      <c r="P72" s="27">
        <v>0.68890926810986852</v>
      </c>
      <c r="Q72" s="28">
        <v>0.24986735401558349</v>
      </c>
    </row>
    <row r="73" spans="1:17" x14ac:dyDescent="0.35">
      <c r="A73" s="1">
        <v>75</v>
      </c>
      <c r="B73" s="1" t="s">
        <v>55</v>
      </c>
      <c r="C73" s="1" t="s">
        <v>16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21</v>
      </c>
      <c r="K73" s="1" t="s">
        <v>56</v>
      </c>
      <c r="L73" s="24">
        <v>1471828000</v>
      </c>
      <c r="M73" s="25">
        <v>1004911000</v>
      </c>
      <c r="N73" s="25">
        <v>466917000</v>
      </c>
      <c r="O73" s="26">
        <v>466917000</v>
      </c>
      <c r="P73" s="27">
        <v>0.66978968330536148</v>
      </c>
      <c r="Q73" s="28">
        <v>0.21248147851507748</v>
      </c>
    </row>
    <row r="74" spans="1:17" x14ac:dyDescent="0.35">
      <c r="A74" s="1">
        <v>76</v>
      </c>
      <c r="B74" s="1" t="s">
        <v>57</v>
      </c>
      <c r="C74" s="1" t="s">
        <v>11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s="1" t="s">
        <v>58</v>
      </c>
      <c r="K74" s="1" t="s">
        <v>59</v>
      </c>
      <c r="L74" s="24">
        <v>898843000</v>
      </c>
      <c r="M74" s="25">
        <v>387375000</v>
      </c>
      <c r="N74" s="25">
        <v>511468000</v>
      </c>
      <c r="O74" s="26">
        <v>511468000</v>
      </c>
      <c r="P74" s="27">
        <v>0.35680351419563872</v>
      </c>
      <c r="Q74" s="28">
        <v>0.20303165268975221</v>
      </c>
    </row>
    <row r="75" spans="1:17" x14ac:dyDescent="0.35">
      <c r="A75" s="1">
        <v>77</v>
      </c>
      <c r="B75" s="1" t="s">
        <v>57</v>
      </c>
      <c r="C75" s="1" t="s">
        <v>14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s="1" t="s">
        <v>58</v>
      </c>
      <c r="K75" s="1" t="s">
        <v>59</v>
      </c>
      <c r="L75" s="24">
        <v>850471000</v>
      </c>
      <c r="M75" s="25">
        <v>240435000</v>
      </c>
      <c r="N75" s="25">
        <v>610036000</v>
      </c>
      <c r="O75" s="26">
        <v>610036000</v>
      </c>
      <c r="P75" s="27">
        <v>0.35521098288831254</v>
      </c>
      <c r="Q75" s="28">
        <v>0.25478997773851736</v>
      </c>
    </row>
    <row r="76" spans="1:17" x14ac:dyDescent="0.35">
      <c r="A76" s="1">
        <v>78</v>
      </c>
      <c r="B76" s="1" t="s">
        <v>57</v>
      </c>
      <c r="C76" s="1" t="s">
        <v>15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s="1" t="s">
        <v>58</v>
      </c>
      <c r="K76" s="1" t="s">
        <v>59</v>
      </c>
      <c r="L76" s="24">
        <v>770848000</v>
      </c>
      <c r="M76" s="25">
        <v>443445000</v>
      </c>
      <c r="N76" s="25">
        <v>327403000</v>
      </c>
      <c r="O76" s="26">
        <v>327403000</v>
      </c>
      <c r="P76" s="27">
        <v>0.31520460853763654</v>
      </c>
      <c r="Q76" s="28">
        <v>0.13387715146053156</v>
      </c>
    </row>
    <row r="77" spans="1:17" x14ac:dyDescent="0.35">
      <c r="A77" s="1">
        <v>79</v>
      </c>
      <c r="B77" s="1" t="s">
        <v>57</v>
      </c>
      <c r="C77" s="1" t="s">
        <v>16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s="1" t="s">
        <v>58</v>
      </c>
      <c r="K77" s="1" t="s">
        <v>59</v>
      </c>
      <c r="L77" s="24">
        <v>1196872000</v>
      </c>
      <c r="M77" s="25">
        <v>615145000</v>
      </c>
      <c r="N77" s="25">
        <v>581727000</v>
      </c>
      <c r="O77" s="26">
        <v>581727000</v>
      </c>
      <c r="P77" s="27">
        <v>0.32779024658104505</v>
      </c>
      <c r="Q77" s="28">
        <v>0.15931898880820303</v>
      </c>
    </row>
    <row r="78" spans="1:17" x14ac:dyDescent="0.35">
      <c r="A78" s="1">
        <v>80</v>
      </c>
      <c r="B78" s="1" t="s">
        <v>60</v>
      </c>
      <c r="C78" s="1" t="s">
        <v>11</v>
      </c>
      <c r="D78" s="2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s="1" t="s">
        <v>12</v>
      </c>
      <c r="K78" s="1" t="s">
        <v>13</v>
      </c>
      <c r="L78" s="24">
        <v>2338000000</v>
      </c>
      <c r="M78" s="25">
        <v>1806000000</v>
      </c>
      <c r="N78" s="25">
        <v>532000000</v>
      </c>
      <c r="O78" s="26">
        <v>532000000</v>
      </c>
      <c r="P78" s="27">
        <v>0.50203993987545625</v>
      </c>
      <c r="Q78" s="28">
        <v>0.11423663302555292</v>
      </c>
    </row>
    <row r="79" spans="1:17" x14ac:dyDescent="0.35">
      <c r="A79" s="1">
        <v>81</v>
      </c>
      <c r="B79" s="1" t="s">
        <v>60</v>
      </c>
      <c r="C79" s="1" t="s">
        <v>14</v>
      </c>
      <c r="D79" s="2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s="1" t="s">
        <v>12</v>
      </c>
      <c r="K79" s="1" t="s">
        <v>13</v>
      </c>
      <c r="L79" s="24">
        <v>2801000000</v>
      </c>
      <c r="M79" s="25">
        <v>1963000000</v>
      </c>
      <c r="N79" s="25">
        <v>838000000</v>
      </c>
      <c r="O79" s="26">
        <v>838000000</v>
      </c>
      <c r="P79" s="27">
        <v>0.54325058184639263</v>
      </c>
      <c r="Q79" s="28">
        <v>0.16252909231962762</v>
      </c>
    </row>
    <row r="80" spans="1:17" x14ac:dyDescent="0.35">
      <c r="A80" s="1">
        <v>82</v>
      </c>
      <c r="B80" s="1" t="s">
        <v>60</v>
      </c>
      <c r="C80" s="1" t="s">
        <v>15</v>
      </c>
      <c r="D80" s="2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s="1" t="s">
        <v>12</v>
      </c>
      <c r="K80" s="1" t="s">
        <v>13</v>
      </c>
      <c r="L80" s="24">
        <v>3043000000</v>
      </c>
      <c r="M80" s="25">
        <v>2111000000</v>
      </c>
      <c r="N80" s="25">
        <v>932000000</v>
      </c>
      <c r="O80" s="26">
        <v>932000000</v>
      </c>
      <c r="P80" s="27">
        <v>0.56687779433681074</v>
      </c>
      <c r="Q80" s="28">
        <v>0.1736214605067064</v>
      </c>
    </row>
    <row r="81" spans="1:17" x14ac:dyDescent="0.35">
      <c r="A81" s="1">
        <v>83</v>
      </c>
      <c r="B81" s="1" t="s">
        <v>60</v>
      </c>
      <c r="C81" s="1" t="s">
        <v>16</v>
      </c>
      <c r="D81" s="2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s="1" t="s">
        <v>12</v>
      </c>
      <c r="K81" s="1" t="s">
        <v>13</v>
      </c>
      <c r="L81" s="24">
        <v>3663000000</v>
      </c>
      <c r="M81" s="25">
        <v>2333000000</v>
      </c>
      <c r="N81" s="25">
        <v>1330000000</v>
      </c>
      <c r="O81" s="26">
        <v>1330000000</v>
      </c>
      <c r="P81" s="27">
        <v>0.65434083601286175</v>
      </c>
      <c r="Q81" s="28">
        <v>0.2375848517327617</v>
      </c>
    </row>
    <row r="82" spans="1:17" x14ac:dyDescent="0.35">
      <c r="A82" s="1">
        <v>84</v>
      </c>
      <c r="B82" s="1" t="s">
        <v>61</v>
      </c>
      <c r="C82" s="1" t="s">
        <v>11</v>
      </c>
      <c r="D82" s="2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s="1" t="s">
        <v>46</v>
      </c>
      <c r="K82" s="1" t="s">
        <v>49</v>
      </c>
      <c r="L82" s="24">
        <v>11697000000</v>
      </c>
      <c r="M82" s="25">
        <v>8002000000</v>
      </c>
      <c r="N82" s="25">
        <v>3695000000</v>
      </c>
      <c r="O82" s="26">
        <v>3695000000</v>
      </c>
      <c r="P82" s="27">
        <v>0.35110310670868983</v>
      </c>
      <c r="Q82" s="28">
        <v>0.11091100105057781</v>
      </c>
    </row>
    <row r="83" spans="1:17" x14ac:dyDescent="0.35">
      <c r="A83" s="1">
        <v>85</v>
      </c>
      <c r="B83" s="1" t="s">
        <v>61</v>
      </c>
      <c r="C83" s="1" t="s">
        <v>14</v>
      </c>
      <c r="D83" s="2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s="1" t="s">
        <v>46</v>
      </c>
      <c r="K83" s="1" t="s">
        <v>49</v>
      </c>
      <c r="L83" s="24">
        <v>14679000000</v>
      </c>
      <c r="M83" s="25">
        <v>9667000000</v>
      </c>
      <c r="N83" s="25">
        <v>5012000000</v>
      </c>
      <c r="O83" s="26">
        <v>5012000000</v>
      </c>
      <c r="P83" s="27">
        <v>0.42539194945952996</v>
      </c>
      <c r="Q83" s="28">
        <v>0.1452458921378271</v>
      </c>
    </row>
    <row r="84" spans="1:17" x14ac:dyDescent="0.35">
      <c r="A84" s="1">
        <v>86</v>
      </c>
      <c r="B84" s="1" t="s">
        <v>61</v>
      </c>
      <c r="C84" s="1" t="s">
        <v>15</v>
      </c>
      <c r="D84" s="2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s="1" t="s">
        <v>46</v>
      </c>
      <c r="K84" s="1" t="s">
        <v>49</v>
      </c>
      <c r="L84" s="24">
        <v>14046000000</v>
      </c>
      <c r="M84" s="25">
        <v>9395000000</v>
      </c>
      <c r="N84" s="25">
        <v>4651000000</v>
      </c>
      <c r="O84" s="26">
        <v>4651000000</v>
      </c>
      <c r="P84" s="27">
        <v>0.3985924685717529</v>
      </c>
      <c r="Q84" s="28">
        <v>0.13198444904792986</v>
      </c>
    </row>
    <row r="85" spans="1:17" x14ac:dyDescent="0.35">
      <c r="A85" s="1">
        <v>87</v>
      </c>
      <c r="B85" s="1" t="s">
        <v>61</v>
      </c>
      <c r="C85" s="1" t="s">
        <v>16</v>
      </c>
      <c r="D85" s="2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s="1" t="s">
        <v>46</v>
      </c>
      <c r="K85" s="1" t="s">
        <v>49</v>
      </c>
      <c r="L85" s="24">
        <v>12816000000</v>
      </c>
      <c r="M85" s="25">
        <v>9206000000</v>
      </c>
      <c r="N85" s="25">
        <v>3610000000</v>
      </c>
      <c r="O85" s="26">
        <v>3610000000</v>
      </c>
      <c r="P85" s="27">
        <v>0.35946484166830284</v>
      </c>
      <c r="Q85" s="28">
        <v>0.10125375143746669</v>
      </c>
    </row>
    <row r="86" spans="1:17" x14ac:dyDescent="0.35">
      <c r="A86" s="1">
        <v>88</v>
      </c>
      <c r="B86" s="1" t="s">
        <v>62</v>
      </c>
      <c r="C86" s="1" t="s">
        <v>11</v>
      </c>
      <c r="D86" s="2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s="1" t="s">
        <v>12</v>
      </c>
      <c r="K86" s="1" t="s">
        <v>63</v>
      </c>
      <c r="L86" s="24">
        <v>861500000</v>
      </c>
      <c r="M86" s="25">
        <v>483100000</v>
      </c>
      <c r="N86" s="25">
        <v>378400000</v>
      </c>
      <c r="O86" s="26">
        <v>378400000</v>
      </c>
      <c r="P86" s="27">
        <v>0.41626401236954003</v>
      </c>
      <c r="Q86" s="28">
        <v>0.1828372632392733</v>
      </c>
    </row>
    <row r="87" spans="1:17" x14ac:dyDescent="0.35">
      <c r="A87" s="1">
        <v>89</v>
      </c>
      <c r="B87" s="1" t="s">
        <v>62</v>
      </c>
      <c r="C87" s="1" t="s">
        <v>14</v>
      </c>
      <c r="D87" s="2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s="1" t="s">
        <v>12</v>
      </c>
      <c r="K87" s="1" t="s">
        <v>63</v>
      </c>
      <c r="L87" s="24">
        <v>853700000</v>
      </c>
      <c r="M87" s="25">
        <v>527400000</v>
      </c>
      <c r="N87" s="25">
        <v>326300000</v>
      </c>
      <c r="O87" s="26">
        <v>326300000</v>
      </c>
      <c r="P87" s="27">
        <v>0.40301184912429777</v>
      </c>
      <c r="Q87" s="28">
        <v>0.15403861587121748</v>
      </c>
    </row>
    <row r="88" spans="1:17" x14ac:dyDescent="0.35">
      <c r="A88" s="1">
        <v>90</v>
      </c>
      <c r="B88" s="1" t="s">
        <v>62</v>
      </c>
      <c r="C88" s="1" t="s">
        <v>15</v>
      </c>
      <c r="D88" s="2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s="1" t="s">
        <v>12</v>
      </c>
      <c r="K88" s="1" t="s">
        <v>63</v>
      </c>
      <c r="L88" s="24">
        <v>869100000</v>
      </c>
      <c r="M88" s="25">
        <v>510500000</v>
      </c>
      <c r="N88" s="25">
        <v>358600000</v>
      </c>
      <c r="O88" s="26">
        <v>358600000</v>
      </c>
      <c r="P88" s="27">
        <v>0.42024080073497416</v>
      </c>
      <c r="Q88" s="28">
        <v>0.17339587060587011</v>
      </c>
    </row>
    <row r="89" spans="1:17" x14ac:dyDescent="0.35">
      <c r="A89" s="1">
        <v>91</v>
      </c>
      <c r="B89" s="1" t="s">
        <v>62</v>
      </c>
      <c r="C89" s="1" t="s">
        <v>16</v>
      </c>
      <c r="D89" s="2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s="1" t="s">
        <v>12</v>
      </c>
      <c r="K89" s="1" t="s">
        <v>63</v>
      </c>
      <c r="L89" s="24">
        <v>985300000</v>
      </c>
      <c r="M89" s="25">
        <v>559800000</v>
      </c>
      <c r="N89" s="25">
        <v>425500000</v>
      </c>
      <c r="O89" s="26">
        <v>425500000</v>
      </c>
      <c r="P89" s="27">
        <v>0.4402591599642538</v>
      </c>
      <c r="Q89" s="28">
        <v>0.19012511170688115</v>
      </c>
    </row>
    <row r="90" spans="1:17" x14ac:dyDescent="0.35">
      <c r="A90" s="1">
        <v>92</v>
      </c>
      <c r="B90" s="1" t="s">
        <v>64</v>
      </c>
      <c r="C90" s="1" t="s">
        <v>11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24</v>
      </c>
      <c r="K90" s="1" t="s">
        <v>65</v>
      </c>
      <c r="L90" s="24">
        <v>1373790000</v>
      </c>
      <c r="M90" s="25">
        <v>811236000</v>
      </c>
      <c r="N90" s="25">
        <v>562554000</v>
      </c>
      <c r="O90" s="26">
        <v>562554000</v>
      </c>
      <c r="P90" s="27">
        <v>0.88554713132982588</v>
      </c>
      <c r="Q90" s="28">
        <v>0.36262316723670929</v>
      </c>
    </row>
    <row r="91" spans="1:17" x14ac:dyDescent="0.35">
      <c r="A91" s="1">
        <v>93</v>
      </c>
      <c r="B91" s="1" t="s">
        <v>64</v>
      </c>
      <c r="C91" s="1" t="s">
        <v>14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s="1" t="s">
        <v>24</v>
      </c>
      <c r="K91" s="1" t="s">
        <v>65</v>
      </c>
      <c r="L91" s="24">
        <v>2060000000</v>
      </c>
      <c r="M91" s="25">
        <v>1164000000</v>
      </c>
      <c r="N91" s="25">
        <v>896000000</v>
      </c>
      <c r="O91" s="26">
        <v>896000000</v>
      </c>
      <c r="P91" s="27">
        <v>0.92211280214861235</v>
      </c>
      <c r="Q91" s="28">
        <v>0.40107430617726053</v>
      </c>
    </row>
    <row r="92" spans="1:17" x14ac:dyDescent="0.35">
      <c r="A92" s="1">
        <v>94</v>
      </c>
      <c r="B92" s="1" t="s">
        <v>64</v>
      </c>
      <c r="C92" s="1" t="s">
        <v>15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24</v>
      </c>
      <c r="K92" s="1" t="s">
        <v>65</v>
      </c>
      <c r="L92" s="24">
        <v>2371000000</v>
      </c>
      <c r="M92" s="25">
        <v>1753000000</v>
      </c>
      <c r="N92" s="25">
        <v>618000000</v>
      </c>
      <c r="O92" s="26">
        <v>618000000</v>
      </c>
      <c r="P92" s="27">
        <v>0.91052227342549918</v>
      </c>
      <c r="Q92" s="28">
        <v>0.23732718894009217</v>
      </c>
    </row>
    <row r="93" spans="1:17" x14ac:dyDescent="0.35">
      <c r="A93" s="1">
        <v>95</v>
      </c>
      <c r="B93" s="1" t="s">
        <v>64</v>
      </c>
      <c r="C93" s="1" t="s">
        <v>16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24</v>
      </c>
      <c r="K93" s="1" t="s">
        <v>65</v>
      </c>
      <c r="L93" s="24">
        <v>2826000000</v>
      </c>
      <c r="M93" s="25">
        <v>2069000000</v>
      </c>
      <c r="N93" s="25">
        <v>757000000</v>
      </c>
      <c r="O93" s="26">
        <v>757000000</v>
      </c>
      <c r="P93" s="27">
        <v>0.91634241245136183</v>
      </c>
      <c r="Q93" s="28">
        <v>0.2454604409857328</v>
      </c>
    </row>
    <row r="94" spans="1:17" x14ac:dyDescent="0.35">
      <c r="A94" s="1">
        <v>96</v>
      </c>
      <c r="B94" s="1" t="s">
        <v>66</v>
      </c>
      <c r="C94" s="1" t="s">
        <v>11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s="1" t="s">
        <v>21</v>
      </c>
      <c r="K94" s="1" t="s">
        <v>67</v>
      </c>
      <c r="L94" s="24">
        <v>2991000000</v>
      </c>
      <c r="M94" s="25">
        <v>2218000000</v>
      </c>
      <c r="N94" s="25">
        <v>773000000</v>
      </c>
      <c r="O94" s="26">
        <v>773000000</v>
      </c>
      <c r="P94" s="27">
        <v>0.39832201358369956</v>
      </c>
      <c r="Q94" s="28">
        <v>0.10294313490478094</v>
      </c>
    </row>
    <row r="95" spans="1:17" x14ac:dyDescent="0.35">
      <c r="A95" s="1">
        <v>97</v>
      </c>
      <c r="B95" s="1" t="s">
        <v>66</v>
      </c>
      <c r="C95" s="1" t="s">
        <v>14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s="1" t="s">
        <v>21</v>
      </c>
      <c r="K95" s="1" t="s">
        <v>67</v>
      </c>
      <c r="L95" s="24">
        <v>3843000000</v>
      </c>
      <c r="M95" s="25">
        <v>2323000000</v>
      </c>
      <c r="N95" s="25">
        <v>1520000000</v>
      </c>
      <c r="O95" s="26">
        <v>1520000000</v>
      </c>
      <c r="P95" s="27">
        <v>0.42361111111111116</v>
      </c>
      <c r="Q95" s="28">
        <v>0.16754850088183421</v>
      </c>
    </row>
    <row r="96" spans="1:17" x14ac:dyDescent="0.35">
      <c r="A96" s="1">
        <v>98</v>
      </c>
      <c r="B96" s="1" t="s">
        <v>66</v>
      </c>
      <c r="C96" s="1" t="s">
        <v>15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s="1" t="s">
        <v>21</v>
      </c>
      <c r="K96" s="1" t="s">
        <v>67</v>
      </c>
      <c r="L96" s="24">
        <v>3952000000</v>
      </c>
      <c r="M96" s="25">
        <v>2259000000</v>
      </c>
      <c r="N96" s="25">
        <v>1693000000</v>
      </c>
      <c r="O96" s="26">
        <v>1693000000</v>
      </c>
      <c r="P96" s="27">
        <v>0.40915208613728127</v>
      </c>
      <c r="Q96" s="28">
        <v>0.17527694378300032</v>
      </c>
    </row>
    <row r="97" spans="1:17" x14ac:dyDescent="0.35">
      <c r="A97" s="1">
        <v>99</v>
      </c>
      <c r="B97" s="1" t="s">
        <v>66</v>
      </c>
      <c r="C97" s="1" t="s">
        <v>16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s="1" t="s">
        <v>21</v>
      </c>
      <c r="K97" s="1" t="s">
        <v>67</v>
      </c>
      <c r="L97" s="24">
        <v>4511000000</v>
      </c>
      <c r="M97" s="25">
        <v>2359000000</v>
      </c>
      <c r="N97" s="25">
        <v>2152000000</v>
      </c>
      <c r="O97" s="26">
        <v>2152000000</v>
      </c>
      <c r="P97" s="27">
        <v>0.41672055427251731</v>
      </c>
      <c r="Q97" s="28">
        <v>0.19879907621247114</v>
      </c>
    </row>
    <row r="98" spans="1:17" x14ac:dyDescent="0.35">
      <c r="A98" s="1">
        <v>100</v>
      </c>
      <c r="B98" s="1" t="s">
        <v>68</v>
      </c>
      <c r="C98" s="1" t="s">
        <v>11</v>
      </c>
      <c r="D98" s="2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s="1" t="s">
        <v>12</v>
      </c>
      <c r="K98" s="1" t="s">
        <v>69</v>
      </c>
      <c r="L98" s="24">
        <v>1180081000</v>
      </c>
      <c r="M98" s="25">
        <v>434209000</v>
      </c>
      <c r="N98" s="25">
        <v>745872000</v>
      </c>
      <c r="O98" s="26">
        <v>745872000</v>
      </c>
      <c r="P98" s="27">
        <v>0.35393089763611385</v>
      </c>
      <c r="Q98" s="28">
        <v>0.22370256489312471</v>
      </c>
    </row>
    <row r="99" spans="1:17" x14ac:dyDescent="0.35">
      <c r="A99" s="1">
        <v>101</v>
      </c>
      <c r="B99" s="1" t="s">
        <v>68</v>
      </c>
      <c r="C99" s="1" t="s">
        <v>14</v>
      </c>
      <c r="D99" s="2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s="1" t="s">
        <v>12</v>
      </c>
      <c r="K99" s="1" t="s">
        <v>69</v>
      </c>
      <c r="L99" s="24">
        <v>1270494000</v>
      </c>
      <c r="M99" s="25">
        <v>455415000</v>
      </c>
      <c r="N99" s="25">
        <v>815079000</v>
      </c>
      <c r="O99" s="26">
        <v>815079000</v>
      </c>
      <c r="P99" s="27">
        <v>0.35349079723193555</v>
      </c>
      <c r="Q99" s="28">
        <v>0.22678023313530707</v>
      </c>
    </row>
    <row r="100" spans="1:17" x14ac:dyDescent="0.35">
      <c r="A100" s="1">
        <v>102</v>
      </c>
      <c r="B100" s="1" t="s">
        <v>68</v>
      </c>
      <c r="C100" s="1" t="s">
        <v>15</v>
      </c>
      <c r="D100" s="2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s="1" t="s">
        <v>12</v>
      </c>
      <c r="K100" s="1" t="s">
        <v>69</v>
      </c>
      <c r="L100" s="24">
        <v>1424947000</v>
      </c>
      <c r="M100" s="25">
        <v>526361000</v>
      </c>
      <c r="N100" s="25">
        <v>898586000</v>
      </c>
      <c r="O100" s="26">
        <v>898586000</v>
      </c>
      <c r="P100" s="27">
        <v>0.35429133627252751</v>
      </c>
      <c r="Q100" s="28">
        <v>0.22341970241404449</v>
      </c>
    </row>
    <row r="101" spans="1:17" x14ac:dyDescent="0.35">
      <c r="A101" s="1">
        <v>103</v>
      </c>
      <c r="B101" s="1" t="s">
        <v>68</v>
      </c>
      <c r="C101" s="1" t="s">
        <v>16</v>
      </c>
      <c r="D101" s="2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s="1" t="s">
        <v>12</v>
      </c>
      <c r="K101" s="1" t="s">
        <v>69</v>
      </c>
      <c r="L101" s="24">
        <v>1425015000</v>
      </c>
      <c r="M101" s="25">
        <v>517299000</v>
      </c>
      <c r="N101" s="25">
        <v>907716000</v>
      </c>
      <c r="O101" s="26">
        <v>907716000</v>
      </c>
      <c r="P101" s="27">
        <v>0.35855793291640403</v>
      </c>
      <c r="Q101" s="28">
        <v>0.22839673451517817</v>
      </c>
    </row>
    <row r="102" spans="1:17" x14ac:dyDescent="0.35">
      <c r="A102" s="1">
        <v>108</v>
      </c>
      <c r="B102" s="1" t="s">
        <v>70</v>
      </c>
      <c r="C102" s="1" t="s">
        <v>11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s="1" t="s">
        <v>24</v>
      </c>
      <c r="K102" s="1" t="s">
        <v>65</v>
      </c>
      <c r="L102" s="24">
        <v>15330000000</v>
      </c>
      <c r="M102" s="25">
        <v>9463000000</v>
      </c>
      <c r="N102" s="25">
        <v>5867000000</v>
      </c>
      <c r="O102" s="26">
        <v>5867000000</v>
      </c>
      <c r="P102" s="27">
        <v>0.82083958020989511</v>
      </c>
      <c r="Q102" s="28">
        <v>0.3141464981794817</v>
      </c>
    </row>
    <row r="103" spans="1:17" x14ac:dyDescent="0.35">
      <c r="A103" s="1">
        <v>109</v>
      </c>
      <c r="B103" s="1" t="s">
        <v>70</v>
      </c>
      <c r="C103" s="1" t="s">
        <v>14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s="1" t="s">
        <v>24</v>
      </c>
      <c r="K103" s="1" t="s">
        <v>65</v>
      </c>
      <c r="L103" s="24">
        <v>15641000000</v>
      </c>
      <c r="M103" s="25">
        <v>9450000000</v>
      </c>
      <c r="N103" s="25">
        <v>6191000000</v>
      </c>
      <c r="O103" s="26">
        <v>6191000000</v>
      </c>
      <c r="P103" s="27">
        <v>0.77959427802422376</v>
      </c>
      <c r="Q103" s="28">
        <v>0.30857797936500025</v>
      </c>
    </row>
    <row r="104" spans="1:17" x14ac:dyDescent="0.35">
      <c r="A104" s="1">
        <v>110</v>
      </c>
      <c r="B104" s="1" t="s">
        <v>70</v>
      </c>
      <c r="C104" s="1" t="s">
        <v>15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s="1" t="s">
        <v>24</v>
      </c>
      <c r="K104" s="1" t="s">
        <v>65</v>
      </c>
      <c r="L104" s="24">
        <v>17435000000</v>
      </c>
      <c r="M104" s="25">
        <v>8965000000</v>
      </c>
      <c r="N104" s="25">
        <v>8470000000</v>
      </c>
      <c r="O104" s="26">
        <v>8470000000</v>
      </c>
      <c r="P104" s="27">
        <v>0.80486566337364973</v>
      </c>
      <c r="Q104" s="28">
        <v>0.39100729387868155</v>
      </c>
    </row>
    <row r="105" spans="1:17" x14ac:dyDescent="0.35">
      <c r="A105" s="1">
        <v>111</v>
      </c>
      <c r="B105" s="1" t="s">
        <v>70</v>
      </c>
      <c r="C105" s="1" t="s">
        <v>16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s="1" t="s">
        <v>24</v>
      </c>
      <c r="K105" s="1" t="s">
        <v>65</v>
      </c>
      <c r="L105" s="24">
        <v>18829000000</v>
      </c>
      <c r="M105" s="25">
        <v>9035000000</v>
      </c>
      <c r="N105" s="25">
        <v>9794000000</v>
      </c>
      <c r="O105" s="26">
        <v>9794000000</v>
      </c>
      <c r="P105" s="27">
        <v>0.81897264146840065</v>
      </c>
      <c r="Q105" s="28">
        <v>0.4259927797833935</v>
      </c>
    </row>
    <row r="106" spans="1:17" x14ac:dyDescent="0.35">
      <c r="A106" s="1">
        <v>112</v>
      </c>
      <c r="B106" s="1" t="s">
        <v>71</v>
      </c>
      <c r="C106" s="1" t="s">
        <v>11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s="1" t="s">
        <v>46</v>
      </c>
      <c r="K106" s="1" t="s">
        <v>72</v>
      </c>
      <c r="L106" s="24">
        <v>8360000000</v>
      </c>
      <c r="M106" s="25">
        <v>6804000000</v>
      </c>
      <c r="N106" s="25">
        <v>1556000000</v>
      </c>
      <c r="O106" s="26">
        <v>1556000000</v>
      </c>
      <c r="P106" s="27">
        <v>0.8148942392046008</v>
      </c>
      <c r="Q106" s="28">
        <v>0.15167170289501899</v>
      </c>
    </row>
    <row r="107" spans="1:17" x14ac:dyDescent="0.35">
      <c r="A107" s="1">
        <v>113</v>
      </c>
      <c r="B107" s="1" t="s">
        <v>71</v>
      </c>
      <c r="C107" s="1" t="s">
        <v>14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s="1" t="s">
        <v>46</v>
      </c>
      <c r="K107" s="1" t="s">
        <v>72</v>
      </c>
      <c r="L107" s="24">
        <v>9276000000</v>
      </c>
      <c r="M107" s="25">
        <v>6994000000</v>
      </c>
      <c r="N107" s="25">
        <v>2282000000</v>
      </c>
      <c r="O107" s="26">
        <v>2282000000</v>
      </c>
      <c r="P107" s="27">
        <v>0.8260017809439002</v>
      </c>
      <c r="Q107" s="28">
        <v>0.20320569902048086</v>
      </c>
    </row>
    <row r="108" spans="1:17" x14ac:dyDescent="0.35">
      <c r="A108" s="1">
        <v>114</v>
      </c>
      <c r="B108" s="1" t="s">
        <v>71</v>
      </c>
      <c r="C108" s="1" t="s">
        <v>15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s="1" t="s">
        <v>46</v>
      </c>
      <c r="K108" s="1" t="s">
        <v>72</v>
      </c>
      <c r="L108" s="24">
        <v>10314000000</v>
      </c>
      <c r="M108" s="25">
        <v>7411000000</v>
      </c>
      <c r="N108" s="25">
        <v>2903000000</v>
      </c>
      <c r="O108" s="26">
        <v>2903000000</v>
      </c>
      <c r="P108" s="27">
        <v>0.83880936890045543</v>
      </c>
      <c r="Q108" s="28">
        <v>0.23609303838646714</v>
      </c>
    </row>
    <row r="109" spans="1:17" x14ac:dyDescent="0.35">
      <c r="A109" s="1">
        <v>115</v>
      </c>
      <c r="B109" s="1" t="s">
        <v>71</v>
      </c>
      <c r="C109" s="1" t="s">
        <v>16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s="1" t="s">
        <v>46</v>
      </c>
      <c r="K109" s="1" t="s">
        <v>72</v>
      </c>
      <c r="L109" s="24">
        <v>9939000000</v>
      </c>
      <c r="M109" s="25">
        <v>7380000000</v>
      </c>
      <c r="N109" s="25">
        <v>2559000000</v>
      </c>
      <c r="O109" s="26">
        <v>2559000000</v>
      </c>
      <c r="P109" s="27">
        <v>0.814672131147541</v>
      </c>
      <c r="Q109" s="28">
        <v>0.20975409836065573</v>
      </c>
    </row>
    <row r="110" spans="1:17" x14ac:dyDescent="0.35">
      <c r="A110" s="1">
        <v>116</v>
      </c>
      <c r="B110" s="1" t="s">
        <v>73</v>
      </c>
      <c r="C110" s="1" t="s">
        <v>11</v>
      </c>
      <c r="D110" s="2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s="1" t="s">
        <v>51</v>
      </c>
      <c r="K110" s="1" t="s">
        <v>74</v>
      </c>
      <c r="L110" s="24">
        <v>2153481000</v>
      </c>
      <c r="M110" s="25">
        <v>1033762000</v>
      </c>
      <c r="N110" s="25">
        <v>1119719000</v>
      </c>
      <c r="O110" s="26">
        <v>1119719000</v>
      </c>
      <c r="P110" s="27">
        <v>0.74878683987259909</v>
      </c>
      <c r="Q110" s="28">
        <v>0.38933747340018637</v>
      </c>
    </row>
    <row r="111" spans="1:17" x14ac:dyDescent="0.35">
      <c r="A111" s="1">
        <v>117</v>
      </c>
      <c r="B111" s="1" t="s">
        <v>73</v>
      </c>
      <c r="C111" s="1" t="s">
        <v>14</v>
      </c>
      <c r="D111" s="2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s="1" t="s">
        <v>51</v>
      </c>
      <c r="K111" s="1" t="s">
        <v>74</v>
      </c>
      <c r="L111" s="24">
        <v>2501534000</v>
      </c>
      <c r="M111" s="25">
        <v>1287229000</v>
      </c>
      <c r="N111" s="25">
        <v>1214305000</v>
      </c>
      <c r="O111" s="26">
        <v>1214305000</v>
      </c>
      <c r="P111" s="27">
        <v>0.74419253604219904</v>
      </c>
      <c r="Q111" s="28">
        <v>0.36124902459000058</v>
      </c>
    </row>
    <row r="112" spans="1:17" x14ac:dyDescent="0.35">
      <c r="A112" s="1">
        <v>118</v>
      </c>
      <c r="B112" s="1" t="s">
        <v>73</v>
      </c>
      <c r="C112" s="1" t="s">
        <v>15</v>
      </c>
      <c r="D112" s="2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s="1" t="s">
        <v>51</v>
      </c>
      <c r="K112" s="1" t="s">
        <v>74</v>
      </c>
      <c r="L112" s="24">
        <v>3005783000</v>
      </c>
      <c r="M112" s="25">
        <v>1518861000</v>
      </c>
      <c r="N112" s="25">
        <v>1486922000</v>
      </c>
      <c r="O112" s="26">
        <v>1486922000</v>
      </c>
      <c r="P112" s="27">
        <v>0.73310922213593599</v>
      </c>
      <c r="Q112" s="28">
        <v>0.36265965666743416</v>
      </c>
    </row>
    <row r="113" spans="1:17" x14ac:dyDescent="0.35">
      <c r="A113" s="1">
        <v>119</v>
      </c>
      <c r="B113" s="1" t="s">
        <v>73</v>
      </c>
      <c r="C113" s="1" t="s">
        <v>16</v>
      </c>
      <c r="D113" s="2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s="1" t="s">
        <v>51</v>
      </c>
      <c r="K113" s="1" t="s">
        <v>74</v>
      </c>
      <c r="L113" s="24">
        <v>3462648000</v>
      </c>
      <c r="M113" s="25">
        <v>1849859000</v>
      </c>
      <c r="N113" s="25">
        <v>1612789000</v>
      </c>
      <c r="O113" s="26">
        <v>1612789000</v>
      </c>
      <c r="P113" s="27">
        <v>0.72569137355926294</v>
      </c>
      <c r="Q113" s="28">
        <v>0.33800347730155361</v>
      </c>
    </row>
    <row r="114" spans="1:17" x14ac:dyDescent="0.35">
      <c r="A114" s="1">
        <v>120</v>
      </c>
      <c r="B114" s="1" t="s">
        <v>75</v>
      </c>
      <c r="C114" s="1" t="s">
        <v>11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s="1" t="s">
        <v>18</v>
      </c>
      <c r="K114" s="1" t="s">
        <v>76</v>
      </c>
      <c r="L114" s="24">
        <v>20271000000</v>
      </c>
      <c r="M114" s="25">
        <v>19526000000</v>
      </c>
      <c r="N114" s="25">
        <v>745000000</v>
      </c>
      <c r="O114" s="26">
        <v>745000000</v>
      </c>
      <c r="P114" s="27">
        <v>0.27226938161500025</v>
      </c>
      <c r="Q114" s="28">
        <v>1.0006447106860796E-2</v>
      </c>
    </row>
    <row r="115" spans="1:17" x14ac:dyDescent="0.35">
      <c r="A115" s="1">
        <v>121</v>
      </c>
      <c r="B115" s="1" t="s">
        <v>75</v>
      </c>
      <c r="C115" s="1" t="s">
        <v>14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s="1" t="s">
        <v>18</v>
      </c>
      <c r="K115" s="1" t="s">
        <v>76</v>
      </c>
      <c r="L115" s="24">
        <v>26236000000</v>
      </c>
      <c r="M115" s="25">
        <v>26058000000</v>
      </c>
      <c r="N115" s="25">
        <v>178000000</v>
      </c>
      <c r="O115" s="26">
        <v>178000000</v>
      </c>
      <c r="P115" s="27">
        <v>0.29482626871038786</v>
      </c>
      <c r="Q115" s="28">
        <v>2.000269699285297E-3</v>
      </c>
    </row>
    <row r="116" spans="1:17" x14ac:dyDescent="0.35">
      <c r="A116" s="1">
        <v>122</v>
      </c>
      <c r="B116" s="1" t="s">
        <v>75</v>
      </c>
      <c r="C116" s="1" t="s">
        <v>15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s="1" t="s">
        <v>18</v>
      </c>
      <c r="K116" s="1" t="s">
        <v>76</v>
      </c>
      <c r="L116" s="24">
        <v>35355000000</v>
      </c>
      <c r="M116" s="25">
        <v>33122000000</v>
      </c>
      <c r="N116" s="25">
        <v>2233000000</v>
      </c>
      <c r="O116" s="26">
        <v>2233000000</v>
      </c>
      <c r="P116" s="27">
        <v>0.33040203353083009</v>
      </c>
      <c r="Q116" s="28">
        <v>2.0867988710913405E-2</v>
      </c>
    </row>
    <row r="117" spans="1:17" x14ac:dyDescent="0.35">
      <c r="A117" s="1">
        <v>123</v>
      </c>
      <c r="B117" s="1" t="s">
        <v>75</v>
      </c>
      <c r="C117" s="1" t="s">
        <v>16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s="1" t="s">
        <v>18</v>
      </c>
      <c r="K117" s="1" t="s">
        <v>76</v>
      </c>
      <c r="L117" s="24">
        <v>47722000000</v>
      </c>
      <c r="M117" s="25">
        <v>43536000000</v>
      </c>
      <c r="N117" s="25">
        <v>4186000000</v>
      </c>
      <c r="O117" s="26">
        <v>4186000000</v>
      </c>
      <c r="P117" s="27">
        <v>0.35093060366064399</v>
      </c>
      <c r="Q117" s="28">
        <v>3.0782354195621642E-2</v>
      </c>
    </row>
    <row r="118" spans="1:17" x14ac:dyDescent="0.35">
      <c r="A118" s="1">
        <v>124</v>
      </c>
      <c r="B118" s="1" t="s">
        <v>77</v>
      </c>
      <c r="C118" s="1" t="s">
        <v>11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s="1" t="s">
        <v>18</v>
      </c>
      <c r="K118" s="1" t="s">
        <v>78</v>
      </c>
      <c r="L118" s="24">
        <v>2759900000</v>
      </c>
      <c r="M118" s="25">
        <v>2019600000</v>
      </c>
      <c r="N118" s="25">
        <v>740300000</v>
      </c>
      <c r="O118" s="26">
        <v>740300000</v>
      </c>
      <c r="P118" s="27">
        <v>0.15755012102114441</v>
      </c>
      <c r="Q118" s="28">
        <v>4.2260355299812757E-2</v>
      </c>
    </row>
    <row r="119" spans="1:17" x14ac:dyDescent="0.35">
      <c r="A119" s="1">
        <v>125</v>
      </c>
      <c r="B119" s="1" t="s">
        <v>77</v>
      </c>
      <c r="C119" s="1" t="s">
        <v>14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s="1" t="s">
        <v>18</v>
      </c>
      <c r="K119" s="1" t="s">
        <v>78</v>
      </c>
      <c r="L119" s="24">
        <v>2988700000</v>
      </c>
      <c r="M119" s="25">
        <v>2167900000</v>
      </c>
      <c r="N119" s="25">
        <v>820800000</v>
      </c>
      <c r="O119" s="26">
        <v>820800000</v>
      </c>
      <c r="P119" s="27">
        <v>0.15640437913422089</v>
      </c>
      <c r="Q119" s="28">
        <v>4.2954031650339113E-2</v>
      </c>
    </row>
    <row r="120" spans="1:17" x14ac:dyDescent="0.35">
      <c r="A120" s="1">
        <v>126</v>
      </c>
      <c r="B120" s="1" t="s">
        <v>77</v>
      </c>
      <c r="C120" s="1" t="s">
        <v>15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s="1" t="s">
        <v>18</v>
      </c>
      <c r="K120" s="1" t="s">
        <v>78</v>
      </c>
      <c r="L120" s="24">
        <v>3261500000</v>
      </c>
      <c r="M120" s="25">
        <v>2373000000</v>
      </c>
      <c r="N120" s="25">
        <v>888500000</v>
      </c>
      <c r="O120" s="26">
        <v>888500000</v>
      </c>
      <c r="P120" s="27">
        <v>0.15633688045249738</v>
      </c>
      <c r="Q120" s="28">
        <v>4.2589396989742116E-2</v>
      </c>
    </row>
    <row r="121" spans="1:17" x14ac:dyDescent="0.35">
      <c r="A121" s="1">
        <v>127</v>
      </c>
      <c r="B121" s="1" t="s">
        <v>77</v>
      </c>
      <c r="C121" s="1" t="s">
        <v>16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s="1" t="s">
        <v>18</v>
      </c>
      <c r="K121" s="1" t="s">
        <v>78</v>
      </c>
      <c r="L121" s="24">
        <v>3313200000</v>
      </c>
      <c r="M121" s="25">
        <v>2423700000</v>
      </c>
      <c r="N121" s="25">
        <v>889500000</v>
      </c>
      <c r="O121" s="26">
        <v>889500000</v>
      </c>
      <c r="P121" s="27">
        <v>0.15332500347077604</v>
      </c>
      <c r="Q121" s="28">
        <v>4.1163404137165072E-2</v>
      </c>
    </row>
    <row r="122" spans="1:17" x14ac:dyDescent="0.35">
      <c r="A122" s="1">
        <v>128</v>
      </c>
      <c r="B122" s="1" t="s">
        <v>79</v>
      </c>
      <c r="C122" s="1" t="s">
        <v>11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s="1" t="s">
        <v>24</v>
      </c>
      <c r="K122" s="1" t="s">
        <v>80</v>
      </c>
      <c r="L122" s="24">
        <v>13283600000</v>
      </c>
      <c r="M122" s="25">
        <v>8913500000</v>
      </c>
      <c r="N122" s="25">
        <v>4370100000</v>
      </c>
      <c r="O122" s="26">
        <v>4370100000</v>
      </c>
      <c r="P122" s="27">
        <v>0.21600333023292118</v>
      </c>
      <c r="Q122" s="28">
        <v>7.1061771918071073E-2</v>
      </c>
    </row>
    <row r="123" spans="1:17" x14ac:dyDescent="0.35">
      <c r="A123" s="1">
        <v>129</v>
      </c>
      <c r="B123" s="1" t="s">
        <v>79</v>
      </c>
      <c r="C123" s="1" t="s">
        <v>14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s="1" t="s">
        <v>24</v>
      </c>
      <c r="K123" s="1" t="s">
        <v>80</v>
      </c>
      <c r="L123" s="24">
        <v>14786400000</v>
      </c>
      <c r="M123" s="25">
        <v>10198200000</v>
      </c>
      <c r="N123" s="25">
        <v>4588200000</v>
      </c>
      <c r="O123" s="26">
        <v>4588200000</v>
      </c>
      <c r="P123" s="27">
        <v>0.20819024689011378</v>
      </c>
      <c r="Q123" s="28">
        <v>6.4601153139453846E-2</v>
      </c>
    </row>
    <row r="124" spans="1:17" x14ac:dyDescent="0.35">
      <c r="A124" s="1">
        <v>130</v>
      </c>
      <c r="B124" s="1" t="s">
        <v>79</v>
      </c>
      <c r="C124" s="1" t="s">
        <v>15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s="1" t="s">
        <v>24</v>
      </c>
      <c r="K124" s="1" t="s">
        <v>80</v>
      </c>
      <c r="L124" s="24">
        <v>17019200000</v>
      </c>
      <c r="M124" s="25">
        <v>11969300000</v>
      </c>
      <c r="N124" s="25">
        <v>5049900000</v>
      </c>
      <c r="O124" s="26">
        <v>5049900000</v>
      </c>
      <c r="P124" s="27">
        <v>0.23038114846746016</v>
      </c>
      <c r="Q124" s="28">
        <v>6.8358193196262296E-2</v>
      </c>
    </row>
    <row r="125" spans="1:17" x14ac:dyDescent="0.35">
      <c r="A125" s="1">
        <v>131</v>
      </c>
      <c r="B125" s="1" t="s">
        <v>79</v>
      </c>
      <c r="C125" s="1" t="s">
        <v>16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s="1" t="s">
        <v>24</v>
      </c>
      <c r="K125" s="1" t="s">
        <v>80</v>
      </c>
      <c r="L125" s="24">
        <v>18039600000</v>
      </c>
      <c r="M125" s="25">
        <v>12764900000</v>
      </c>
      <c r="N125" s="25">
        <v>5274700000</v>
      </c>
      <c r="O125" s="26">
        <v>5274700000</v>
      </c>
      <c r="P125" s="27">
        <v>0.22789789846696107</v>
      </c>
      <c r="Q125" s="28">
        <v>6.6636346983507358E-2</v>
      </c>
    </row>
    <row r="126" spans="1:17" x14ac:dyDescent="0.35">
      <c r="A126" s="1">
        <v>136</v>
      </c>
      <c r="B126" s="1" t="s">
        <v>81</v>
      </c>
      <c r="C126" s="1" t="s">
        <v>11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s="1" t="s">
        <v>82</v>
      </c>
      <c r="K126" s="1" t="s">
        <v>83</v>
      </c>
      <c r="L126" s="24">
        <v>13349000000</v>
      </c>
      <c r="M126" s="25">
        <v>8214000000</v>
      </c>
      <c r="N126" s="25">
        <v>5135000000</v>
      </c>
      <c r="O126" s="26">
        <v>5135000000</v>
      </c>
      <c r="P126" s="27">
        <v>0.81257608960311667</v>
      </c>
      <c r="Q126" s="28">
        <v>0.31257608960311661</v>
      </c>
    </row>
    <row r="127" spans="1:17" x14ac:dyDescent="0.35">
      <c r="A127" s="1">
        <v>137</v>
      </c>
      <c r="B127" s="1" t="s">
        <v>81</v>
      </c>
      <c r="C127" s="1" t="s">
        <v>14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s="1" t="s">
        <v>82</v>
      </c>
      <c r="K127" s="1" t="s">
        <v>83</v>
      </c>
      <c r="L127" s="24">
        <v>11833000000</v>
      </c>
      <c r="M127" s="25">
        <v>7152000000</v>
      </c>
      <c r="N127" s="25">
        <v>4681000000</v>
      </c>
      <c r="O127" s="26">
        <v>4681000000</v>
      </c>
      <c r="P127" s="27">
        <v>0.80109674361925398</v>
      </c>
      <c r="Q127" s="28">
        <v>0.31690474578566108</v>
      </c>
    </row>
    <row r="128" spans="1:17" x14ac:dyDescent="0.35">
      <c r="A128" s="1">
        <v>138</v>
      </c>
      <c r="B128" s="1" t="s">
        <v>81</v>
      </c>
      <c r="C128" s="1" t="s">
        <v>15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s="1" t="s">
        <v>82</v>
      </c>
      <c r="K128" s="1" t="s">
        <v>83</v>
      </c>
      <c r="L128" s="24">
        <v>10180000000</v>
      </c>
      <c r="M128" s="25">
        <v>10815000000</v>
      </c>
      <c r="N128" s="25">
        <v>-635000000</v>
      </c>
      <c r="O128" s="26">
        <v>-635000000</v>
      </c>
      <c r="P128" s="27">
        <v>0.80214325112284302</v>
      </c>
      <c r="Q128" s="28">
        <v>-5.0035458198723508E-2</v>
      </c>
    </row>
    <row r="129" spans="1:17" x14ac:dyDescent="0.35">
      <c r="A129" s="1">
        <v>139</v>
      </c>
      <c r="B129" s="1" t="s">
        <v>81</v>
      </c>
      <c r="C129" s="1" t="s">
        <v>16</v>
      </c>
      <c r="D129" s="2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s="1" t="s">
        <v>82</v>
      </c>
      <c r="K129" s="1" t="s">
        <v>83</v>
      </c>
      <c r="L129" s="24">
        <v>4318000000</v>
      </c>
      <c r="M129" s="25">
        <v>30163000000</v>
      </c>
      <c r="N129" s="25">
        <v>-25845000000</v>
      </c>
      <c r="O129" s="26">
        <v>-25845000000</v>
      </c>
      <c r="P129" s="27">
        <v>0.67648441171862761</v>
      </c>
      <c r="Q129" s="28">
        <v>-4.0490365032116555</v>
      </c>
    </row>
    <row r="130" spans="1:17" x14ac:dyDescent="0.35">
      <c r="A130" s="1">
        <v>140</v>
      </c>
      <c r="B130" s="1" t="s">
        <v>84</v>
      </c>
      <c r="C130" s="1" t="s">
        <v>11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s="1" t="s">
        <v>82</v>
      </c>
      <c r="K130" s="1" t="s">
        <v>83</v>
      </c>
      <c r="L130" s="24">
        <v>11639000000</v>
      </c>
      <c r="M130" s="25">
        <v>6183000000</v>
      </c>
      <c r="N130" s="25">
        <v>5456000000</v>
      </c>
      <c r="O130" s="26">
        <v>5456000000</v>
      </c>
      <c r="P130" s="27">
        <v>0.79823057403470266</v>
      </c>
      <c r="Q130" s="28">
        <v>0.37418558397915097</v>
      </c>
    </row>
    <row r="131" spans="1:17" x14ac:dyDescent="0.35">
      <c r="A131" s="1">
        <v>141</v>
      </c>
      <c r="B131" s="1" t="s">
        <v>84</v>
      </c>
      <c r="C131" s="1" t="s">
        <v>14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s="1" t="s">
        <v>82</v>
      </c>
      <c r="K131" s="1" t="s">
        <v>83</v>
      </c>
      <c r="L131" s="24">
        <v>15153000000</v>
      </c>
      <c r="M131" s="25">
        <v>7275000000</v>
      </c>
      <c r="N131" s="25">
        <v>7878000000</v>
      </c>
      <c r="O131" s="26">
        <v>7878000000</v>
      </c>
      <c r="P131" s="27">
        <v>0.8204114780725501</v>
      </c>
      <c r="Q131" s="28">
        <v>0.42652950730914996</v>
      </c>
    </row>
    <row r="132" spans="1:17" x14ac:dyDescent="0.35">
      <c r="A132" s="1">
        <v>142</v>
      </c>
      <c r="B132" s="1" t="s">
        <v>84</v>
      </c>
      <c r="C132" s="1" t="s">
        <v>15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s="1" t="s">
        <v>82</v>
      </c>
      <c r="K132" s="1" t="s">
        <v>83</v>
      </c>
      <c r="L132" s="24">
        <v>5513000000</v>
      </c>
      <c r="M132" s="25">
        <v>6603000000</v>
      </c>
      <c r="N132" s="25">
        <v>-1090000000</v>
      </c>
      <c r="O132" s="26">
        <v>-1090000000</v>
      </c>
      <c r="P132" s="27">
        <v>0.63382386755575992</v>
      </c>
      <c r="Q132" s="28">
        <v>-0.1253161646355484</v>
      </c>
    </row>
    <row r="133" spans="1:17" x14ac:dyDescent="0.35">
      <c r="A133" s="1">
        <v>143</v>
      </c>
      <c r="B133" s="1" t="s">
        <v>84</v>
      </c>
      <c r="C133" s="1" t="s">
        <v>16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s="1" t="s">
        <v>82</v>
      </c>
      <c r="K133" s="1" t="s">
        <v>83</v>
      </c>
      <c r="L133" s="24">
        <v>4969000000</v>
      </c>
      <c r="M133" s="25">
        <v>6395000000</v>
      </c>
      <c r="N133" s="25">
        <v>-1426000000</v>
      </c>
      <c r="O133" s="26">
        <v>-1426000000</v>
      </c>
      <c r="P133" s="27">
        <v>0.6314652433600203</v>
      </c>
      <c r="Q133" s="28">
        <v>-0.18121743550641758</v>
      </c>
    </row>
    <row r="134" spans="1:17" x14ac:dyDescent="0.35">
      <c r="A134" s="1">
        <v>144</v>
      </c>
      <c r="B134" s="1" t="s">
        <v>85</v>
      </c>
      <c r="C134" s="1" t="s">
        <v>11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s="1" t="s">
        <v>58</v>
      </c>
      <c r="K134" s="1" t="s">
        <v>86</v>
      </c>
      <c r="L134" s="24">
        <v>2708300000</v>
      </c>
      <c r="M134" s="25">
        <v>1152300000</v>
      </c>
      <c r="N134" s="25">
        <v>1556000000</v>
      </c>
      <c r="O134" s="26">
        <v>1556000000</v>
      </c>
      <c r="P134" s="27">
        <v>0.26603080429059767</v>
      </c>
      <c r="Q134" s="28">
        <v>0.152842717378492</v>
      </c>
    </row>
    <row r="135" spans="1:17" x14ac:dyDescent="0.35">
      <c r="A135" s="1">
        <v>145</v>
      </c>
      <c r="B135" s="1" t="s">
        <v>85</v>
      </c>
      <c r="C135" s="1" t="s">
        <v>14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s="1" t="s">
        <v>58</v>
      </c>
      <c r="K135" s="1" t="s">
        <v>86</v>
      </c>
      <c r="L135" s="24">
        <v>2809100000</v>
      </c>
      <c r="M135" s="25">
        <v>1147200000</v>
      </c>
      <c r="N135" s="25">
        <v>1661900000</v>
      </c>
      <c r="O135" s="26">
        <v>1661900000</v>
      </c>
      <c r="P135" s="27">
        <v>0.26909665676788963</v>
      </c>
      <c r="Q135" s="28">
        <v>0.15920107289970303</v>
      </c>
    </row>
    <row r="136" spans="1:17" x14ac:dyDescent="0.35">
      <c r="A136" s="1">
        <v>146</v>
      </c>
      <c r="B136" s="1" t="s">
        <v>85</v>
      </c>
      <c r="C136" s="1" t="s">
        <v>15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s="1" t="s">
        <v>58</v>
      </c>
      <c r="K136" s="1" t="s">
        <v>86</v>
      </c>
      <c r="L136" s="24">
        <v>2955900000</v>
      </c>
      <c r="M136" s="25">
        <v>1032400000</v>
      </c>
      <c r="N136" s="25">
        <v>1923500000</v>
      </c>
      <c r="O136" s="26">
        <v>1923500000</v>
      </c>
      <c r="P136" s="27">
        <v>0.29872964860685813</v>
      </c>
      <c r="Q136" s="28">
        <v>0.19439307117808163</v>
      </c>
    </row>
    <row r="137" spans="1:17" x14ac:dyDescent="0.35">
      <c r="A137" s="1">
        <v>147</v>
      </c>
      <c r="B137" s="1" t="s">
        <v>85</v>
      </c>
      <c r="C137" s="1" t="s">
        <v>16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s="1" t="s">
        <v>58</v>
      </c>
      <c r="K137" s="1" t="s">
        <v>86</v>
      </c>
      <c r="L137" s="24">
        <v>3121700000</v>
      </c>
      <c r="M137" s="25">
        <v>929600000</v>
      </c>
      <c r="N137" s="25">
        <v>2192100000</v>
      </c>
      <c r="O137" s="26">
        <v>2192100000</v>
      </c>
      <c r="P137" s="27">
        <v>0.32775817899290249</v>
      </c>
      <c r="Q137" s="28">
        <v>0.23015623031372054</v>
      </c>
    </row>
    <row r="138" spans="1:17" x14ac:dyDescent="0.35">
      <c r="A138" s="1">
        <v>148</v>
      </c>
      <c r="B138" s="1" t="s">
        <v>87</v>
      </c>
      <c r="C138" s="1" t="s">
        <v>11</v>
      </c>
      <c r="D138" s="2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s="1" t="s">
        <v>21</v>
      </c>
      <c r="K138" s="1" t="s">
        <v>88</v>
      </c>
      <c r="L138" s="24">
        <v>1343200000</v>
      </c>
      <c r="M138" s="25">
        <v>512900000</v>
      </c>
      <c r="N138" s="25">
        <v>830300000</v>
      </c>
      <c r="O138" s="26">
        <v>830300000</v>
      </c>
      <c r="P138" s="27">
        <v>0.31294704224039516</v>
      </c>
      <c r="Q138" s="28">
        <v>0.19344842850818947</v>
      </c>
    </row>
    <row r="139" spans="1:17" x14ac:dyDescent="0.35">
      <c r="A139" s="1">
        <v>149</v>
      </c>
      <c r="B139" s="1" t="s">
        <v>87</v>
      </c>
      <c r="C139" s="1" t="s">
        <v>14</v>
      </c>
      <c r="D139" s="2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s="1" t="s">
        <v>21</v>
      </c>
      <c r="K139" s="1" t="s">
        <v>88</v>
      </c>
      <c r="L139" s="24">
        <v>1450800000</v>
      </c>
      <c r="M139" s="25">
        <v>548000000</v>
      </c>
      <c r="N139" s="25">
        <v>902800000</v>
      </c>
      <c r="O139" s="26">
        <v>902800000</v>
      </c>
      <c r="P139" s="27">
        <v>0.31438663401737921</v>
      </c>
      <c r="Q139" s="28">
        <v>0.19563568596008407</v>
      </c>
    </row>
    <row r="140" spans="1:17" x14ac:dyDescent="0.35">
      <c r="A140" s="1">
        <v>150</v>
      </c>
      <c r="B140" s="1" t="s">
        <v>87</v>
      </c>
      <c r="C140" s="1" t="s">
        <v>15</v>
      </c>
      <c r="D140" s="2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s="1" t="s">
        <v>21</v>
      </c>
      <c r="K140" s="1" t="s">
        <v>88</v>
      </c>
      <c r="L140" s="24">
        <v>1693800000</v>
      </c>
      <c r="M140" s="25">
        <v>645100000</v>
      </c>
      <c r="N140" s="25">
        <v>1048700000</v>
      </c>
      <c r="O140" s="26">
        <v>1048700000</v>
      </c>
      <c r="P140" s="27">
        <v>0.31686465251145823</v>
      </c>
      <c r="Q140" s="28">
        <v>0.19618370592086801</v>
      </c>
    </row>
    <row r="141" spans="1:17" x14ac:dyDescent="0.35">
      <c r="A141" s="1">
        <v>151</v>
      </c>
      <c r="B141" s="1" t="s">
        <v>87</v>
      </c>
      <c r="C141" s="1" t="s">
        <v>16</v>
      </c>
      <c r="D141" s="2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s="1" t="s">
        <v>21</v>
      </c>
      <c r="K141" s="1" t="s">
        <v>88</v>
      </c>
      <c r="L141" s="24">
        <v>1779500000</v>
      </c>
      <c r="M141" s="25">
        <v>669100000</v>
      </c>
      <c r="N141" s="25">
        <v>1110400000</v>
      </c>
      <c r="O141" s="26">
        <v>1110400000</v>
      </c>
      <c r="P141" s="27">
        <v>0.31955393538886989</v>
      </c>
      <c r="Q141" s="28">
        <v>0.19940021908165281</v>
      </c>
    </row>
    <row r="142" spans="1:17" x14ac:dyDescent="0.35">
      <c r="A142" s="1">
        <v>152</v>
      </c>
      <c r="B142" s="1" t="s">
        <v>89</v>
      </c>
      <c r="C142" s="1" t="s">
        <v>11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12</v>
      </c>
      <c r="K142" s="1" t="s">
        <v>90</v>
      </c>
      <c r="L142" s="24">
        <v>3299000000</v>
      </c>
      <c r="M142" s="25">
        <v>2654000000</v>
      </c>
      <c r="N142" s="25">
        <v>645000000</v>
      </c>
      <c r="O142" s="26">
        <v>645000000</v>
      </c>
      <c r="P142" s="27">
        <v>0.13919831223628687</v>
      </c>
      <c r="Q142" s="28">
        <v>2.7215189873417721E-2</v>
      </c>
    </row>
    <row r="143" spans="1:17" x14ac:dyDescent="0.35">
      <c r="A143" s="1">
        <v>153</v>
      </c>
      <c r="B143" s="1" t="s">
        <v>89</v>
      </c>
      <c r="C143" s="1" t="s">
        <v>14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12</v>
      </c>
      <c r="K143" s="1" t="s">
        <v>90</v>
      </c>
      <c r="L143" s="24">
        <v>3746000000</v>
      </c>
      <c r="M143" s="25">
        <v>2621000000</v>
      </c>
      <c r="N143" s="25">
        <v>1125000000</v>
      </c>
      <c r="O143" s="26">
        <v>1125000000</v>
      </c>
      <c r="P143" s="27">
        <v>0.16264327891629038</v>
      </c>
      <c r="Q143" s="28">
        <v>4.8845085098992706E-2</v>
      </c>
    </row>
    <row r="144" spans="1:17" x14ac:dyDescent="0.35">
      <c r="A144" s="1">
        <v>154</v>
      </c>
      <c r="B144" s="1" t="s">
        <v>89</v>
      </c>
      <c r="C144" s="1" t="s">
        <v>15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12</v>
      </c>
      <c r="K144" s="1" t="s">
        <v>90</v>
      </c>
      <c r="L144" s="24">
        <v>4769000000</v>
      </c>
      <c r="M144" s="25">
        <v>2584000000</v>
      </c>
      <c r="N144" s="25">
        <v>2185000000</v>
      </c>
      <c r="O144" s="26">
        <v>2185000000</v>
      </c>
      <c r="P144" s="27">
        <v>0.1994896678658078</v>
      </c>
      <c r="Q144" s="28">
        <v>9.1399648623776461E-2</v>
      </c>
    </row>
    <row r="145" spans="1:17" x14ac:dyDescent="0.35">
      <c r="A145" s="1">
        <v>155</v>
      </c>
      <c r="B145" s="1" t="s">
        <v>89</v>
      </c>
      <c r="C145" s="1" t="s">
        <v>16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12</v>
      </c>
      <c r="K145" s="1" t="s">
        <v>90</v>
      </c>
      <c r="L145" s="24">
        <v>4465000000</v>
      </c>
      <c r="M145" s="25">
        <v>2497000000</v>
      </c>
      <c r="N145" s="25">
        <v>1968000000</v>
      </c>
      <c r="O145" s="26">
        <v>1968000000</v>
      </c>
      <c r="P145" s="27">
        <v>0.19814502529510958</v>
      </c>
      <c r="Q145" s="28">
        <v>8.7334694239815394E-2</v>
      </c>
    </row>
    <row r="146" spans="1:17" x14ac:dyDescent="0.35">
      <c r="A146" s="1">
        <v>156</v>
      </c>
      <c r="B146" s="1" t="s">
        <v>91</v>
      </c>
      <c r="C146" s="1" t="s">
        <v>11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s="1" t="s">
        <v>21</v>
      </c>
      <c r="K146" s="1" t="s">
        <v>92</v>
      </c>
      <c r="L146" s="24">
        <v>3194000000</v>
      </c>
      <c r="M146" s="25">
        <v>1743000000</v>
      </c>
      <c r="N146" s="25">
        <v>1451000000</v>
      </c>
      <c r="O146" s="26">
        <v>1451000000</v>
      </c>
      <c r="P146" s="27">
        <v>0.65774299835255357</v>
      </c>
      <c r="Q146" s="28">
        <v>0.29880560131795719</v>
      </c>
    </row>
    <row r="147" spans="1:17" x14ac:dyDescent="0.35">
      <c r="A147" s="1">
        <v>157</v>
      </c>
      <c r="B147" s="1" t="s">
        <v>91</v>
      </c>
      <c r="C147" s="1" t="s">
        <v>14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s="1" t="s">
        <v>21</v>
      </c>
      <c r="K147" s="1" t="s">
        <v>92</v>
      </c>
      <c r="L147" s="24">
        <v>3052000000</v>
      </c>
      <c r="M147" s="25">
        <v>1680000000</v>
      </c>
      <c r="N147" s="25">
        <v>1372000000</v>
      </c>
      <c r="O147" s="26">
        <v>1372000000</v>
      </c>
      <c r="P147" s="27">
        <v>0.66593934104298502</v>
      </c>
      <c r="Q147" s="28">
        <v>0.29936722670739691</v>
      </c>
    </row>
    <row r="148" spans="1:17" x14ac:dyDescent="0.35">
      <c r="A148" s="1">
        <v>158</v>
      </c>
      <c r="B148" s="1" t="s">
        <v>91</v>
      </c>
      <c r="C148" s="1" t="s">
        <v>15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s="1" t="s">
        <v>21</v>
      </c>
      <c r="K148" s="1" t="s">
        <v>92</v>
      </c>
      <c r="L148" s="24">
        <v>2883000000</v>
      </c>
      <c r="M148" s="25">
        <v>1700000000</v>
      </c>
      <c r="N148" s="25">
        <v>1183000000</v>
      </c>
      <c r="O148" s="26">
        <v>1183000000</v>
      </c>
      <c r="P148" s="27">
        <v>0.65403811252268595</v>
      </c>
      <c r="Q148" s="28">
        <v>0.26837568058076228</v>
      </c>
    </row>
    <row r="149" spans="1:17" x14ac:dyDescent="0.35">
      <c r="A149" s="1">
        <v>159</v>
      </c>
      <c r="B149" s="1" t="s">
        <v>91</v>
      </c>
      <c r="C149" s="1" t="s">
        <v>16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s="1" t="s">
        <v>21</v>
      </c>
      <c r="K149" s="1" t="s">
        <v>92</v>
      </c>
      <c r="L149" s="24">
        <v>3079000000</v>
      </c>
      <c r="M149" s="25">
        <v>1760000000</v>
      </c>
      <c r="N149" s="25">
        <v>1319000000</v>
      </c>
      <c r="O149" s="26">
        <v>1319000000</v>
      </c>
      <c r="P149" s="27">
        <v>0.66016295025728988</v>
      </c>
      <c r="Q149" s="28">
        <v>0.28280445969125212</v>
      </c>
    </row>
    <row r="150" spans="1:17" x14ac:dyDescent="0.35">
      <c r="A150" s="1">
        <v>164</v>
      </c>
      <c r="B150" s="1" t="s">
        <v>93</v>
      </c>
      <c r="C150" s="1" t="s">
        <v>11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21</v>
      </c>
      <c r="K150" s="1" t="s">
        <v>33</v>
      </c>
      <c r="L150" s="24">
        <v>3553000000</v>
      </c>
      <c r="M150" s="25">
        <v>1784000000</v>
      </c>
      <c r="N150" s="25">
        <v>1769000000</v>
      </c>
      <c r="O150" s="26">
        <v>1769000000</v>
      </c>
      <c r="P150" s="27">
        <v>0.52066236811254396</v>
      </c>
      <c r="Q150" s="28">
        <v>0.25923212192262601</v>
      </c>
    </row>
    <row r="151" spans="1:17" x14ac:dyDescent="0.35">
      <c r="A151" s="1">
        <v>165</v>
      </c>
      <c r="B151" s="1" t="s">
        <v>93</v>
      </c>
      <c r="C151" s="1" t="s">
        <v>14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21</v>
      </c>
      <c r="K151" s="1" t="s">
        <v>33</v>
      </c>
      <c r="L151" s="24">
        <v>5940000000</v>
      </c>
      <c r="M151" s="25">
        <v>5353000000</v>
      </c>
      <c r="N151" s="25">
        <v>587000000</v>
      </c>
      <c r="O151" s="26">
        <v>587000000</v>
      </c>
      <c r="P151" s="27">
        <v>0.44864048338368578</v>
      </c>
      <c r="Q151" s="28">
        <v>4.4335347432024171E-2</v>
      </c>
    </row>
    <row r="152" spans="1:17" x14ac:dyDescent="0.35">
      <c r="A152" s="1">
        <v>166</v>
      </c>
      <c r="B152" s="1" t="s">
        <v>94</v>
      </c>
      <c r="C152" s="1" t="s">
        <v>11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s="1" t="s">
        <v>58</v>
      </c>
      <c r="K152" s="1" t="s">
        <v>95</v>
      </c>
      <c r="L152" s="24">
        <v>1528200000</v>
      </c>
      <c r="M152" s="25">
        <v>1148900000</v>
      </c>
      <c r="N152" s="25">
        <v>379300000</v>
      </c>
      <c r="O152" s="26">
        <v>379300000</v>
      </c>
      <c r="P152" s="27">
        <v>0.26062931696085956</v>
      </c>
      <c r="Q152" s="28">
        <v>6.4688326085102749E-2</v>
      </c>
    </row>
    <row r="153" spans="1:17" x14ac:dyDescent="0.35">
      <c r="A153" s="1">
        <v>167</v>
      </c>
      <c r="B153" s="1" t="s">
        <v>94</v>
      </c>
      <c r="C153" s="1" t="s">
        <v>14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s="1" t="s">
        <v>58</v>
      </c>
      <c r="K153" s="1" t="s">
        <v>95</v>
      </c>
      <c r="L153" s="24">
        <v>1637700000</v>
      </c>
      <c r="M153" s="25">
        <v>1174200000</v>
      </c>
      <c r="N153" s="25">
        <v>463500000</v>
      </c>
      <c r="O153" s="26">
        <v>463500000</v>
      </c>
      <c r="P153" s="27">
        <v>0.26672638436482088</v>
      </c>
      <c r="Q153" s="28">
        <v>7.5488599348534205E-2</v>
      </c>
    </row>
    <row r="154" spans="1:17" x14ac:dyDescent="0.35">
      <c r="A154" s="1">
        <v>168</v>
      </c>
      <c r="B154" s="1" t="s">
        <v>94</v>
      </c>
      <c r="C154" s="1" t="s">
        <v>15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s="1" t="s">
        <v>58</v>
      </c>
      <c r="K154" s="1" t="s">
        <v>95</v>
      </c>
      <c r="L154" s="24">
        <v>1651200000</v>
      </c>
      <c r="M154" s="25">
        <v>1158900000</v>
      </c>
      <c r="N154" s="25">
        <v>492300000</v>
      </c>
      <c r="O154" s="26">
        <v>492300000</v>
      </c>
      <c r="P154" s="27">
        <v>0.26084071844936263</v>
      </c>
      <c r="Q154" s="28">
        <v>7.7768826121984741E-2</v>
      </c>
    </row>
    <row r="155" spans="1:17" x14ac:dyDescent="0.35">
      <c r="A155" s="1">
        <v>169</v>
      </c>
      <c r="B155" s="1" t="s">
        <v>94</v>
      </c>
      <c r="C155" s="1" t="s">
        <v>16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s="1" t="s">
        <v>58</v>
      </c>
      <c r="K155" s="1" t="s">
        <v>95</v>
      </c>
      <c r="L155" s="24">
        <v>1645800000</v>
      </c>
      <c r="M155" s="25">
        <v>1108100000</v>
      </c>
      <c r="N155" s="25">
        <v>537700000</v>
      </c>
      <c r="O155" s="26">
        <v>537700000</v>
      </c>
      <c r="P155" s="27">
        <v>0.27582161591446142</v>
      </c>
      <c r="Q155" s="28">
        <v>9.0113794432619951E-2</v>
      </c>
    </row>
    <row r="156" spans="1:17" x14ac:dyDescent="0.35">
      <c r="A156" s="1">
        <v>170</v>
      </c>
      <c r="B156" s="1" t="s">
        <v>96</v>
      </c>
      <c r="C156" s="1" t="s">
        <v>11</v>
      </c>
      <c r="D156" s="2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s="1" t="s">
        <v>41</v>
      </c>
      <c r="K156" s="1" t="s">
        <v>97</v>
      </c>
      <c r="L156" s="24">
        <v>1524426000</v>
      </c>
      <c r="M156" s="25">
        <v>601160000</v>
      </c>
      <c r="N156" s="25">
        <v>923266000</v>
      </c>
      <c r="O156" s="26">
        <v>923266000</v>
      </c>
      <c r="P156" s="27">
        <v>0.53415050004800402</v>
      </c>
      <c r="Q156" s="28">
        <v>0.32350733691062766</v>
      </c>
    </row>
    <row r="157" spans="1:17" x14ac:dyDescent="0.35">
      <c r="A157" s="1">
        <v>171</v>
      </c>
      <c r="B157" s="1" t="s">
        <v>96</v>
      </c>
      <c r="C157" s="1" t="s">
        <v>14</v>
      </c>
      <c r="D157" s="2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s="1" t="s">
        <v>41</v>
      </c>
      <c r="K157" s="1" t="s">
        <v>97</v>
      </c>
      <c r="L157" s="24">
        <v>1590000000</v>
      </c>
      <c r="M157" s="25">
        <v>641000000</v>
      </c>
      <c r="N157" s="25">
        <v>949000000</v>
      </c>
      <c r="O157" s="26">
        <v>949000000</v>
      </c>
      <c r="P157" s="27">
        <v>0.55227509551927745</v>
      </c>
      <c r="Q157" s="28">
        <v>0.32962834317471346</v>
      </c>
    </row>
    <row r="158" spans="1:17" x14ac:dyDescent="0.35">
      <c r="A158" s="1">
        <v>172</v>
      </c>
      <c r="B158" s="1" t="s">
        <v>96</v>
      </c>
      <c r="C158" s="1" t="s">
        <v>15</v>
      </c>
      <c r="D158" s="2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s="1" t="s">
        <v>41</v>
      </c>
      <c r="K158" s="1" t="s">
        <v>97</v>
      </c>
      <c r="L158" s="24">
        <v>1661000000</v>
      </c>
      <c r="M158" s="25">
        <v>660000000</v>
      </c>
      <c r="N158" s="25">
        <v>1001000000</v>
      </c>
      <c r="O158" s="26">
        <v>1001000000</v>
      </c>
      <c r="P158" s="27">
        <v>0.55164397210229166</v>
      </c>
      <c r="Q158" s="28">
        <v>0.33244769179674527</v>
      </c>
    </row>
    <row r="159" spans="1:17" x14ac:dyDescent="0.35">
      <c r="A159" s="1">
        <v>173</v>
      </c>
      <c r="B159" s="1" t="s">
        <v>96</v>
      </c>
      <c r="C159" s="1" t="s">
        <v>16</v>
      </c>
      <c r="D159" s="2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s="1" t="s">
        <v>41</v>
      </c>
      <c r="K159" s="1" t="s">
        <v>97</v>
      </c>
      <c r="L159" s="24">
        <v>1755000000</v>
      </c>
      <c r="M159" s="25">
        <v>683000000</v>
      </c>
      <c r="N159" s="25">
        <v>1072000000</v>
      </c>
      <c r="O159" s="26">
        <v>1072000000</v>
      </c>
      <c r="P159" s="27">
        <v>0.55555555555555558</v>
      </c>
      <c r="Q159" s="28">
        <v>0.33934789490345046</v>
      </c>
    </row>
    <row r="160" spans="1:17" x14ac:dyDescent="0.35">
      <c r="A160" s="1">
        <v>174</v>
      </c>
      <c r="B160" s="1" t="s">
        <v>98</v>
      </c>
      <c r="C160" s="1" t="s">
        <v>11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s="1" t="s">
        <v>46</v>
      </c>
      <c r="K160" s="1" t="s">
        <v>99</v>
      </c>
      <c r="L160" s="24">
        <v>33301000000</v>
      </c>
      <c r="M160" s="25">
        <v>25104000000</v>
      </c>
      <c r="N160" s="25">
        <v>8197000000</v>
      </c>
      <c r="O160" s="26">
        <v>8197000000</v>
      </c>
      <c r="P160" s="27">
        <v>0.98579082916432315</v>
      </c>
      <c r="Q160" s="28">
        <v>0.24265119445842337</v>
      </c>
    </row>
    <row r="161" spans="1:17" x14ac:dyDescent="0.35">
      <c r="A161" s="1">
        <v>175</v>
      </c>
      <c r="B161" s="1" t="s">
        <v>98</v>
      </c>
      <c r="C161" s="1" t="s">
        <v>14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s="1" t="s">
        <v>46</v>
      </c>
      <c r="K161" s="1" t="s">
        <v>99</v>
      </c>
      <c r="L161" s="24">
        <v>34386000000</v>
      </c>
      <c r="M161" s="25">
        <v>24982000000</v>
      </c>
      <c r="N161" s="25">
        <v>9404000000</v>
      </c>
      <c r="O161" s="26">
        <v>9404000000</v>
      </c>
      <c r="P161" s="27">
        <v>0.98730906167451471</v>
      </c>
      <c r="Q161" s="28">
        <v>0.27001263351326521</v>
      </c>
    </row>
    <row r="162" spans="1:17" x14ac:dyDescent="0.35">
      <c r="A162" s="1">
        <v>176</v>
      </c>
      <c r="B162" s="1" t="s">
        <v>98</v>
      </c>
      <c r="C162" s="1" t="s">
        <v>15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s="1" t="s">
        <v>46</v>
      </c>
      <c r="K162" s="1" t="s">
        <v>99</v>
      </c>
      <c r="L162" s="24">
        <v>35522000000</v>
      </c>
      <c r="M162" s="25">
        <v>25197000000</v>
      </c>
      <c r="N162" s="25">
        <v>10325000000</v>
      </c>
      <c r="O162" s="26">
        <v>10325000000</v>
      </c>
      <c r="P162" s="27">
        <v>0.98960858058225376</v>
      </c>
      <c r="Q162" s="28">
        <v>0.28764451873519986</v>
      </c>
    </row>
    <row r="163" spans="1:17" x14ac:dyDescent="0.35">
      <c r="A163" s="1">
        <v>177</v>
      </c>
      <c r="B163" s="1" t="s">
        <v>98</v>
      </c>
      <c r="C163" s="1" t="s">
        <v>16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s="1" t="s">
        <v>46</v>
      </c>
      <c r="K163" s="1" t="s">
        <v>99</v>
      </c>
      <c r="L163" s="24">
        <v>33966000000</v>
      </c>
      <c r="M163" s="25">
        <v>24880000000</v>
      </c>
      <c r="N163" s="25">
        <v>9086000000</v>
      </c>
      <c r="O163" s="26">
        <v>9086000000</v>
      </c>
      <c r="P163" s="27">
        <v>0.98620829824917977</v>
      </c>
      <c r="Q163" s="28">
        <v>0.26381347812200573</v>
      </c>
    </row>
    <row r="164" spans="1:17" x14ac:dyDescent="0.35">
      <c r="A164" s="1">
        <v>178</v>
      </c>
      <c r="B164" s="1" t="s">
        <v>100</v>
      </c>
      <c r="C164" s="1" t="s">
        <v>11</v>
      </c>
      <c r="D164" s="2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s="1" t="s">
        <v>12</v>
      </c>
      <c r="K164" s="1" t="s">
        <v>69</v>
      </c>
      <c r="L164" s="24">
        <v>837600000</v>
      </c>
      <c r="M164" s="25">
        <v>607600000</v>
      </c>
      <c r="N164" s="25">
        <v>230000000</v>
      </c>
      <c r="O164" s="26">
        <v>230000000</v>
      </c>
      <c r="P164" s="27">
        <v>0.40093820305394667</v>
      </c>
      <c r="Q164" s="28">
        <v>0.11009525633047725</v>
      </c>
    </row>
    <row r="165" spans="1:17" x14ac:dyDescent="0.35">
      <c r="A165" s="1">
        <v>179</v>
      </c>
      <c r="B165" s="1" t="s">
        <v>100</v>
      </c>
      <c r="C165" s="1" t="s">
        <v>14</v>
      </c>
      <c r="D165" s="2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s="1" t="s">
        <v>12</v>
      </c>
      <c r="K165" s="1" t="s">
        <v>69</v>
      </c>
      <c r="L165" s="24">
        <v>979200000</v>
      </c>
      <c r="M165" s="25">
        <v>680300000</v>
      </c>
      <c r="N165" s="25">
        <v>298900000</v>
      </c>
      <c r="O165" s="26">
        <v>298900000</v>
      </c>
      <c r="P165" s="27">
        <v>0.4091080008355964</v>
      </c>
      <c r="Q165" s="28">
        <v>0.12487988301650303</v>
      </c>
    </row>
    <row r="166" spans="1:17" x14ac:dyDescent="0.35">
      <c r="A166" s="1">
        <v>180</v>
      </c>
      <c r="B166" s="1" t="s">
        <v>100</v>
      </c>
      <c r="C166" s="1" t="s">
        <v>15</v>
      </c>
      <c r="D166" s="2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s="1" t="s">
        <v>12</v>
      </c>
      <c r="K166" s="1" t="s">
        <v>69</v>
      </c>
      <c r="L166" s="24">
        <v>1145600000</v>
      </c>
      <c r="M166" s="25">
        <v>756900000</v>
      </c>
      <c r="N166" s="25">
        <v>388700000</v>
      </c>
      <c r="O166" s="26">
        <v>388700000</v>
      </c>
      <c r="P166" s="27">
        <v>0.42324601913769533</v>
      </c>
      <c r="Q166" s="28">
        <v>0.14360660582997747</v>
      </c>
    </row>
    <row r="167" spans="1:17" x14ac:dyDescent="0.35">
      <c r="A167" s="1">
        <v>181</v>
      </c>
      <c r="B167" s="1" t="s">
        <v>100</v>
      </c>
      <c r="C167" s="1" t="s">
        <v>16</v>
      </c>
      <c r="D167" s="2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s="1" t="s">
        <v>12</v>
      </c>
      <c r="K167" s="1" t="s">
        <v>69</v>
      </c>
      <c r="L167" s="24">
        <v>1436200000</v>
      </c>
      <c r="M167" s="25">
        <v>946000000</v>
      </c>
      <c r="N167" s="25">
        <v>490200000</v>
      </c>
      <c r="O167" s="26">
        <v>490200000</v>
      </c>
      <c r="P167" s="27">
        <v>0.43636253152249871</v>
      </c>
      <c r="Q167" s="28">
        <v>0.14893810956157141</v>
      </c>
    </row>
    <row r="168" spans="1:17" x14ac:dyDescent="0.35">
      <c r="A168" s="1">
        <v>182</v>
      </c>
      <c r="B168" s="1" t="s">
        <v>101</v>
      </c>
      <c r="C168" s="1" t="s">
        <v>11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s="1" t="s">
        <v>18</v>
      </c>
      <c r="K168" s="1" t="s">
        <v>78</v>
      </c>
      <c r="L168" s="24">
        <v>4740935000</v>
      </c>
      <c r="M168" s="25">
        <v>2967837000</v>
      </c>
      <c r="N168" s="25">
        <v>1773098000</v>
      </c>
      <c r="O168" s="26">
        <v>1773098000</v>
      </c>
      <c r="P168" s="27">
        <v>0.51827487857377896</v>
      </c>
      <c r="Q168" s="28">
        <v>0.19383352664599077</v>
      </c>
    </row>
    <row r="169" spans="1:17" x14ac:dyDescent="0.35">
      <c r="A169" s="1">
        <v>183</v>
      </c>
      <c r="B169" s="1" t="s">
        <v>101</v>
      </c>
      <c r="C169" s="1" t="s">
        <v>14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s="1" t="s">
        <v>18</v>
      </c>
      <c r="K169" s="1" t="s">
        <v>78</v>
      </c>
      <c r="L169" s="24">
        <v>4934907000</v>
      </c>
      <c r="M169" s="25">
        <v>3104684000</v>
      </c>
      <c r="N169" s="25">
        <v>1830223000</v>
      </c>
      <c r="O169" s="26">
        <v>1830223000</v>
      </c>
      <c r="P169" s="27">
        <v>0.52081730703777285</v>
      </c>
      <c r="Q169" s="28">
        <v>0.19315699650238466</v>
      </c>
    </row>
    <row r="170" spans="1:17" x14ac:dyDescent="0.35">
      <c r="A170" s="1">
        <v>184</v>
      </c>
      <c r="B170" s="1" t="s">
        <v>101</v>
      </c>
      <c r="C170" s="1" t="s">
        <v>15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s="1" t="s">
        <v>18</v>
      </c>
      <c r="K170" s="1" t="s">
        <v>78</v>
      </c>
      <c r="L170" s="24">
        <v>5327031000</v>
      </c>
      <c r="M170" s="25">
        <v>3373980000</v>
      </c>
      <c r="N170" s="25">
        <v>1953051000</v>
      </c>
      <c r="O170" s="26">
        <v>1953051000</v>
      </c>
      <c r="P170" s="27">
        <v>0.52290696099276168</v>
      </c>
      <c r="Q170" s="28">
        <v>0.19171353856845849</v>
      </c>
    </row>
    <row r="171" spans="1:17" x14ac:dyDescent="0.35">
      <c r="A171" s="1">
        <v>185</v>
      </c>
      <c r="B171" s="1" t="s">
        <v>101</v>
      </c>
      <c r="C171" s="1" t="s">
        <v>16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s="1" t="s">
        <v>18</v>
      </c>
      <c r="K171" s="1" t="s">
        <v>78</v>
      </c>
      <c r="L171" s="24">
        <v>5608736000</v>
      </c>
      <c r="M171" s="25">
        <v>3548341000</v>
      </c>
      <c r="N171" s="25">
        <v>2060395000</v>
      </c>
      <c r="O171" s="26">
        <v>2060395000</v>
      </c>
      <c r="P171" s="27">
        <v>0.5273511528557282</v>
      </c>
      <c r="Q171" s="28">
        <v>0.19372487465770863</v>
      </c>
    </row>
    <row r="172" spans="1:17" x14ac:dyDescent="0.35">
      <c r="A172" s="1">
        <v>186</v>
      </c>
      <c r="B172" s="1" t="s">
        <v>102</v>
      </c>
      <c r="C172" s="1" t="s">
        <v>11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s="1" t="s">
        <v>12</v>
      </c>
      <c r="K172" s="1" t="s">
        <v>90</v>
      </c>
      <c r="L172" s="24">
        <v>13355000000</v>
      </c>
      <c r="M172" s="25">
        <v>6813000000</v>
      </c>
      <c r="N172" s="25">
        <v>6542000000</v>
      </c>
      <c r="O172" s="26">
        <v>6542000000</v>
      </c>
      <c r="P172" s="27">
        <v>0.15417383373930715</v>
      </c>
      <c r="Q172" s="28">
        <v>7.5522667190007275E-2</v>
      </c>
    </row>
    <row r="173" spans="1:17" x14ac:dyDescent="0.35">
      <c r="A173" s="1">
        <v>187</v>
      </c>
      <c r="B173" s="1" t="s">
        <v>102</v>
      </c>
      <c r="C173" s="1" t="s">
        <v>14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s="1" t="s">
        <v>12</v>
      </c>
      <c r="K173" s="1" t="s">
        <v>90</v>
      </c>
      <c r="L173" s="24">
        <v>14010000000</v>
      </c>
      <c r="M173" s="25">
        <v>6527000000</v>
      </c>
      <c r="N173" s="25">
        <v>7483000000</v>
      </c>
      <c r="O173" s="26">
        <v>7483000000</v>
      </c>
      <c r="P173" s="27">
        <v>0.15435975408210489</v>
      </c>
      <c r="Q173" s="28">
        <v>8.2446398272404756E-2</v>
      </c>
    </row>
    <row r="174" spans="1:17" x14ac:dyDescent="0.35">
      <c r="A174" s="1">
        <v>188</v>
      </c>
      <c r="B174" s="1" t="s">
        <v>102</v>
      </c>
      <c r="C174" s="1" t="s">
        <v>15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s="1" t="s">
        <v>12</v>
      </c>
      <c r="K174" s="1" t="s">
        <v>90</v>
      </c>
      <c r="L174" s="24">
        <v>14026000000</v>
      </c>
      <c r="M174" s="25">
        <v>6582000000</v>
      </c>
      <c r="N174" s="25">
        <v>7444000000</v>
      </c>
      <c r="O174" s="26">
        <v>7444000000</v>
      </c>
      <c r="P174" s="27">
        <v>0.14593087375408365</v>
      </c>
      <c r="Q174" s="28">
        <v>7.7449695153671685E-2</v>
      </c>
    </row>
    <row r="175" spans="1:17" x14ac:dyDescent="0.35">
      <c r="A175" s="1">
        <v>189</v>
      </c>
      <c r="B175" s="1" t="s">
        <v>102</v>
      </c>
      <c r="C175" s="1" t="s">
        <v>16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s="1" t="s">
        <v>12</v>
      </c>
      <c r="K175" s="1" t="s">
        <v>90</v>
      </c>
      <c r="L175" s="24">
        <v>13781000000</v>
      </c>
      <c r="M175" s="25">
        <v>7940000000</v>
      </c>
      <c r="N175" s="25">
        <v>5841000000</v>
      </c>
      <c r="O175" s="26">
        <v>5841000000</v>
      </c>
      <c r="P175" s="27">
        <v>0.14572120417464129</v>
      </c>
      <c r="Q175" s="28">
        <v>6.1763119772446098E-2</v>
      </c>
    </row>
    <row r="176" spans="1:17" x14ac:dyDescent="0.35">
      <c r="A176" s="1">
        <v>190</v>
      </c>
      <c r="B176" s="1" t="s">
        <v>103</v>
      </c>
      <c r="C176" s="1" t="s">
        <v>11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s="1" t="s">
        <v>46</v>
      </c>
      <c r="K176" s="1" t="s">
        <v>104</v>
      </c>
      <c r="L176" s="24">
        <v>96325000000</v>
      </c>
      <c r="M176" s="25">
        <v>80262000000</v>
      </c>
      <c r="N176" s="25">
        <v>16063000000</v>
      </c>
      <c r="O176" s="26">
        <v>16063000000</v>
      </c>
      <c r="P176" s="27">
        <v>0.962499250584544</v>
      </c>
      <c r="Q176" s="28">
        <v>0.16050480625112412</v>
      </c>
    </row>
    <row r="177" spans="1:17" x14ac:dyDescent="0.35">
      <c r="A177" s="1">
        <v>191</v>
      </c>
      <c r="B177" s="1" t="s">
        <v>103</v>
      </c>
      <c r="C177" s="1" t="s">
        <v>14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s="1" t="s">
        <v>46</v>
      </c>
      <c r="K177" s="1" t="s">
        <v>104</v>
      </c>
      <c r="L177" s="24">
        <v>98663000000</v>
      </c>
      <c r="M177" s="25">
        <v>72770000000</v>
      </c>
      <c r="N177" s="25">
        <v>25893000000</v>
      </c>
      <c r="O177" s="26">
        <v>25893000000</v>
      </c>
      <c r="P177" s="27">
        <v>0.97016627825796242</v>
      </c>
      <c r="Q177" s="28">
        <v>0.25460928050974957</v>
      </c>
    </row>
    <row r="178" spans="1:17" x14ac:dyDescent="0.35">
      <c r="A178" s="1">
        <v>192</v>
      </c>
      <c r="B178" s="1" t="s">
        <v>103</v>
      </c>
      <c r="C178" s="1" t="s">
        <v>15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s="1" t="s">
        <v>46</v>
      </c>
      <c r="K178" s="1" t="s">
        <v>104</v>
      </c>
      <c r="L178" s="24">
        <v>92525000000</v>
      </c>
      <c r="M178" s="25">
        <v>77392000000</v>
      </c>
      <c r="N178" s="25">
        <v>15133000000</v>
      </c>
      <c r="O178" s="26">
        <v>15133000000</v>
      </c>
      <c r="P178" s="27">
        <v>0.97209527111503347</v>
      </c>
      <c r="Q178" s="28">
        <v>0.15899181559344827</v>
      </c>
    </row>
    <row r="179" spans="1:17" x14ac:dyDescent="0.35">
      <c r="A179" s="1">
        <v>193</v>
      </c>
      <c r="B179" s="1" t="s">
        <v>103</v>
      </c>
      <c r="C179" s="1" t="s">
        <v>16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s="1" t="s">
        <v>46</v>
      </c>
      <c r="K179" s="1" t="s">
        <v>104</v>
      </c>
      <c r="L179" s="24">
        <v>90852000000</v>
      </c>
      <c r="M179" s="25">
        <v>60353000000</v>
      </c>
      <c r="N179" s="25">
        <v>30499000000</v>
      </c>
      <c r="O179" s="26">
        <v>30499000000</v>
      </c>
      <c r="P179" s="27">
        <v>0.97631533700137552</v>
      </c>
      <c r="Q179" s="28">
        <v>0.3277488823933975</v>
      </c>
    </row>
    <row r="180" spans="1:17" x14ac:dyDescent="0.35">
      <c r="A180" s="1">
        <v>194</v>
      </c>
      <c r="B180" s="1" t="s">
        <v>105</v>
      </c>
      <c r="C180" s="1" t="s">
        <v>11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s="1" t="s">
        <v>24</v>
      </c>
      <c r="K180" s="1" t="s">
        <v>29</v>
      </c>
      <c r="L180" s="24">
        <v>7134000000</v>
      </c>
      <c r="M180" s="25">
        <v>4364000000</v>
      </c>
      <c r="N180" s="25">
        <v>2770000000</v>
      </c>
      <c r="O180" s="26">
        <v>2770000000</v>
      </c>
      <c r="P180" s="27">
        <v>0.51191159586681967</v>
      </c>
      <c r="Q180" s="28">
        <v>0.19876578645235363</v>
      </c>
    </row>
    <row r="181" spans="1:17" x14ac:dyDescent="0.35">
      <c r="A181" s="1">
        <v>195</v>
      </c>
      <c r="B181" s="1" t="s">
        <v>105</v>
      </c>
      <c r="C181" s="1" t="s">
        <v>14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s="1" t="s">
        <v>24</v>
      </c>
      <c r="K181" s="1" t="s">
        <v>29</v>
      </c>
      <c r="L181" s="24">
        <v>4162000000</v>
      </c>
      <c r="M181" s="25">
        <v>3666000000</v>
      </c>
      <c r="N181" s="25">
        <v>496000000</v>
      </c>
      <c r="O181" s="26">
        <v>496000000</v>
      </c>
      <c r="P181" s="27">
        <v>0.44215446722617657</v>
      </c>
      <c r="Q181" s="28">
        <v>5.2693084032720702E-2</v>
      </c>
    </row>
    <row r="182" spans="1:17" x14ac:dyDescent="0.35">
      <c r="A182" s="1">
        <v>196</v>
      </c>
      <c r="B182" s="1" t="s">
        <v>105</v>
      </c>
      <c r="C182" s="1" t="s">
        <v>15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s="1" t="s">
        <v>24</v>
      </c>
      <c r="K182" s="1" t="s">
        <v>29</v>
      </c>
      <c r="L182" s="24">
        <v>4581000000</v>
      </c>
      <c r="M182" s="25">
        <v>3925000000</v>
      </c>
      <c r="N182" s="25">
        <v>656000000</v>
      </c>
      <c r="O182" s="26">
        <v>656000000</v>
      </c>
      <c r="P182" s="27">
        <v>0.42737195633921077</v>
      </c>
      <c r="Q182" s="28">
        <v>6.1199738781602758E-2</v>
      </c>
    </row>
    <row r="183" spans="1:17" x14ac:dyDescent="0.35">
      <c r="A183" s="1">
        <v>197</v>
      </c>
      <c r="B183" s="1" t="s">
        <v>105</v>
      </c>
      <c r="C183" s="1" t="s">
        <v>16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s="1" t="s">
        <v>24</v>
      </c>
      <c r="K183" s="1" t="s">
        <v>29</v>
      </c>
      <c r="L183" s="24">
        <v>4146000000</v>
      </c>
      <c r="M183" s="25">
        <v>3697000000</v>
      </c>
      <c r="N183" s="25">
        <v>449000000</v>
      </c>
      <c r="O183" s="26">
        <v>449000000</v>
      </c>
      <c r="P183" s="27">
        <v>0.4159309791332263</v>
      </c>
      <c r="Q183" s="28">
        <v>4.5044141252006419E-2</v>
      </c>
    </row>
    <row r="184" spans="1:17" x14ac:dyDescent="0.35">
      <c r="A184" s="1">
        <v>198</v>
      </c>
      <c r="B184" s="1" t="s">
        <v>106</v>
      </c>
      <c r="C184" s="1" t="s">
        <v>11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s="1" t="s">
        <v>18</v>
      </c>
      <c r="K184" s="1" t="s">
        <v>78</v>
      </c>
      <c r="L184" s="24">
        <v>4388755000</v>
      </c>
      <c r="M184" s="25">
        <v>2750537000</v>
      </c>
      <c r="N184" s="25">
        <v>1638218000</v>
      </c>
      <c r="O184" s="26">
        <v>1638218000</v>
      </c>
      <c r="P184" s="27">
        <v>0.40210003403702477</v>
      </c>
      <c r="Q184" s="28">
        <v>0.15009439204513961</v>
      </c>
    </row>
    <row r="185" spans="1:17" x14ac:dyDescent="0.35">
      <c r="A185" s="1">
        <v>199</v>
      </c>
      <c r="B185" s="1" t="s">
        <v>106</v>
      </c>
      <c r="C185" s="1" t="s">
        <v>14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s="1" t="s">
        <v>18</v>
      </c>
      <c r="K185" s="1" t="s">
        <v>78</v>
      </c>
      <c r="L185" s="24">
        <v>4565582000</v>
      </c>
      <c r="M185" s="25">
        <v>2950995000</v>
      </c>
      <c r="N185" s="25">
        <v>1614587000</v>
      </c>
      <c r="O185" s="26">
        <v>1614587000</v>
      </c>
      <c r="P185" s="27">
        <v>0.3968703654557999</v>
      </c>
      <c r="Q185" s="28">
        <v>0.14035050356125103</v>
      </c>
    </row>
    <row r="186" spans="1:17" x14ac:dyDescent="0.35">
      <c r="A186" s="1">
        <v>200</v>
      </c>
      <c r="B186" s="1" t="s">
        <v>106</v>
      </c>
      <c r="C186" s="1" t="s">
        <v>15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s="1" t="s">
        <v>18</v>
      </c>
      <c r="K186" s="1" t="s">
        <v>78</v>
      </c>
      <c r="L186" s="24">
        <v>4619779000</v>
      </c>
      <c r="M186" s="25">
        <v>3065486000</v>
      </c>
      <c r="N186" s="25">
        <v>1554293000</v>
      </c>
      <c r="O186" s="26">
        <v>1554293000</v>
      </c>
      <c r="P186" s="27">
        <v>0.38883179577509841</v>
      </c>
      <c r="Q186" s="28">
        <v>0.13081979426952348</v>
      </c>
    </row>
    <row r="187" spans="1:17" x14ac:dyDescent="0.35">
      <c r="A187" s="1">
        <v>201</v>
      </c>
      <c r="B187" s="1" t="s">
        <v>106</v>
      </c>
      <c r="C187" s="1" t="s">
        <v>16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s="1" t="s">
        <v>18</v>
      </c>
      <c r="K187" s="1" t="s">
        <v>78</v>
      </c>
      <c r="L187" s="24">
        <v>4620310000</v>
      </c>
      <c r="M187" s="25">
        <v>3205407000</v>
      </c>
      <c r="N187" s="25">
        <v>1414903000</v>
      </c>
      <c r="O187" s="26">
        <v>1414903000</v>
      </c>
      <c r="P187" s="27">
        <v>0.38172117766796732</v>
      </c>
      <c r="Q187" s="28">
        <v>0.11689658041255672</v>
      </c>
    </row>
    <row r="188" spans="1:17" x14ac:dyDescent="0.35">
      <c r="A188" s="1">
        <v>202</v>
      </c>
      <c r="B188" s="1" t="s">
        <v>107</v>
      </c>
      <c r="C188" s="1" t="s">
        <v>11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s="1" t="s">
        <v>46</v>
      </c>
      <c r="K188" s="1" t="s">
        <v>104</v>
      </c>
      <c r="L188" s="24">
        <v>10308000000</v>
      </c>
      <c r="M188" s="25">
        <v>6817000000</v>
      </c>
      <c r="N188" s="25">
        <v>3491000000</v>
      </c>
      <c r="O188" s="26">
        <v>3491000000</v>
      </c>
      <c r="P188" s="27">
        <v>0.96004470522492313</v>
      </c>
      <c r="Q188" s="28">
        <v>0.32513737543075349</v>
      </c>
    </row>
    <row r="189" spans="1:17" x14ac:dyDescent="0.35">
      <c r="A189" s="1">
        <v>203</v>
      </c>
      <c r="B189" s="1" t="s">
        <v>107</v>
      </c>
      <c r="C189" s="1" t="s">
        <v>14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s="1" t="s">
        <v>46</v>
      </c>
      <c r="K189" s="1" t="s">
        <v>104</v>
      </c>
      <c r="L189" s="24">
        <v>10242000000</v>
      </c>
      <c r="M189" s="25">
        <v>6323000000</v>
      </c>
      <c r="N189" s="25">
        <v>3919000000</v>
      </c>
      <c r="O189" s="26">
        <v>3919000000</v>
      </c>
      <c r="P189" s="27">
        <v>0.97145025135160767</v>
      </c>
      <c r="Q189" s="28">
        <v>0.37171583040880207</v>
      </c>
    </row>
    <row r="190" spans="1:17" x14ac:dyDescent="0.35">
      <c r="A190" s="1">
        <v>204</v>
      </c>
      <c r="B190" s="1" t="s">
        <v>107</v>
      </c>
      <c r="C190" s="1" t="s">
        <v>15</v>
      </c>
      <c r="D190" s="2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s="1" t="s">
        <v>46</v>
      </c>
      <c r="K190" s="1" t="s">
        <v>104</v>
      </c>
      <c r="L190" s="24">
        <v>9759000000</v>
      </c>
      <c r="M190" s="25">
        <v>6057000000</v>
      </c>
      <c r="N190" s="25">
        <v>3702000000</v>
      </c>
      <c r="O190" s="26">
        <v>3702000000</v>
      </c>
      <c r="P190" s="27">
        <v>0.9760952190438088</v>
      </c>
      <c r="Q190" s="28">
        <v>0.37027405481096221</v>
      </c>
    </row>
    <row r="191" spans="1:17" x14ac:dyDescent="0.35">
      <c r="A191" s="1">
        <v>205</v>
      </c>
      <c r="B191" s="1" t="s">
        <v>107</v>
      </c>
      <c r="C191" s="1" t="s">
        <v>16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s="1" t="s">
        <v>46</v>
      </c>
      <c r="K191" s="1" t="s">
        <v>104</v>
      </c>
      <c r="L191" s="24">
        <v>10113000000</v>
      </c>
      <c r="M191" s="25">
        <v>6529000000</v>
      </c>
      <c r="N191" s="25">
        <v>3584000000</v>
      </c>
      <c r="O191" s="26">
        <v>3584000000</v>
      </c>
      <c r="P191" s="27">
        <v>0.9774792190218442</v>
      </c>
      <c r="Q191" s="28">
        <v>0.34641407307171856</v>
      </c>
    </row>
    <row r="192" spans="1:17" x14ac:dyDescent="0.35">
      <c r="A192" s="1">
        <v>206</v>
      </c>
      <c r="B192" s="1" t="s">
        <v>108</v>
      </c>
      <c r="C192" s="1" t="s">
        <v>11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s="1" t="s">
        <v>18</v>
      </c>
      <c r="K192" s="1" t="s">
        <v>109</v>
      </c>
      <c r="L192" s="24">
        <v>10984000000</v>
      </c>
      <c r="M192" s="25">
        <v>8755000000</v>
      </c>
      <c r="N192" s="25">
        <v>2229000000</v>
      </c>
      <c r="O192" s="26">
        <v>2229000000</v>
      </c>
      <c r="P192" s="27">
        <v>0.24163495171260752</v>
      </c>
      <c r="Q192" s="28">
        <v>4.9035352090987083E-2</v>
      </c>
    </row>
    <row r="193" spans="1:17" x14ac:dyDescent="0.35">
      <c r="A193" s="1">
        <v>207</v>
      </c>
      <c r="B193" s="1" t="s">
        <v>108</v>
      </c>
      <c r="C193" s="1" t="s">
        <v>14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s="1" t="s">
        <v>18</v>
      </c>
      <c r="K193" s="1" t="s">
        <v>109</v>
      </c>
      <c r="L193" s="24">
        <v>9399000000</v>
      </c>
      <c r="M193" s="25">
        <v>8106000000</v>
      </c>
      <c r="N193" s="25">
        <v>1293000000</v>
      </c>
      <c r="O193" s="26">
        <v>1293000000</v>
      </c>
      <c r="P193" s="27">
        <v>0.23143975770111547</v>
      </c>
      <c r="Q193" s="28">
        <v>3.1838664401270589E-2</v>
      </c>
    </row>
    <row r="194" spans="1:17" x14ac:dyDescent="0.35">
      <c r="A194" s="1">
        <v>208</v>
      </c>
      <c r="B194" s="1" t="s">
        <v>108</v>
      </c>
      <c r="C194" s="1" t="s">
        <v>15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s="1" t="s">
        <v>18</v>
      </c>
      <c r="K194" s="1" t="s">
        <v>109</v>
      </c>
      <c r="L194" s="24">
        <v>9047000000</v>
      </c>
      <c r="M194" s="25">
        <v>7592000000</v>
      </c>
      <c r="N194" s="25">
        <v>1455000000</v>
      </c>
      <c r="O194" s="26">
        <v>1455000000</v>
      </c>
      <c r="P194" s="27">
        <v>0.22427427551501034</v>
      </c>
      <c r="Q194" s="28">
        <v>3.6069312575919082E-2</v>
      </c>
    </row>
    <row r="195" spans="1:17" x14ac:dyDescent="0.35">
      <c r="A195" s="1">
        <v>209</v>
      </c>
      <c r="B195" s="1" t="s">
        <v>108</v>
      </c>
      <c r="C195" s="1" t="s">
        <v>16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s="1" t="s">
        <v>18</v>
      </c>
      <c r="K195" s="1" t="s">
        <v>109</v>
      </c>
      <c r="L195" s="24">
        <v>9191000000</v>
      </c>
      <c r="M195" s="25">
        <v>7618000000</v>
      </c>
      <c r="N195" s="25">
        <v>1573000000</v>
      </c>
      <c r="O195" s="26">
        <v>1573000000</v>
      </c>
      <c r="P195" s="27">
        <v>0.23251872090669901</v>
      </c>
      <c r="Q195" s="28">
        <v>3.979457599676179E-2</v>
      </c>
    </row>
    <row r="196" spans="1:17" x14ac:dyDescent="0.35">
      <c r="A196" s="1">
        <v>210</v>
      </c>
      <c r="B196" s="1" t="s">
        <v>110</v>
      </c>
      <c r="C196" s="1" t="s">
        <v>11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s="1" t="s">
        <v>24</v>
      </c>
      <c r="K196" s="1" t="s">
        <v>29</v>
      </c>
      <c r="L196" s="24">
        <v>1855100000</v>
      </c>
      <c r="M196" s="25">
        <v>1216000000</v>
      </c>
      <c r="N196" s="25">
        <v>639100000</v>
      </c>
      <c r="O196" s="26">
        <v>639100000</v>
      </c>
      <c r="P196" s="27">
        <v>0.60832923430070496</v>
      </c>
      <c r="Q196" s="28">
        <v>0.20957534021970814</v>
      </c>
    </row>
    <row r="197" spans="1:17" x14ac:dyDescent="0.35">
      <c r="A197" s="1">
        <v>211</v>
      </c>
      <c r="B197" s="1" t="s">
        <v>110</v>
      </c>
      <c r="C197" s="1" t="s">
        <v>14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s="1" t="s">
        <v>24</v>
      </c>
      <c r="K197" s="1" t="s">
        <v>29</v>
      </c>
      <c r="L197" s="24">
        <v>2065000000</v>
      </c>
      <c r="M197" s="25">
        <v>1283500000</v>
      </c>
      <c r="N197" s="25">
        <v>781500000</v>
      </c>
      <c r="O197" s="26">
        <v>781500000</v>
      </c>
      <c r="P197" s="27">
        <v>0.62131423757371529</v>
      </c>
      <c r="Q197" s="28">
        <v>0.23513659886869659</v>
      </c>
    </row>
    <row r="198" spans="1:17" x14ac:dyDescent="0.35">
      <c r="A198" s="1">
        <v>212</v>
      </c>
      <c r="B198" s="1" t="s">
        <v>110</v>
      </c>
      <c r="C198" s="1" t="s">
        <v>15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s="1" t="s">
        <v>24</v>
      </c>
      <c r="K198" s="1" t="s">
        <v>29</v>
      </c>
      <c r="L198" s="24">
        <v>2114800000</v>
      </c>
      <c r="M198" s="25">
        <v>1271300000</v>
      </c>
      <c r="N198" s="25">
        <v>843500000</v>
      </c>
      <c r="O198" s="26">
        <v>843500000</v>
      </c>
      <c r="P198" s="27">
        <v>0.61908665105386418</v>
      </c>
      <c r="Q198" s="28">
        <v>0.24692622950819673</v>
      </c>
    </row>
    <row r="199" spans="1:17" x14ac:dyDescent="0.35">
      <c r="A199" s="1">
        <v>213</v>
      </c>
      <c r="B199" s="1" t="s">
        <v>110</v>
      </c>
      <c r="C199" s="1" t="s">
        <v>16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s="1" t="s">
        <v>24</v>
      </c>
      <c r="K199" s="1" t="s">
        <v>29</v>
      </c>
      <c r="L199" s="24">
        <v>2342300000</v>
      </c>
      <c r="M199" s="25">
        <v>1394700000</v>
      </c>
      <c r="N199" s="25">
        <v>947600000</v>
      </c>
      <c r="O199" s="26">
        <v>947600000</v>
      </c>
      <c r="P199" s="27">
        <v>0.63066774367259026</v>
      </c>
      <c r="Q199" s="28">
        <v>0.25514270328486804</v>
      </c>
    </row>
    <row r="200" spans="1:17" x14ac:dyDescent="0.35">
      <c r="A200" s="1">
        <v>214</v>
      </c>
      <c r="B200" s="1" t="s">
        <v>111</v>
      </c>
      <c r="C200" s="1" t="s">
        <v>11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s="1" t="s">
        <v>24</v>
      </c>
      <c r="K200" s="1" t="s">
        <v>29</v>
      </c>
      <c r="L200" s="24">
        <v>4171000000</v>
      </c>
      <c r="M200" s="25">
        <v>2916000000</v>
      </c>
      <c r="N200" s="25">
        <v>1255000000</v>
      </c>
      <c r="O200" s="26">
        <v>1255000000</v>
      </c>
      <c r="P200" s="27">
        <v>0.51787931462627268</v>
      </c>
      <c r="Q200" s="28">
        <v>0.1558231934442513</v>
      </c>
    </row>
    <row r="201" spans="1:17" x14ac:dyDescent="0.35">
      <c r="A201" s="1">
        <v>215</v>
      </c>
      <c r="B201" s="1" t="s">
        <v>111</v>
      </c>
      <c r="C201" s="1" t="s">
        <v>14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s="1" t="s">
        <v>24</v>
      </c>
      <c r="K201" s="1" t="s">
        <v>29</v>
      </c>
      <c r="L201" s="24">
        <v>4301000000</v>
      </c>
      <c r="M201" s="25">
        <v>2695000000</v>
      </c>
      <c r="N201" s="25">
        <v>1606000000</v>
      </c>
      <c r="O201" s="26">
        <v>1606000000</v>
      </c>
      <c r="P201" s="27">
        <v>0.50923514089509825</v>
      </c>
      <c r="Q201" s="28">
        <v>0.19014918304522851</v>
      </c>
    </row>
    <row r="202" spans="1:17" x14ac:dyDescent="0.35">
      <c r="A202" s="1">
        <v>216</v>
      </c>
      <c r="B202" s="1" t="s">
        <v>111</v>
      </c>
      <c r="C202" s="1" t="s">
        <v>15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s="1" t="s">
        <v>24</v>
      </c>
      <c r="K202" s="1" t="s">
        <v>29</v>
      </c>
      <c r="L202" s="24">
        <v>4695000000</v>
      </c>
      <c r="M202" s="25">
        <v>3195000000</v>
      </c>
      <c r="N202" s="25">
        <v>1500000000</v>
      </c>
      <c r="O202" s="26">
        <v>1500000000</v>
      </c>
      <c r="P202" s="27">
        <v>0.45662322505349151</v>
      </c>
      <c r="Q202" s="28">
        <v>0.14588601439408674</v>
      </c>
    </row>
    <row r="203" spans="1:17" x14ac:dyDescent="0.35">
      <c r="A203" s="1">
        <v>217</v>
      </c>
      <c r="B203" s="1" t="s">
        <v>111</v>
      </c>
      <c r="C203" s="1" t="s">
        <v>16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s="1" t="s">
        <v>24</v>
      </c>
      <c r="K203" s="1" t="s">
        <v>29</v>
      </c>
      <c r="L203" s="24">
        <v>5991000000</v>
      </c>
      <c r="M203" s="25">
        <v>3833000000</v>
      </c>
      <c r="N203" s="25">
        <v>2158000000</v>
      </c>
      <c r="O203" s="26">
        <v>2158000000</v>
      </c>
      <c r="P203" s="27">
        <v>0.47993270848353764</v>
      </c>
      <c r="Q203" s="28">
        <v>0.17287511014980372</v>
      </c>
    </row>
    <row r="204" spans="1:17" x14ac:dyDescent="0.35">
      <c r="A204" s="1">
        <v>218</v>
      </c>
      <c r="B204" s="1" t="s">
        <v>112</v>
      </c>
      <c r="C204" s="1" t="s">
        <v>11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s="1" t="s">
        <v>82</v>
      </c>
      <c r="K204" s="1" t="s">
        <v>113</v>
      </c>
      <c r="L204" s="24">
        <v>3811000000</v>
      </c>
      <c r="M204" s="25">
        <v>1862000000</v>
      </c>
      <c r="N204" s="25">
        <v>1949000000</v>
      </c>
      <c r="O204" s="26">
        <v>1949000000</v>
      </c>
      <c r="P204" s="27">
        <v>0.170407798247183</v>
      </c>
      <c r="Q204" s="28">
        <v>8.7148989447326061E-2</v>
      </c>
    </row>
    <row r="205" spans="1:17" x14ac:dyDescent="0.35">
      <c r="A205" s="1">
        <v>219</v>
      </c>
      <c r="B205" s="1" t="s">
        <v>112</v>
      </c>
      <c r="C205" s="1" t="s">
        <v>14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s="1" t="s">
        <v>82</v>
      </c>
      <c r="K205" s="1" t="s">
        <v>113</v>
      </c>
      <c r="L205" s="24">
        <v>4805000000</v>
      </c>
      <c r="M205" s="25">
        <v>1946000000</v>
      </c>
      <c r="N205" s="25">
        <v>2859000000</v>
      </c>
      <c r="O205" s="26">
        <v>2859000000</v>
      </c>
      <c r="P205" s="27">
        <v>0.1957150421571423</v>
      </c>
      <c r="Q205" s="28">
        <v>0.11645146837196041</v>
      </c>
    </row>
    <row r="206" spans="1:17" x14ac:dyDescent="0.35">
      <c r="A206" s="1">
        <v>220</v>
      </c>
      <c r="B206" s="1" t="s">
        <v>112</v>
      </c>
      <c r="C206" s="1" t="s">
        <v>15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s="1" t="s">
        <v>82</v>
      </c>
      <c r="K206" s="1" t="s">
        <v>113</v>
      </c>
      <c r="L206" s="24">
        <v>1327000000</v>
      </c>
      <c r="M206" s="25">
        <v>1435000000</v>
      </c>
      <c r="N206" s="25">
        <v>-108000000</v>
      </c>
      <c r="O206" s="26">
        <v>-108000000</v>
      </c>
      <c r="P206" s="27">
        <v>8.4296785668911189E-2</v>
      </c>
      <c r="Q206" s="28">
        <v>-6.8606276203786046E-3</v>
      </c>
    </row>
    <row r="207" spans="1:17" x14ac:dyDescent="0.35">
      <c r="A207" s="1">
        <v>221</v>
      </c>
      <c r="B207" s="1" t="s">
        <v>112</v>
      </c>
      <c r="C207" s="1" t="s">
        <v>16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s="1" t="s">
        <v>82</v>
      </c>
      <c r="K207" s="1" t="s">
        <v>113</v>
      </c>
      <c r="L207" s="24">
        <v>-132000000</v>
      </c>
      <c r="M207" s="25">
        <v>1199000000</v>
      </c>
      <c r="N207" s="25">
        <v>-1331000000</v>
      </c>
      <c r="O207" s="26">
        <v>-1331000000</v>
      </c>
      <c r="P207" s="27">
        <v>-1.341327100904377E-2</v>
      </c>
      <c r="Q207" s="28">
        <v>-0.13525048267452494</v>
      </c>
    </row>
    <row r="208" spans="1:17" x14ac:dyDescent="0.35">
      <c r="A208" s="1">
        <v>222</v>
      </c>
      <c r="B208" s="1" t="s">
        <v>114</v>
      </c>
      <c r="C208" s="1" t="s">
        <v>11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24</v>
      </c>
      <c r="K208" s="1" t="s">
        <v>65</v>
      </c>
      <c r="L208" s="24">
        <v>6074500000</v>
      </c>
      <c r="M208" s="25">
        <v>3584000000</v>
      </c>
      <c r="N208" s="25">
        <v>2490500000</v>
      </c>
      <c r="O208" s="26">
        <v>2490500000</v>
      </c>
      <c r="P208" s="27">
        <v>0.87627304463229572</v>
      </c>
      <c r="Q208" s="28">
        <v>0.35926545685352412</v>
      </c>
    </row>
    <row r="209" spans="1:17" x14ac:dyDescent="0.35">
      <c r="A209" s="1">
        <v>223</v>
      </c>
      <c r="B209" s="1" t="s">
        <v>114</v>
      </c>
      <c r="C209" s="1" t="s">
        <v>14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24</v>
      </c>
      <c r="K209" s="1" t="s">
        <v>65</v>
      </c>
      <c r="L209" s="24">
        <v>8532300000</v>
      </c>
      <c r="M209" s="25">
        <v>4576600000</v>
      </c>
      <c r="N209" s="25">
        <v>3955700000</v>
      </c>
      <c r="O209" s="26">
        <v>3955700000</v>
      </c>
      <c r="P209" s="27">
        <v>0.87931940679974852</v>
      </c>
      <c r="Q209" s="28">
        <v>0.40766543340925254</v>
      </c>
    </row>
    <row r="210" spans="1:17" x14ac:dyDescent="0.35">
      <c r="A210" s="1">
        <v>224</v>
      </c>
      <c r="B210" s="1" t="s">
        <v>114</v>
      </c>
      <c r="C210" s="1" t="s">
        <v>15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24</v>
      </c>
      <c r="K210" s="1" t="s">
        <v>65</v>
      </c>
      <c r="L210" s="24">
        <v>9523400000</v>
      </c>
      <c r="M210" s="25">
        <v>4539000000</v>
      </c>
      <c r="N210" s="25">
        <v>4984400000</v>
      </c>
      <c r="O210" s="26">
        <v>4984400000</v>
      </c>
      <c r="P210" s="27">
        <v>0.88476188706590608</v>
      </c>
      <c r="Q210" s="28">
        <v>0.46307066277708614</v>
      </c>
    </row>
    <row r="211" spans="1:17" x14ac:dyDescent="0.35">
      <c r="A211" s="1">
        <v>225</v>
      </c>
      <c r="B211" s="1" t="s">
        <v>114</v>
      </c>
      <c r="C211" s="1" t="s">
        <v>16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24</v>
      </c>
      <c r="K211" s="1" t="s">
        <v>65</v>
      </c>
      <c r="L211" s="24">
        <v>9970100000</v>
      </c>
      <c r="M211" s="25">
        <v>4331800000</v>
      </c>
      <c r="N211" s="25">
        <v>5638300000</v>
      </c>
      <c r="O211" s="26">
        <v>5638300000</v>
      </c>
      <c r="P211" s="27">
        <v>0.87084235902452656</v>
      </c>
      <c r="Q211" s="28">
        <v>0.49247956117671721</v>
      </c>
    </row>
    <row r="212" spans="1:17" x14ac:dyDescent="0.35">
      <c r="A212" s="1">
        <v>230</v>
      </c>
      <c r="B212" s="1" t="s">
        <v>115</v>
      </c>
      <c r="C212" s="1" t="s">
        <v>11</v>
      </c>
      <c r="D212" s="2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s="1" t="s">
        <v>58</v>
      </c>
      <c r="K212" s="1" t="s">
        <v>116</v>
      </c>
      <c r="L212" s="24">
        <v>1561700000</v>
      </c>
      <c r="M212" s="25">
        <v>771200000</v>
      </c>
      <c r="N212" s="25">
        <v>790500000</v>
      </c>
      <c r="O212" s="26">
        <v>790500000</v>
      </c>
      <c r="P212" s="27">
        <v>0.17877216479503644</v>
      </c>
      <c r="Q212" s="28">
        <v>9.0490744874480583E-2</v>
      </c>
    </row>
    <row r="213" spans="1:17" x14ac:dyDescent="0.35">
      <c r="A213" s="1">
        <v>231</v>
      </c>
      <c r="B213" s="1" t="s">
        <v>115</v>
      </c>
      <c r="C213" s="1" t="s">
        <v>14</v>
      </c>
      <c r="D213" s="2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s="1" t="s">
        <v>58</v>
      </c>
      <c r="K213" s="1" t="s">
        <v>116</v>
      </c>
      <c r="L213" s="24">
        <v>1592700000</v>
      </c>
      <c r="M213" s="25">
        <v>797300000</v>
      </c>
      <c r="N213" s="25">
        <v>795400000</v>
      </c>
      <c r="O213" s="26">
        <v>795400000</v>
      </c>
      <c r="P213" s="27">
        <v>0.1880823325185107</v>
      </c>
      <c r="Q213" s="28">
        <v>9.3928980526918671E-2</v>
      </c>
    </row>
    <row r="214" spans="1:17" x14ac:dyDescent="0.35">
      <c r="A214" s="1">
        <v>232</v>
      </c>
      <c r="B214" s="1" t="s">
        <v>115</v>
      </c>
      <c r="C214" s="1" t="s">
        <v>15</v>
      </c>
      <c r="D214" s="2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s="1" t="s">
        <v>58</v>
      </c>
      <c r="K214" s="1" t="s">
        <v>116</v>
      </c>
      <c r="L214" s="24">
        <v>1666500000</v>
      </c>
      <c r="M214" s="25">
        <v>827900000</v>
      </c>
      <c r="N214" s="25">
        <v>838600000</v>
      </c>
      <c r="O214" s="26">
        <v>838600000</v>
      </c>
      <c r="P214" s="27">
        <v>0.19445740956826141</v>
      </c>
      <c r="Q214" s="28">
        <v>9.7852975495915984E-2</v>
      </c>
    </row>
    <row r="215" spans="1:17" x14ac:dyDescent="0.35">
      <c r="A215" s="1">
        <v>233</v>
      </c>
      <c r="B215" s="1" t="s">
        <v>115</v>
      </c>
      <c r="C215" s="1" t="s">
        <v>16</v>
      </c>
      <c r="D215" s="2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s="1" t="s">
        <v>58</v>
      </c>
      <c r="K215" s="1" t="s">
        <v>116</v>
      </c>
      <c r="L215" s="24">
        <v>1536700000</v>
      </c>
      <c r="M215" s="25">
        <v>931500000</v>
      </c>
      <c r="N215" s="25">
        <v>605200000</v>
      </c>
      <c r="O215" s="26">
        <v>605200000</v>
      </c>
      <c r="P215" s="27">
        <v>0.19215955983493815</v>
      </c>
      <c r="Q215" s="28">
        <v>7.5678379392272108E-2</v>
      </c>
    </row>
    <row r="216" spans="1:17" x14ac:dyDescent="0.35">
      <c r="A216" s="1">
        <v>234</v>
      </c>
      <c r="B216" s="1" t="s">
        <v>117</v>
      </c>
      <c r="C216" s="1" t="s">
        <v>11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s="1" t="s">
        <v>24</v>
      </c>
      <c r="K216" s="1" t="s">
        <v>27</v>
      </c>
      <c r="L216" s="24">
        <v>13011000000</v>
      </c>
      <c r="M216" s="25">
        <v>8921000000</v>
      </c>
      <c r="N216" s="25">
        <v>4090000000</v>
      </c>
      <c r="O216" s="26">
        <v>4090000000</v>
      </c>
      <c r="P216" s="27">
        <v>0.73838034163781852</v>
      </c>
      <c r="Q216" s="28">
        <v>0.23210941490267295</v>
      </c>
    </row>
    <row r="217" spans="1:17" x14ac:dyDescent="0.35">
      <c r="A217" s="1">
        <v>235</v>
      </c>
      <c r="B217" s="1" t="s">
        <v>117</v>
      </c>
      <c r="C217" s="1" t="s">
        <v>14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s="1" t="s">
        <v>24</v>
      </c>
      <c r="K217" s="1" t="s">
        <v>27</v>
      </c>
      <c r="L217" s="24">
        <v>11766000000</v>
      </c>
      <c r="M217" s="25">
        <v>8670000000</v>
      </c>
      <c r="N217" s="25">
        <v>3096000000</v>
      </c>
      <c r="O217" s="26">
        <v>3096000000</v>
      </c>
      <c r="P217" s="27">
        <v>0.71809581934696376</v>
      </c>
      <c r="Q217" s="28">
        <v>0.1889533109551419</v>
      </c>
    </row>
    <row r="218" spans="1:17" x14ac:dyDescent="0.35">
      <c r="A218" s="1">
        <v>236</v>
      </c>
      <c r="B218" s="1" t="s">
        <v>117</v>
      </c>
      <c r="C218" s="1" t="s">
        <v>15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s="1" t="s">
        <v>24</v>
      </c>
      <c r="K218" s="1" t="s">
        <v>27</v>
      </c>
      <c r="L218" s="24">
        <v>11947000000</v>
      </c>
      <c r="M218" s="25">
        <v>9356000000</v>
      </c>
      <c r="N218" s="25">
        <v>2591000000</v>
      </c>
      <c r="O218" s="26">
        <v>2591000000</v>
      </c>
      <c r="P218" s="27">
        <v>0.75237735373764092</v>
      </c>
      <c r="Q218" s="28">
        <v>0.16317148435039991</v>
      </c>
    </row>
    <row r="219" spans="1:17" x14ac:dyDescent="0.35">
      <c r="A219" s="1">
        <v>237</v>
      </c>
      <c r="B219" s="1" t="s">
        <v>117</v>
      </c>
      <c r="C219" s="1" t="s">
        <v>16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s="1" t="s">
        <v>24</v>
      </c>
      <c r="K219" s="1" t="s">
        <v>27</v>
      </c>
      <c r="L219" s="24">
        <v>12651000000</v>
      </c>
      <c r="M219" s="25">
        <v>10761000000</v>
      </c>
      <c r="N219" s="25">
        <v>1890000000</v>
      </c>
      <c r="O219" s="26">
        <v>1890000000</v>
      </c>
      <c r="P219" s="27">
        <v>0.76394927536231882</v>
      </c>
      <c r="Q219" s="28">
        <v>0.11413043478260869</v>
      </c>
    </row>
    <row r="220" spans="1:17" x14ac:dyDescent="0.35">
      <c r="A220" s="1">
        <v>238</v>
      </c>
      <c r="B220" s="1" t="s">
        <v>118</v>
      </c>
      <c r="C220" s="1" t="s">
        <v>11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24</v>
      </c>
      <c r="K220" s="1" t="s">
        <v>29</v>
      </c>
      <c r="L220" s="24">
        <v>4900000000</v>
      </c>
      <c r="M220" s="25">
        <v>3810000000</v>
      </c>
      <c r="N220" s="25">
        <v>1090000000</v>
      </c>
      <c r="O220" s="26">
        <v>1090000000</v>
      </c>
      <c r="P220" s="27">
        <v>0.67595530417988692</v>
      </c>
      <c r="Q220" s="28">
        <v>0.15036556766450546</v>
      </c>
    </row>
    <row r="221" spans="1:17" x14ac:dyDescent="0.35">
      <c r="A221" s="1">
        <v>239</v>
      </c>
      <c r="B221" s="1" t="s">
        <v>118</v>
      </c>
      <c r="C221" s="1" t="s">
        <v>14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24</v>
      </c>
      <c r="K221" s="1" t="s">
        <v>29</v>
      </c>
      <c r="L221" s="24">
        <v>4969000000</v>
      </c>
      <c r="M221" s="25">
        <v>3949000000</v>
      </c>
      <c r="N221" s="25">
        <v>1020000000</v>
      </c>
      <c r="O221" s="26">
        <v>1020000000</v>
      </c>
      <c r="P221" s="27">
        <v>0.69564608707825837</v>
      </c>
      <c r="Q221" s="28">
        <v>0.14279714405711885</v>
      </c>
    </row>
    <row r="222" spans="1:17" x14ac:dyDescent="0.35">
      <c r="A222" s="1">
        <v>240</v>
      </c>
      <c r="B222" s="1" t="s">
        <v>118</v>
      </c>
      <c r="C222" s="1" t="s">
        <v>15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24</v>
      </c>
      <c r="K222" s="1" t="s">
        <v>29</v>
      </c>
      <c r="L222" s="24">
        <v>5170000000</v>
      </c>
      <c r="M222" s="25">
        <v>4072000000</v>
      </c>
      <c r="N222" s="25">
        <v>1098000000</v>
      </c>
      <c r="O222" s="26">
        <v>1098000000</v>
      </c>
      <c r="P222" s="27">
        <v>0.70054200542005418</v>
      </c>
      <c r="Q222" s="28">
        <v>0.14878048780487804</v>
      </c>
    </row>
    <row r="223" spans="1:17" x14ac:dyDescent="0.35">
      <c r="A223" s="1">
        <v>241</v>
      </c>
      <c r="B223" s="1" t="s">
        <v>118</v>
      </c>
      <c r="C223" s="1" t="s">
        <v>16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24</v>
      </c>
      <c r="K223" s="1" t="s">
        <v>29</v>
      </c>
      <c r="L223" s="24">
        <v>5304000000</v>
      </c>
      <c r="M223" s="25">
        <v>4367000000</v>
      </c>
      <c r="N223" s="25">
        <v>937000000</v>
      </c>
      <c r="O223" s="26">
        <v>937000000</v>
      </c>
      <c r="P223" s="27">
        <v>0.709375417948375</v>
      </c>
      <c r="Q223" s="28">
        <v>0.1253176407650127</v>
      </c>
    </row>
    <row r="224" spans="1:17" x14ac:dyDescent="0.35">
      <c r="A224" s="1">
        <v>242</v>
      </c>
      <c r="B224" s="1" t="s">
        <v>119</v>
      </c>
      <c r="C224" s="1" t="s">
        <v>11</v>
      </c>
      <c r="D224" s="2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s="1" t="s">
        <v>18</v>
      </c>
      <c r="K224" s="1" t="s">
        <v>120</v>
      </c>
      <c r="L224" s="24">
        <v>1557500000</v>
      </c>
      <c r="M224" s="25">
        <v>702300000</v>
      </c>
      <c r="N224" s="25">
        <v>855200000</v>
      </c>
      <c r="O224" s="26">
        <v>855200000</v>
      </c>
      <c r="P224" s="27">
        <v>0.20943710835596907</v>
      </c>
      <c r="Q224" s="28">
        <v>0.11499878976951833</v>
      </c>
    </row>
    <row r="225" spans="1:17" x14ac:dyDescent="0.35">
      <c r="A225" s="1">
        <v>243</v>
      </c>
      <c r="B225" s="1" t="s">
        <v>119</v>
      </c>
      <c r="C225" s="1" t="s">
        <v>14</v>
      </c>
      <c r="D225" s="2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s="1" t="s">
        <v>18</v>
      </c>
      <c r="K225" s="1" t="s">
        <v>120</v>
      </c>
      <c r="L225" s="24">
        <v>1756400000</v>
      </c>
      <c r="M225" s="25">
        <v>792700000</v>
      </c>
      <c r="N225" s="25">
        <v>963700000</v>
      </c>
      <c r="O225" s="26">
        <v>963700000</v>
      </c>
      <c r="P225" s="27">
        <v>0.21148450951824782</v>
      </c>
      <c r="Q225" s="28">
        <v>0.11603713380934606</v>
      </c>
    </row>
    <row r="226" spans="1:17" x14ac:dyDescent="0.35">
      <c r="A226" s="1">
        <v>244</v>
      </c>
      <c r="B226" s="1" t="s">
        <v>119</v>
      </c>
      <c r="C226" s="1" t="s">
        <v>15</v>
      </c>
      <c r="D226" s="2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s="1" t="s">
        <v>18</v>
      </c>
      <c r="K226" s="1" t="s">
        <v>120</v>
      </c>
      <c r="L226" s="24">
        <v>1703100000</v>
      </c>
      <c r="M226" s="25">
        <v>763400000</v>
      </c>
      <c r="N226" s="25">
        <v>939700000</v>
      </c>
      <c r="O226" s="26">
        <v>939700000</v>
      </c>
      <c r="P226" s="27">
        <v>0.21227191145677538</v>
      </c>
      <c r="Q226" s="28">
        <v>0.11712284375311596</v>
      </c>
    </row>
    <row r="227" spans="1:17" x14ac:dyDescent="0.35">
      <c r="A227" s="1">
        <v>245</v>
      </c>
      <c r="B227" s="1" t="s">
        <v>119</v>
      </c>
      <c r="C227" s="1" t="s">
        <v>16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s="1" t="s">
        <v>18</v>
      </c>
      <c r="K227" s="1" t="s">
        <v>120</v>
      </c>
      <c r="L227" s="24">
        <v>1933100000</v>
      </c>
      <c r="M227" s="25">
        <v>1707200000</v>
      </c>
      <c r="N227" s="25">
        <v>225900000</v>
      </c>
      <c r="O227" s="26">
        <v>225900000</v>
      </c>
      <c r="P227" s="27">
        <v>0.21310770587586814</v>
      </c>
      <c r="Q227" s="28">
        <v>2.4903538749862199E-2</v>
      </c>
    </row>
    <row r="228" spans="1:17" x14ac:dyDescent="0.35">
      <c r="A228" s="1">
        <v>246</v>
      </c>
      <c r="B228" s="1" t="s">
        <v>121</v>
      </c>
      <c r="C228" s="1" t="s">
        <v>11</v>
      </c>
      <c r="D228" s="2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s="1" t="s">
        <v>51</v>
      </c>
      <c r="K228" s="1" t="s">
        <v>52</v>
      </c>
      <c r="L228" s="24">
        <v>1179978000</v>
      </c>
      <c r="M228" s="25">
        <v>539657000</v>
      </c>
      <c r="N228" s="25">
        <v>640321000</v>
      </c>
      <c r="O228" s="26">
        <v>640321000</v>
      </c>
      <c r="P228" s="27">
        <v>0.6387976089034888</v>
      </c>
      <c r="Q228" s="28">
        <v>0.34664673725331396</v>
      </c>
    </row>
    <row r="229" spans="1:17" x14ac:dyDescent="0.35">
      <c r="A229" s="1">
        <v>247</v>
      </c>
      <c r="B229" s="1" t="s">
        <v>121</v>
      </c>
      <c r="C229" s="1" t="s">
        <v>14</v>
      </c>
      <c r="D229" s="2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s="1" t="s">
        <v>51</v>
      </c>
      <c r="K229" s="1" t="s">
        <v>52</v>
      </c>
      <c r="L229" s="24">
        <v>1364136000</v>
      </c>
      <c r="M229" s="25">
        <v>677710000</v>
      </c>
      <c r="N229" s="25">
        <v>686426000</v>
      </c>
      <c r="O229" s="26">
        <v>686426000</v>
      </c>
      <c r="P229" s="27">
        <v>0.63877831310971134</v>
      </c>
      <c r="Q229" s="28">
        <v>0.3214298591596782</v>
      </c>
    </row>
    <row r="230" spans="1:17" x14ac:dyDescent="0.35">
      <c r="A230" s="1">
        <v>248</v>
      </c>
      <c r="B230" s="1" t="s">
        <v>121</v>
      </c>
      <c r="C230" s="1" t="s">
        <v>15</v>
      </c>
      <c r="D230" s="2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s="1" t="s">
        <v>51</v>
      </c>
      <c r="K230" s="1" t="s">
        <v>52</v>
      </c>
      <c r="L230" s="24">
        <v>1532472000</v>
      </c>
      <c r="M230" s="25">
        <v>730650000</v>
      </c>
      <c r="N230" s="25">
        <v>801822000</v>
      </c>
      <c r="O230" s="26">
        <v>801822000</v>
      </c>
      <c r="P230" s="27">
        <v>0.63932969489336244</v>
      </c>
      <c r="Q230" s="28">
        <v>0.33451091740585515</v>
      </c>
    </row>
    <row r="231" spans="1:17" x14ac:dyDescent="0.35">
      <c r="A231" s="1">
        <v>249</v>
      </c>
      <c r="B231" s="1" t="s">
        <v>121</v>
      </c>
      <c r="C231" s="1" t="s">
        <v>16</v>
      </c>
      <c r="D231" s="2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s="1" t="s">
        <v>51</v>
      </c>
      <c r="K231" s="1" t="s">
        <v>52</v>
      </c>
      <c r="L231" s="24">
        <v>1586485000</v>
      </c>
      <c r="M231" s="25">
        <v>737120000</v>
      </c>
      <c r="N231" s="25">
        <v>849365000</v>
      </c>
      <c r="O231" s="26">
        <v>849365000</v>
      </c>
      <c r="P231" s="27">
        <v>0.63693256159314537</v>
      </c>
      <c r="Q231" s="28">
        <v>0.34099800828722737</v>
      </c>
    </row>
    <row r="232" spans="1:17" x14ac:dyDescent="0.35">
      <c r="A232" s="1">
        <v>254</v>
      </c>
      <c r="B232" s="1" t="s">
        <v>122</v>
      </c>
      <c r="C232" s="1" t="s">
        <v>11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s="1" t="s">
        <v>35</v>
      </c>
      <c r="K232" s="1" t="s">
        <v>123</v>
      </c>
      <c r="L232" s="24">
        <v>3364900000</v>
      </c>
      <c r="M232" s="25">
        <v>2065900000</v>
      </c>
      <c r="N232" s="25">
        <v>1299000000</v>
      </c>
      <c r="O232" s="26">
        <v>1299000000</v>
      </c>
      <c r="P232" s="27">
        <v>0.24981996094823045</v>
      </c>
      <c r="Q232" s="28">
        <v>9.6441537422137749E-2</v>
      </c>
    </row>
    <row r="233" spans="1:17" x14ac:dyDescent="0.35">
      <c r="A233" s="1">
        <v>255</v>
      </c>
      <c r="B233" s="1" t="s">
        <v>122</v>
      </c>
      <c r="C233" s="1" t="s">
        <v>14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s="1" t="s">
        <v>35</v>
      </c>
      <c r="K233" s="1" t="s">
        <v>123</v>
      </c>
      <c r="L233" s="24">
        <v>2927400000</v>
      </c>
      <c r="M233" s="25">
        <v>1778900000</v>
      </c>
      <c r="N233" s="25">
        <v>1148500000</v>
      </c>
      <c r="O233" s="26">
        <v>1148500000</v>
      </c>
      <c r="P233" s="27">
        <v>0.24728421550573565</v>
      </c>
      <c r="Q233" s="28">
        <v>9.7016438309878189E-2</v>
      </c>
    </row>
    <row r="234" spans="1:17" x14ac:dyDescent="0.35">
      <c r="A234" s="1">
        <v>256</v>
      </c>
      <c r="B234" s="1" t="s">
        <v>122</v>
      </c>
      <c r="C234" s="1" t="s">
        <v>15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s="1" t="s">
        <v>35</v>
      </c>
      <c r="K234" s="1" t="s">
        <v>123</v>
      </c>
      <c r="L234" s="24">
        <v>2875600000</v>
      </c>
      <c r="M234" s="25">
        <v>1545300000</v>
      </c>
      <c r="N234" s="25">
        <v>1330300000</v>
      </c>
      <c r="O234" s="26">
        <v>1330300000</v>
      </c>
      <c r="P234" s="27">
        <v>0.24089804808578374</v>
      </c>
      <c r="Q234" s="28">
        <v>0.1114434112423557</v>
      </c>
    </row>
    <row r="235" spans="1:17" x14ac:dyDescent="0.35">
      <c r="A235" s="1">
        <v>257</v>
      </c>
      <c r="B235" s="1" t="s">
        <v>122</v>
      </c>
      <c r="C235" s="1" t="s">
        <v>16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s="1" t="s">
        <v>35</v>
      </c>
      <c r="K235" s="1" t="s">
        <v>123</v>
      </c>
      <c r="L235" s="24">
        <v>3090800000</v>
      </c>
      <c r="M235" s="25">
        <v>2209400000</v>
      </c>
      <c r="N235" s="25">
        <v>881400000</v>
      </c>
      <c r="O235" s="26">
        <v>881400000</v>
      </c>
      <c r="P235" s="27">
        <v>0.26546650748524847</v>
      </c>
      <c r="Q235" s="28">
        <v>7.570278882409022E-2</v>
      </c>
    </row>
    <row r="236" spans="1:17" x14ac:dyDescent="0.35">
      <c r="A236" s="1">
        <v>258</v>
      </c>
      <c r="B236" s="1" t="s">
        <v>124</v>
      </c>
      <c r="C236" s="1" t="s">
        <v>11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s="1" t="s">
        <v>24</v>
      </c>
      <c r="K236" s="1" t="s">
        <v>27</v>
      </c>
      <c r="L236" s="24">
        <v>4921000000</v>
      </c>
      <c r="M236" s="25">
        <v>3033000000</v>
      </c>
      <c r="N236" s="25">
        <v>1888000000</v>
      </c>
      <c r="O236" s="26">
        <v>1888000000</v>
      </c>
      <c r="P236" s="27">
        <v>4.8677950006429715E-2</v>
      </c>
      <c r="Q236" s="28">
        <v>1.8675872711265865E-2</v>
      </c>
    </row>
    <row r="237" spans="1:17" x14ac:dyDescent="0.35">
      <c r="A237" s="1">
        <v>259</v>
      </c>
      <c r="B237" s="1" t="s">
        <v>124</v>
      </c>
      <c r="C237" s="1" t="s">
        <v>14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s="1" t="s">
        <v>24</v>
      </c>
      <c r="K237" s="1" t="s">
        <v>27</v>
      </c>
      <c r="L237" s="24">
        <v>5161000000</v>
      </c>
      <c r="M237" s="25">
        <v>3251000000</v>
      </c>
      <c r="N237" s="25">
        <v>1910000000</v>
      </c>
      <c r="O237" s="26">
        <v>1910000000</v>
      </c>
      <c r="P237" s="27">
        <v>5.6661982345966311E-2</v>
      </c>
      <c r="Q237" s="28">
        <v>2.0969654384963329E-2</v>
      </c>
    </row>
    <row r="238" spans="1:17" x14ac:dyDescent="0.35">
      <c r="A238" s="1">
        <v>260</v>
      </c>
      <c r="B238" s="1" t="s">
        <v>124</v>
      </c>
      <c r="C238" s="1" t="s">
        <v>15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s="1" t="s">
        <v>24</v>
      </c>
      <c r="K238" s="1" t="s">
        <v>27</v>
      </c>
      <c r="L238" s="24">
        <v>5712000000</v>
      </c>
      <c r="M238" s="25">
        <v>3521000000</v>
      </c>
      <c r="N238" s="25">
        <v>2191000000</v>
      </c>
      <c r="O238" s="26">
        <v>2191000000</v>
      </c>
      <c r="P238" s="27">
        <v>5.570998039617292E-2</v>
      </c>
      <c r="Q238" s="28">
        <v>2.1369146892159446E-2</v>
      </c>
    </row>
    <row r="239" spans="1:17" x14ac:dyDescent="0.35">
      <c r="A239" s="1">
        <v>261</v>
      </c>
      <c r="B239" s="1" t="s">
        <v>124</v>
      </c>
      <c r="C239" s="1" t="s">
        <v>16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s="1" t="s">
        <v>24</v>
      </c>
      <c r="K239" s="1" t="s">
        <v>27</v>
      </c>
      <c r="L239" s="24">
        <v>6543000000</v>
      </c>
      <c r="M239" s="25">
        <v>4107000000</v>
      </c>
      <c r="N239" s="25">
        <v>2436000000</v>
      </c>
      <c r="O239" s="26">
        <v>2436000000</v>
      </c>
      <c r="P239" s="27">
        <v>5.3831471212545057E-2</v>
      </c>
      <c r="Q239" s="28">
        <v>2.004179487601402E-2</v>
      </c>
    </row>
    <row r="240" spans="1:17" x14ac:dyDescent="0.35">
      <c r="A240" s="1">
        <v>262</v>
      </c>
      <c r="B240" s="1" t="s">
        <v>125</v>
      </c>
      <c r="C240" s="1" t="s">
        <v>11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s="1" t="s">
        <v>12</v>
      </c>
      <c r="K240" s="1" t="s">
        <v>126</v>
      </c>
      <c r="L240" s="24">
        <v>14202000000</v>
      </c>
      <c r="M240" s="25">
        <v>8574000000</v>
      </c>
      <c r="N240" s="25">
        <v>5628000000</v>
      </c>
      <c r="O240" s="26">
        <v>5628000000</v>
      </c>
      <c r="P240" s="27">
        <v>0.25517464424320824</v>
      </c>
      <c r="Q240" s="28">
        <v>0.10112117291936179</v>
      </c>
    </row>
    <row r="241" spans="1:17" x14ac:dyDescent="0.35">
      <c r="A241" s="1">
        <v>263</v>
      </c>
      <c r="B241" s="1" t="s">
        <v>125</v>
      </c>
      <c r="C241" s="1" t="s">
        <v>14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s="1" t="s">
        <v>12</v>
      </c>
      <c r="K241" s="1" t="s">
        <v>126</v>
      </c>
      <c r="L241" s="24">
        <v>13842000000</v>
      </c>
      <c r="M241" s="25">
        <v>10528000000</v>
      </c>
      <c r="N241" s="25">
        <v>3314000000</v>
      </c>
      <c r="O241" s="26">
        <v>3314000000</v>
      </c>
      <c r="P241" s="27">
        <v>0.25083357494926062</v>
      </c>
      <c r="Q241" s="28">
        <v>6.0053638735865465E-2</v>
      </c>
    </row>
    <row r="242" spans="1:17" x14ac:dyDescent="0.35">
      <c r="A242" s="1">
        <v>264</v>
      </c>
      <c r="B242" s="1" t="s">
        <v>125</v>
      </c>
      <c r="C242" s="1" t="s">
        <v>15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s="1" t="s">
        <v>12</v>
      </c>
      <c r="K242" s="1" t="s">
        <v>126</v>
      </c>
      <c r="L242" s="24">
        <v>12878000000</v>
      </c>
      <c r="M242" s="25">
        <v>9093000000</v>
      </c>
      <c r="N242" s="25">
        <v>3785000000</v>
      </c>
      <c r="O242" s="26">
        <v>3785000000</v>
      </c>
      <c r="P242" s="27">
        <v>0.27393588734551488</v>
      </c>
      <c r="Q242" s="28">
        <v>8.0513071408819206E-2</v>
      </c>
    </row>
    <row r="243" spans="1:17" x14ac:dyDescent="0.35">
      <c r="A243" s="1">
        <v>265</v>
      </c>
      <c r="B243" s="1" t="s">
        <v>125</v>
      </c>
      <c r="C243" s="1" t="s">
        <v>16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s="1" t="s">
        <v>12</v>
      </c>
      <c r="K243" s="1" t="s">
        <v>126</v>
      </c>
      <c r="L243" s="24">
        <v>9632000000</v>
      </c>
      <c r="M243" s="25">
        <v>8539000000</v>
      </c>
      <c r="N243" s="25">
        <v>1093000000</v>
      </c>
      <c r="O243" s="26">
        <v>1093000000</v>
      </c>
      <c r="P243" s="27">
        <v>0.2499416145522485</v>
      </c>
      <c r="Q243" s="28">
        <v>2.8362353063289825E-2</v>
      </c>
    </row>
    <row r="244" spans="1:17" x14ac:dyDescent="0.35">
      <c r="A244" s="1">
        <v>266</v>
      </c>
      <c r="B244" s="1" t="s">
        <v>127</v>
      </c>
      <c r="C244" s="1" t="s">
        <v>11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-6000000</v>
      </c>
      <c r="J244" s="1" t="s">
        <v>46</v>
      </c>
      <c r="K244" s="1" t="s">
        <v>49</v>
      </c>
      <c r="L244" s="24">
        <v>5316000000</v>
      </c>
      <c r="M244" s="25">
        <v>2090000000</v>
      </c>
      <c r="N244" s="25">
        <v>3226000000</v>
      </c>
      <c r="O244" s="26">
        <v>3226000000</v>
      </c>
      <c r="P244" s="27">
        <v>0.29638715432649421</v>
      </c>
      <c r="Q244" s="28">
        <v>0.17986173059768065</v>
      </c>
    </row>
    <row r="245" spans="1:17" x14ac:dyDescent="0.35">
      <c r="A245" s="1">
        <v>267</v>
      </c>
      <c r="B245" s="1" t="s">
        <v>127</v>
      </c>
      <c r="C245" s="1" t="s">
        <v>14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s="1" t="s">
        <v>46</v>
      </c>
      <c r="K245" s="1" t="s">
        <v>49</v>
      </c>
      <c r="L245" s="24">
        <v>6739000000</v>
      </c>
      <c r="M245" s="25">
        <v>2226000000</v>
      </c>
      <c r="N245" s="25">
        <v>4513000000</v>
      </c>
      <c r="O245" s="26">
        <v>4513000000</v>
      </c>
      <c r="P245" s="27">
        <v>0.34987799179689527</v>
      </c>
      <c r="Q245" s="28">
        <v>0.2343076683453611</v>
      </c>
    </row>
    <row r="246" spans="1:17" x14ac:dyDescent="0.35">
      <c r="A246" s="1">
        <v>268</v>
      </c>
      <c r="B246" s="1" t="s">
        <v>127</v>
      </c>
      <c r="C246" s="1" t="s">
        <v>15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-82000000</v>
      </c>
      <c r="J246" s="1" t="s">
        <v>46</v>
      </c>
      <c r="K246" s="1" t="s">
        <v>49</v>
      </c>
      <c r="L246" s="24">
        <v>5930000000</v>
      </c>
      <c r="M246" s="25">
        <v>2163000000</v>
      </c>
      <c r="N246" s="25">
        <v>3767000000</v>
      </c>
      <c r="O246" s="26">
        <v>3767000000</v>
      </c>
      <c r="P246" s="27">
        <v>0.30932137082051014</v>
      </c>
      <c r="Q246" s="28">
        <v>0.19649470554483334</v>
      </c>
    </row>
    <row r="247" spans="1:17" x14ac:dyDescent="0.35">
      <c r="A247" s="1">
        <v>269</v>
      </c>
      <c r="B247" s="1" t="s">
        <v>127</v>
      </c>
      <c r="C247" s="1" t="s">
        <v>16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s="1" t="s">
        <v>46</v>
      </c>
      <c r="K247" s="1" t="s">
        <v>49</v>
      </c>
      <c r="L247" s="24">
        <v>6019000000</v>
      </c>
      <c r="M247" s="25">
        <v>2390000000</v>
      </c>
      <c r="N247" s="25">
        <v>3629000000</v>
      </c>
      <c r="O247" s="26">
        <v>3629000000</v>
      </c>
      <c r="P247" s="27">
        <v>0.31700637278137678</v>
      </c>
      <c r="Q247" s="28">
        <v>0.1911307736872597</v>
      </c>
    </row>
    <row r="248" spans="1:17" x14ac:dyDescent="0.35">
      <c r="A248" s="1">
        <v>270</v>
      </c>
      <c r="B248" s="1" t="s">
        <v>128</v>
      </c>
      <c r="C248" s="1" t="s">
        <v>11</v>
      </c>
      <c r="D248" s="2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s="1" t="s">
        <v>51</v>
      </c>
      <c r="K248" s="1" t="s">
        <v>129</v>
      </c>
      <c r="L248" s="24">
        <v>768671000</v>
      </c>
      <c r="M248" s="25">
        <v>169645000</v>
      </c>
      <c r="N248" s="25">
        <v>599026000</v>
      </c>
      <c r="O248" s="26">
        <v>599026000</v>
      </c>
      <c r="P248" s="27">
        <v>0.11800112340939251</v>
      </c>
      <c r="Q248" s="28">
        <v>9.1958381350974241E-2</v>
      </c>
    </row>
    <row r="249" spans="1:17" x14ac:dyDescent="0.35">
      <c r="A249" s="1">
        <v>271</v>
      </c>
      <c r="B249" s="1" t="s">
        <v>128</v>
      </c>
      <c r="C249" s="1" t="s">
        <v>14</v>
      </c>
      <c r="D249" s="2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s="1" t="s">
        <v>51</v>
      </c>
      <c r="K249" s="1" t="s">
        <v>129</v>
      </c>
      <c r="L249" s="24">
        <v>891095000</v>
      </c>
      <c r="M249" s="25">
        <v>190390000</v>
      </c>
      <c r="N249" s="25">
        <v>700705000</v>
      </c>
      <c r="O249" s="26">
        <v>700705000</v>
      </c>
      <c r="P249" s="27">
        <v>0.12402512862581727</v>
      </c>
      <c r="Q249" s="28">
        <v>9.7526108612160628E-2</v>
      </c>
    </row>
    <row r="250" spans="1:17" x14ac:dyDescent="0.35">
      <c r="A250" s="1">
        <v>272</v>
      </c>
      <c r="B250" s="1" t="s">
        <v>128</v>
      </c>
      <c r="C250" s="1" t="s">
        <v>15</v>
      </c>
      <c r="D250" s="2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s="1" t="s">
        <v>51</v>
      </c>
      <c r="K250" s="1" t="s">
        <v>129</v>
      </c>
      <c r="L250" s="24">
        <v>999696000</v>
      </c>
      <c r="M250" s="25">
        <v>265101000</v>
      </c>
      <c r="N250" s="25">
        <v>734595000</v>
      </c>
      <c r="O250" s="26">
        <v>734595000</v>
      </c>
      <c r="P250" s="27">
        <v>0.11046464730398664</v>
      </c>
      <c r="Q250" s="28">
        <v>8.1171453708199351E-2</v>
      </c>
    </row>
    <row r="251" spans="1:17" x14ac:dyDescent="0.35">
      <c r="A251" s="1">
        <v>273</v>
      </c>
      <c r="B251" s="1" t="s">
        <v>128</v>
      </c>
      <c r="C251" s="1" t="s">
        <v>16</v>
      </c>
      <c r="D251" s="2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s="1" t="s">
        <v>51</v>
      </c>
      <c r="K251" s="1" t="s">
        <v>129</v>
      </c>
      <c r="L251" s="24">
        <v>1139269000</v>
      </c>
      <c r="M251" s="25">
        <v>314096000</v>
      </c>
      <c r="N251" s="25">
        <v>825173000</v>
      </c>
      <c r="O251" s="26">
        <v>825173000</v>
      </c>
      <c r="P251" s="27">
        <v>0.10494555450030907</v>
      </c>
      <c r="Q251" s="28">
        <v>7.6012107802181511E-2</v>
      </c>
    </row>
    <row r="252" spans="1:17" x14ac:dyDescent="0.35">
      <c r="A252" s="1">
        <v>274</v>
      </c>
      <c r="B252" s="1" t="s">
        <v>130</v>
      </c>
      <c r="C252" s="1" t="s">
        <v>11</v>
      </c>
      <c r="D252" s="2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s="1" t="s">
        <v>51</v>
      </c>
      <c r="K252" s="1" t="s">
        <v>52</v>
      </c>
      <c r="L252" s="24">
        <v>1703691000</v>
      </c>
      <c r="M252" s="25">
        <v>835164000</v>
      </c>
      <c r="N252" s="25">
        <v>868527000</v>
      </c>
      <c r="O252" s="26">
        <v>868527000</v>
      </c>
      <c r="P252" s="27">
        <v>0.70033502145781612</v>
      </c>
      <c r="Q252" s="28">
        <v>0.35702476281302925</v>
      </c>
    </row>
    <row r="253" spans="1:17" x14ac:dyDescent="0.35">
      <c r="A253" s="1">
        <v>275</v>
      </c>
      <c r="B253" s="1" t="s">
        <v>130</v>
      </c>
      <c r="C253" s="1" t="s">
        <v>14</v>
      </c>
      <c r="D253" s="2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s="1" t="s">
        <v>51</v>
      </c>
      <c r="K253" s="1" t="s">
        <v>52</v>
      </c>
      <c r="L253" s="24">
        <v>1874734000</v>
      </c>
      <c r="M253" s="25">
        <v>954861000</v>
      </c>
      <c r="N253" s="25">
        <v>919873000</v>
      </c>
      <c r="O253" s="26">
        <v>919873000</v>
      </c>
      <c r="P253" s="27">
        <v>0.65418593590301466</v>
      </c>
      <c r="Q253" s="28">
        <v>0.32098845991853442</v>
      </c>
    </row>
    <row r="254" spans="1:17" x14ac:dyDescent="0.35">
      <c r="A254" s="1">
        <v>276</v>
      </c>
      <c r="B254" s="1" t="s">
        <v>130</v>
      </c>
      <c r="C254" s="1" t="s">
        <v>15</v>
      </c>
      <c r="D254" s="2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s="1" t="s">
        <v>51</v>
      </c>
      <c r="K254" s="1" t="s">
        <v>52</v>
      </c>
      <c r="L254" s="24">
        <v>2232150000</v>
      </c>
      <c r="M254" s="25">
        <v>1243077000</v>
      </c>
      <c r="N254" s="25">
        <v>989073000</v>
      </c>
      <c r="O254" s="26">
        <v>989073000</v>
      </c>
      <c r="P254" s="27">
        <v>0.63077250875731472</v>
      </c>
      <c r="Q254" s="28">
        <v>0.2794973713926589</v>
      </c>
    </row>
    <row r="255" spans="1:17" x14ac:dyDescent="0.35">
      <c r="A255" s="1">
        <v>277</v>
      </c>
      <c r="B255" s="1" t="s">
        <v>130</v>
      </c>
      <c r="C255" s="1" t="s">
        <v>16</v>
      </c>
      <c r="D255" s="2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s="1" t="s">
        <v>51</v>
      </c>
      <c r="K255" s="1" t="s">
        <v>52</v>
      </c>
      <c r="L255" s="24">
        <v>2342425000</v>
      </c>
      <c r="M255" s="25">
        <v>1347099000</v>
      </c>
      <c r="N255" s="25">
        <v>995326000</v>
      </c>
      <c r="O255" s="26">
        <v>995326000</v>
      </c>
      <c r="P255" s="27">
        <v>0.6393341323105115</v>
      </c>
      <c r="Q255" s="28">
        <v>0.27166115652628886</v>
      </c>
    </row>
    <row r="256" spans="1:17" x14ac:dyDescent="0.35">
      <c r="A256" s="1">
        <v>278</v>
      </c>
      <c r="B256" s="1" t="s">
        <v>131</v>
      </c>
      <c r="C256" s="1" t="s">
        <v>11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s="1" t="s">
        <v>18</v>
      </c>
      <c r="K256" s="1" t="s">
        <v>132</v>
      </c>
      <c r="L256" s="24">
        <v>4811000000</v>
      </c>
      <c r="M256" s="25">
        <v>3469000000</v>
      </c>
      <c r="N256" s="25">
        <v>1342000000</v>
      </c>
      <c r="O256" s="26">
        <v>1342000000</v>
      </c>
      <c r="P256" s="27">
        <v>0.31127070393374745</v>
      </c>
      <c r="Q256" s="28">
        <v>8.6827122153209105E-2</v>
      </c>
    </row>
    <row r="257" spans="1:17" x14ac:dyDescent="0.35">
      <c r="A257" s="1">
        <v>279</v>
      </c>
      <c r="B257" s="1" t="s">
        <v>131</v>
      </c>
      <c r="C257" s="1" t="s">
        <v>14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s="1" t="s">
        <v>18</v>
      </c>
      <c r="K257" s="1" t="s">
        <v>132</v>
      </c>
      <c r="L257" s="24">
        <v>5463000000</v>
      </c>
      <c r="M257" s="25">
        <v>3691000000</v>
      </c>
      <c r="N257" s="25">
        <v>1772000000</v>
      </c>
      <c r="O257" s="26">
        <v>1772000000</v>
      </c>
      <c r="P257" s="27">
        <v>0.34393099974817432</v>
      </c>
      <c r="Q257" s="28">
        <v>0.11155880130949383</v>
      </c>
    </row>
    <row r="258" spans="1:17" x14ac:dyDescent="0.35">
      <c r="A258" s="1">
        <v>280</v>
      </c>
      <c r="B258" s="1" t="s">
        <v>131</v>
      </c>
      <c r="C258" s="1" t="s">
        <v>15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s="1" t="s">
        <v>18</v>
      </c>
      <c r="K258" s="1" t="s">
        <v>132</v>
      </c>
      <c r="L258" s="24">
        <v>6267000000</v>
      </c>
      <c r="M258" s="25">
        <v>3693000000</v>
      </c>
      <c r="N258" s="25">
        <v>2574000000</v>
      </c>
      <c r="O258" s="26">
        <v>2574000000</v>
      </c>
      <c r="P258" s="27">
        <v>0.39881634211531114</v>
      </c>
      <c r="Q258" s="28">
        <v>0.16380297823596793</v>
      </c>
    </row>
    <row r="259" spans="1:17" x14ac:dyDescent="0.35">
      <c r="A259" s="1">
        <v>281</v>
      </c>
      <c r="B259" s="1" t="s">
        <v>131</v>
      </c>
      <c r="C259" s="1" t="s">
        <v>16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s="1" t="s">
        <v>18</v>
      </c>
      <c r="K259" s="1" t="s">
        <v>132</v>
      </c>
      <c r="L259" s="24">
        <v>7006000000</v>
      </c>
      <c r="M259" s="25">
        <v>3935000000</v>
      </c>
      <c r="N259" s="25">
        <v>3071000000</v>
      </c>
      <c r="O259" s="26">
        <v>3071000000</v>
      </c>
      <c r="P259" s="27">
        <v>0.42748184758069441</v>
      </c>
      <c r="Q259" s="28">
        <v>0.18738178046250534</v>
      </c>
    </row>
    <row r="260" spans="1:17" x14ac:dyDescent="0.35">
      <c r="A260" s="1">
        <v>282</v>
      </c>
      <c r="B260" s="1" t="s">
        <v>133</v>
      </c>
      <c r="C260" s="1" t="s">
        <v>11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24</v>
      </c>
      <c r="K260" s="1" t="s">
        <v>65</v>
      </c>
      <c r="L260" s="24">
        <v>6153500000</v>
      </c>
      <c r="M260" s="25">
        <v>4173500000</v>
      </c>
      <c r="N260" s="25">
        <v>1980000000</v>
      </c>
      <c r="O260" s="26">
        <v>1980000000</v>
      </c>
      <c r="P260" s="27">
        <v>0.94758157655646069</v>
      </c>
      <c r="Q260" s="28">
        <v>0.30490152296770817</v>
      </c>
    </row>
    <row r="261" spans="1:17" x14ac:dyDescent="0.35">
      <c r="A261" s="1">
        <v>283</v>
      </c>
      <c r="B261" s="1" t="s">
        <v>133</v>
      </c>
      <c r="C261" s="1" t="s">
        <v>14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24</v>
      </c>
      <c r="K261" s="1" t="s">
        <v>65</v>
      </c>
      <c r="L261" s="24">
        <v>7284500000</v>
      </c>
      <c r="M261" s="25">
        <v>4716800000</v>
      </c>
      <c r="N261" s="25">
        <v>2567700000</v>
      </c>
      <c r="O261" s="26">
        <v>2567700000</v>
      </c>
      <c r="P261" s="27">
        <v>0.94968971631205679</v>
      </c>
      <c r="Q261" s="28">
        <v>0.33475438047559447</v>
      </c>
    </row>
    <row r="262" spans="1:17" x14ac:dyDescent="0.35">
      <c r="A262" s="1">
        <v>284</v>
      </c>
      <c r="B262" s="1" t="s">
        <v>133</v>
      </c>
      <c r="C262" s="1" t="s">
        <v>15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24</v>
      </c>
      <c r="K262" s="1" t="s">
        <v>65</v>
      </c>
      <c r="L262" s="24">
        <v>8835900000</v>
      </c>
      <c r="M262" s="25">
        <v>6281700000</v>
      </c>
      <c r="N262" s="25">
        <v>2554200000</v>
      </c>
      <c r="O262" s="26">
        <v>2554200000</v>
      </c>
      <c r="P262" s="27">
        <v>0.95461322385479686</v>
      </c>
      <c r="Q262" s="28">
        <v>0.27595073465859982</v>
      </c>
    </row>
    <row r="263" spans="1:17" x14ac:dyDescent="0.35">
      <c r="A263" s="1">
        <v>285</v>
      </c>
      <c r="B263" s="1" t="s">
        <v>133</v>
      </c>
      <c r="C263" s="1" t="s">
        <v>16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24</v>
      </c>
      <c r="K263" s="1" t="s">
        <v>65</v>
      </c>
      <c r="L263" s="24">
        <v>10791200000</v>
      </c>
      <c r="M263" s="25">
        <v>7586800000</v>
      </c>
      <c r="N263" s="25">
        <v>3204400000</v>
      </c>
      <c r="O263" s="26">
        <v>3204400000</v>
      </c>
      <c r="P263" s="27">
        <v>0.96099454992341393</v>
      </c>
      <c r="Q263" s="28">
        <v>0.28536316033199161</v>
      </c>
    </row>
    <row r="264" spans="1:17" x14ac:dyDescent="0.35">
      <c r="A264" s="1">
        <v>286</v>
      </c>
      <c r="B264" s="1" t="s">
        <v>134</v>
      </c>
      <c r="C264" s="1" t="s">
        <v>11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24</v>
      </c>
      <c r="K264" s="1" t="s">
        <v>135</v>
      </c>
      <c r="L264" s="24">
        <v>2396026000</v>
      </c>
      <c r="M264" s="25">
        <v>1820014000</v>
      </c>
      <c r="N264" s="25">
        <v>576012000</v>
      </c>
      <c r="O264" s="26">
        <v>576012000</v>
      </c>
      <c r="P264" s="27">
        <v>0.82316504211288644</v>
      </c>
      <c r="Q264" s="28">
        <v>0.19789140111064235</v>
      </c>
    </row>
    <row r="265" spans="1:17" x14ac:dyDescent="0.35">
      <c r="A265" s="1">
        <v>287</v>
      </c>
      <c r="B265" s="1" t="s">
        <v>134</v>
      </c>
      <c r="C265" s="1" t="s">
        <v>14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24</v>
      </c>
      <c r="K265" s="1" t="s">
        <v>135</v>
      </c>
      <c r="L265" s="24">
        <v>2798326000</v>
      </c>
      <c r="M265" s="25">
        <v>2035242000</v>
      </c>
      <c r="N265" s="25">
        <v>763084000</v>
      </c>
      <c r="O265" s="26">
        <v>763084000</v>
      </c>
      <c r="P265" s="27">
        <v>0.82238326412854723</v>
      </c>
      <c r="Q265" s="28">
        <v>0.22425818533089723</v>
      </c>
    </row>
    <row r="266" spans="1:17" x14ac:dyDescent="0.35">
      <c r="A266" s="1">
        <v>288</v>
      </c>
      <c r="B266" s="1" t="s">
        <v>134</v>
      </c>
      <c r="C266" s="1" t="s">
        <v>15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24</v>
      </c>
      <c r="K266" s="1" t="s">
        <v>135</v>
      </c>
      <c r="L266" s="24">
        <v>3674486000</v>
      </c>
      <c r="M266" s="25">
        <v>2893350000</v>
      </c>
      <c r="N266" s="25">
        <v>781136000</v>
      </c>
      <c r="O266" s="26">
        <v>781136000</v>
      </c>
      <c r="P266" s="27">
        <v>0.83034221437938094</v>
      </c>
      <c r="Q266" s="28">
        <v>0.17651725873263693</v>
      </c>
    </row>
    <row r="267" spans="1:17" x14ac:dyDescent="0.35">
      <c r="A267" s="1">
        <v>289</v>
      </c>
      <c r="B267" s="1" t="s">
        <v>134</v>
      </c>
      <c r="C267" s="1" t="s">
        <v>16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24</v>
      </c>
      <c r="K267" s="1" t="s">
        <v>135</v>
      </c>
      <c r="L267" s="24">
        <v>4017357000</v>
      </c>
      <c r="M267" s="25">
        <v>3106344000</v>
      </c>
      <c r="N267" s="25">
        <v>911013000</v>
      </c>
      <c r="O267" s="26">
        <v>911013000</v>
      </c>
      <c r="P267" s="27">
        <v>0.8375648106431538</v>
      </c>
      <c r="Q267" s="28">
        <v>0.18993393687403223</v>
      </c>
    </row>
    <row r="268" spans="1:17" x14ac:dyDescent="0.35">
      <c r="A268" s="1">
        <v>290</v>
      </c>
      <c r="B268" s="1" t="s">
        <v>136</v>
      </c>
      <c r="C268" s="1" t="s">
        <v>11</v>
      </c>
      <c r="D268" s="2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s="1" t="s">
        <v>58</v>
      </c>
      <c r="K268" s="1" t="s">
        <v>137</v>
      </c>
      <c r="L268" s="24">
        <v>3113300000</v>
      </c>
      <c r="M268" s="25">
        <v>200900000</v>
      </c>
      <c r="N268" s="25">
        <v>2912400000</v>
      </c>
      <c r="O268" s="26">
        <v>2912400000</v>
      </c>
      <c r="P268" s="27">
        <v>0.51004259501965921</v>
      </c>
      <c r="Q268" s="28">
        <v>0.47712975098296201</v>
      </c>
    </row>
    <row r="269" spans="1:17" x14ac:dyDescent="0.35">
      <c r="A269" s="1">
        <v>291</v>
      </c>
      <c r="B269" s="1" t="s">
        <v>136</v>
      </c>
      <c r="C269" s="1" t="s">
        <v>14</v>
      </c>
      <c r="D269" s="2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s="1" t="s">
        <v>58</v>
      </c>
      <c r="K269" s="1" t="s">
        <v>137</v>
      </c>
      <c r="L269" s="24">
        <v>2520200000</v>
      </c>
      <c r="M269" s="25">
        <v>150200000</v>
      </c>
      <c r="N269" s="25">
        <v>2370000000</v>
      </c>
      <c r="O269" s="26">
        <v>2370000000</v>
      </c>
      <c r="P269" s="27">
        <v>0.46033572615851093</v>
      </c>
      <c r="Q269" s="28">
        <v>0.4329004329004329</v>
      </c>
    </row>
    <row r="270" spans="1:17" x14ac:dyDescent="0.35">
      <c r="A270" s="1">
        <v>292</v>
      </c>
      <c r="B270" s="1" t="s">
        <v>136</v>
      </c>
      <c r="C270" s="1" t="s">
        <v>15</v>
      </c>
      <c r="D270" s="2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s="1" t="s">
        <v>58</v>
      </c>
      <c r="K270" s="1" t="s">
        <v>137</v>
      </c>
      <c r="L270" s="24">
        <v>1778500000</v>
      </c>
      <c r="M270" s="25">
        <v>205200000</v>
      </c>
      <c r="N270" s="25">
        <v>1573300000</v>
      </c>
      <c r="O270" s="26">
        <v>1573300000</v>
      </c>
      <c r="P270" s="27">
        <v>0.37495783437341879</v>
      </c>
      <c r="Q270" s="28">
        <v>0.33169590150109629</v>
      </c>
    </row>
    <row r="271" spans="1:17" x14ac:dyDescent="0.35">
      <c r="A271" s="1">
        <v>293</v>
      </c>
      <c r="B271" s="1" t="s">
        <v>136</v>
      </c>
      <c r="C271" s="1" t="s">
        <v>16</v>
      </c>
      <c r="D271" s="2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s="1" t="s">
        <v>58</v>
      </c>
      <c r="K271" s="1" t="s">
        <v>137</v>
      </c>
      <c r="L271" s="24">
        <v>1547100000</v>
      </c>
      <c r="M271" s="25">
        <v>319000000</v>
      </c>
      <c r="N271" s="25">
        <v>1228100000</v>
      </c>
      <c r="O271" s="26">
        <v>1228100000</v>
      </c>
      <c r="P271" s="27">
        <v>0.35909755588050973</v>
      </c>
      <c r="Q271" s="28">
        <v>0.2850544298215073</v>
      </c>
    </row>
    <row r="272" spans="1:17" x14ac:dyDescent="0.35">
      <c r="A272" s="1">
        <v>294</v>
      </c>
      <c r="B272" s="1" t="s">
        <v>138</v>
      </c>
      <c r="C272" s="1" t="s">
        <v>11</v>
      </c>
      <c r="D272" s="2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s="1" t="s">
        <v>46</v>
      </c>
      <c r="K272" s="1" t="s">
        <v>139</v>
      </c>
      <c r="L272" s="24">
        <v>5138000000</v>
      </c>
      <c r="M272" s="25">
        <v>3870000000</v>
      </c>
      <c r="N272" s="25">
        <v>1268000000</v>
      </c>
      <c r="O272" s="26">
        <v>1268000000</v>
      </c>
      <c r="P272" s="27">
        <v>0.93197895882459636</v>
      </c>
      <c r="Q272" s="28">
        <v>0.23000181389443133</v>
      </c>
    </row>
    <row r="273" spans="1:17" x14ac:dyDescent="0.35">
      <c r="A273" s="1">
        <v>295</v>
      </c>
      <c r="B273" s="1" t="s">
        <v>138</v>
      </c>
      <c r="C273" s="1" t="s">
        <v>14</v>
      </c>
      <c r="D273" s="2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s="1" t="s">
        <v>46</v>
      </c>
      <c r="K273" s="1" t="s">
        <v>139</v>
      </c>
      <c r="L273" s="24">
        <v>4917000000</v>
      </c>
      <c r="M273" s="25">
        <v>3723000000</v>
      </c>
      <c r="N273" s="25">
        <v>1194000000</v>
      </c>
      <c r="O273" s="26">
        <v>1194000000</v>
      </c>
      <c r="P273" s="27">
        <v>0.95791934541203971</v>
      </c>
      <c r="Q273" s="28">
        <v>0.23261250730566921</v>
      </c>
    </row>
    <row r="274" spans="1:17" x14ac:dyDescent="0.35">
      <c r="A274" s="1">
        <v>296</v>
      </c>
      <c r="B274" s="1" t="s">
        <v>138</v>
      </c>
      <c r="C274" s="1" t="s">
        <v>15</v>
      </c>
      <c r="D274" s="2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s="1" t="s">
        <v>46</v>
      </c>
      <c r="K274" s="1" t="s">
        <v>139</v>
      </c>
      <c r="L274" s="24">
        <v>5182000000</v>
      </c>
      <c r="M274" s="25">
        <v>3711000000</v>
      </c>
      <c r="N274" s="25">
        <v>1471000000</v>
      </c>
      <c r="O274" s="26">
        <v>1471000000</v>
      </c>
      <c r="P274" s="27">
        <v>0.97004867090977165</v>
      </c>
      <c r="Q274" s="28">
        <v>0.27536503182328714</v>
      </c>
    </row>
    <row r="275" spans="1:17" x14ac:dyDescent="0.35">
      <c r="A275" s="1">
        <v>297</v>
      </c>
      <c r="B275" s="1" t="s">
        <v>138</v>
      </c>
      <c r="C275" s="1" t="s">
        <v>16</v>
      </c>
      <c r="D275" s="2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s="1" t="s">
        <v>46</v>
      </c>
      <c r="K275" s="1" t="s">
        <v>139</v>
      </c>
      <c r="L275" s="24">
        <v>5039000000</v>
      </c>
      <c r="M275" s="25">
        <v>3561000000</v>
      </c>
      <c r="N275" s="25">
        <v>1478000000</v>
      </c>
      <c r="O275" s="26">
        <v>1478000000</v>
      </c>
      <c r="P275" s="27">
        <v>0.95507960576194084</v>
      </c>
      <c r="Q275" s="28">
        <v>0.28013646702047007</v>
      </c>
    </row>
    <row r="276" spans="1:17" x14ac:dyDescent="0.35">
      <c r="A276" s="1">
        <v>298</v>
      </c>
      <c r="B276" s="1" t="s">
        <v>140</v>
      </c>
      <c r="C276" s="1" t="s">
        <v>11</v>
      </c>
      <c r="D276" s="2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s="1" t="s">
        <v>35</v>
      </c>
      <c r="K276" s="1" t="s">
        <v>141</v>
      </c>
      <c r="L276" s="24">
        <v>1291400000</v>
      </c>
      <c r="M276" s="25">
        <v>746300000</v>
      </c>
      <c r="N276" s="25">
        <v>545100000</v>
      </c>
      <c r="O276" s="26">
        <v>545100000</v>
      </c>
      <c r="P276" s="27">
        <v>0.44197268900373043</v>
      </c>
      <c r="Q276" s="28">
        <v>0.18655669256305829</v>
      </c>
    </row>
    <row r="277" spans="1:17" x14ac:dyDescent="0.35">
      <c r="A277" s="1">
        <v>299</v>
      </c>
      <c r="B277" s="1" t="s">
        <v>140</v>
      </c>
      <c r="C277" s="1" t="s">
        <v>14</v>
      </c>
      <c r="D277" s="2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s="1" t="s">
        <v>35</v>
      </c>
      <c r="K277" s="1" t="s">
        <v>141</v>
      </c>
      <c r="L277" s="24">
        <v>1438000000</v>
      </c>
      <c r="M277" s="25">
        <v>815800000</v>
      </c>
      <c r="N277" s="25">
        <v>622200000</v>
      </c>
      <c r="O277" s="26">
        <v>622200000</v>
      </c>
      <c r="P277" s="27">
        <v>0.45017687756315938</v>
      </c>
      <c r="Q277" s="28">
        <v>0.19478445981905268</v>
      </c>
    </row>
    <row r="278" spans="1:17" x14ac:dyDescent="0.35">
      <c r="A278" s="1">
        <v>300</v>
      </c>
      <c r="B278" s="1" t="s">
        <v>140</v>
      </c>
      <c r="C278" s="1" t="s">
        <v>15</v>
      </c>
      <c r="D278" s="2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s="1" t="s">
        <v>35</v>
      </c>
      <c r="K278" s="1" t="s">
        <v>141</v>
      </c>
      <c r="L278" s="24">
        <v>1452900000</v>
      </c>
      <c r="M278" s="25">
        <v>811700000</v>
      </c>
      <c r="N278" s="25">
        <v>641200000</v>
      </c>
      <c r="O278" s="26">
        <v>641200000</v>
      </c>
      <c r="P278" s="27">
        <v>0.44059315866084425</v>
      </c>
      <c r="Q278" s="28">
        <v>0.19444444444444445</v>
      </c>
    </row>
    <row r="279" spans="1:17" x14ac:dyDescent="0.35">
      <c r="A279" s="1">
        <v>301</v>
      </c>
      <c r="B279" s="1" t="s">
        <v>140</v>
      </c>
      <c r="C279" s="1" t="s">
        <v>16</v>
      </c>
      <c r="D279" s="2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s="1" t="s">
        <v>35</v>
      </c>
      <c r="K279" s="1" t="s">
        <v>141</v>
      </c>
      <c r="L279" s="24">
        <v>1511800000</v>
      </c>
      <c r="M279" s="25">
        <v>837600000</v>
      </c>
      <c r="N279" s="25">
        <v>674200000</v>
      </c>
      <c r="O279" s="26">
        <v>674200000</v>
      </c>
      <c r="P279" s="27">
        <v>0.44532814893366324</v>
      </c>
      <c r="Q279" s="28">
        <v>0.19859785554377282</v>
      </c>
    </row>
    <row r="280" spans="1:17" x14ac:dyDescent="0.35">
      <c r="A280" s="1">
        <v>302</v>
      </c>
      <c r="B280" s="1" t="s">
        <v>142</v>
      </c>
      <c r="C280" s="1" t="s">
        <v>11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s="1" t="s">
        <v>82</v>
      </c>
      <c r="K280" s="1" t="s">
        <v>143</v>
      </c>
      <c r="L280" s="24">
        <v>5235000000</v>
      </c>
      <c r="M280" s="25">
        <v>3534000000</v>
      </c>
      <c r="N280" s="25">
        <v>1701000000</v>
      </c>
      <c r="O280" s="26">
        <v>1701000000</v>
      </c>
      <c r="P280" s="27">
        <v>0.42505683663527116</v>
      </c>
      <c r="Q280" s="28">
        <v>0.13811302370899642</v>
      </c>
    </row>
    <row r="281" spans="1:17" x14ac:dyDescent="0.35">
      <c r="A281" s="1">
        <v>303</v>
      </c>
      <c r="B281" s="1" t="s">
        <v>142</v>
      </c>
      <c r="C281" s="1" t="s">
        <v>14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s="1" t="s">
        <v>82</v>
      </c>
      <c r="K281" s="1" t="s">
        <v>143</v>
      </c>
      <c r="L281" s="24">
        <v>6150000000</v>
      </c>
      <c r="M281" s="25">
        <v>3589000000</v>
      </c>
      <c r="N281" s="25">
        <v>2561000000</v>
      </c>
      <c r="O281" s="26">
        <v>2561000000</v>
      </c>
      <c r="P281" s="27">
        <v>0.32232704402515722</v>
      </c>
      <c r="Q281" s="28">
        <v>0.13422431865828091</v>
      </c>
    </row>
    <row r="282" spans="1:17" x14ac:dyDescent="0.35">
      <c r="A282" s="1">
        <v>304</v>
      </c>
      <c r="B282" s="1" t="s">
        <v>142</v>
      </c>
      <c r="C282" s="1" t="s">
        <v>15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s="1" t="s">
        <v>82</v>
      </c>
      <c r="K282" s="1" t="s">
        <v>143</v>
      </c>
      <c r="L282" s="24">
        <v>7076000000</v>
      </c>
      <c r="M282" s="25">
        <v>3469000000</v>
      </c>
      <c r="N282" s="25">
        <v>3607000000</v>
      </c>
      <c r="O282" s="26">
        <v>3607000000</v>
      </c>
      <c r="P282" s="27">
        <v>0.30598918918918916</v>
      </c>
      <c r="Q282" s="28">
        <v>0.15597837837837839</v>
      </c>
    </row>
    <row r="283" spans="1:17" x14ac:dyDescent="0.35">
      <c r="A283" s="1">
        <v>305</v>
      </c>
      <c r="B283" s="1" t="s">
        <v>142</v>
      </c>
      <c r="C283" s="1" t="s">
        <v>16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s="1" t="s">
        <v>82</v>
      </c>
      <c r="K283" s="1" t="s">
        <v>143</v>
      </c>
      <c r="L283" s="24">
        <v>2469000000</v>
      </c>
      <c r="M283" s="25">
        <v>2563000000</v>
      </c>
      <c r="N283" s="25">
        <v>-94000000</v>
      </c>
      <c r="O283" s="26">
        <v>-94000000</v>
      </c>
      <c r="P283" s="27">
        <v>0.19343465998119713</v>
      </c>
      <c r="Q283" s="28">
        <v>-7.3644625509244749E-3</v>
      </c>
    </row>
    <row r="284" spans="1:17" x14ac:dyDescent="0.35">
      <c r="A284" s="1">
        <v>306</v>
      </c>
      <c r="B284" s="1" t="s">
        <v>144</v>
      </c>
      <c r="C284" s="1" t="s">
        <v>11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s="1" t="s">
        <v>12</v>
      </c>
      <c r="K284" s="1" t="s">
        <v>145</v>
      </c>
      <c r="L284" s="24">
        <v>1717571000</v>
      </c>
      <c r="M284" s="25">
        <v>1042251000</v>
      </c>
      <c r="N284" s="25">
        <v>675320000</v>
      </c>
      <c r="O284" s="26">
        <v>675320000</v>
      </c>
      <c r="P284" s="27">
        <v>0.15120643662933897</v>
      </c>
      <c r="Q284" s="28">
        <v>5.9451825155714184E-2</v>
      </c>
    </row>
    <row r="285" spans="1:17" x14ac:dyDescent="0.35">
      <c r="A285" s="1">
        <v>307</v>
      </c>
      <c r="B285" s="1" t="s">
        <v>144</v>
      </c>
      <c r="C285" s="1" t="s">
        <v>14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s="1" t="s">
        <v>12</v>
      </c>
      <c r="K285" s="1" t="s">
        <v>145</v>
      </c>
      <c r="L285" s="24">
        <v>1836095000</v>
      </c>
      <c r="M285" s="25">
        <v>1153445000</v>
      </c>
      <c r="N285" s="25">
        <v>682650000</v>
      </c>
      <c r="O285" s="26">
        <v>682650000</v>
      </c>
      <c r="P285" s="27">
        <v>0.14398400699619418</v>
      </c>
      <c r="Q285" s="28">
        <v>5.3532460126492348E-2</v>
      </c>
    </row>
    <row r="286" spans="1:17" x14ac:dyDescent="0.35">
      <c r="A286" s="1">
        <v>308</v>
      </c>
      <c r="B286" s="1" t="s">
        <v>144</v>
      </c>
      <c r="C286" s="1" t="s">
        <v>15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s="1" t="s">
        <v>12</v>
      </c>
      <c r="K286" s="1" t="s">
        <v>145</v>
      </c>
      <c r="L286" s="24">
        <v>2007652000</v>
      </c>
      <c r="M286" s="25">
        <v>1259234000</v>
      </c>
      <c r="N286" s="25">
        <v>748418000</v>
      </c>
      <c r="O286" s="26">
        <v>748418000</v>
      </c>
      <c r="P286" s="27">
        <v>0.14904543533450876</v>
      </c>
      <c r="Q286" s="28">
        <v>5.5561564764302955E-2</v>
      </c>
    </row>
    <row r="287" spans="1:17" x14ac:dyDescent="0.35">
      <c r="A287" s="1">
        <v>309</v>
      </c>
      <c r="B287" s="1" t="s">
        <v>144</v>
      </c>
      <c r="C287" s="1" t="s">
        <v>16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s="1" t="s">
        <v>12</v>
      </c>
      <c r="K287" s="1" t="s">
        <v>145</v>
      </c>
      <c r="L287" s="24">
        <v>2268480000</v>
      </c>
      <c r="M287" s="25">
        <v>1410170000</v>
      </c>
      <c r="N287" s="25">
        <v>858310000</v>
      </c>
      <c r="O287" s="26">
        <v>858310000</v>
      </c>
      <c r="P287" s="27">
        <v>0.16833376817775847</v>
      </c>
      <c r="Q287" s="28">
        <v>6.36913512857296E-2</v>
      </c>
    </row>
    <row r="288" spans="1:17" x14ac:dyDescent="0.35">
      <c r="A288" s="1">
        <v>310</v>
      </c>
      <c r="B288" s="1" t="s">
        <v>146</v>
      </c>
      <c r="C288" s="1" t="s">
        <v>11</v>
      </c>
      <c r="D288" s="2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s="1" t="s">
        <v>18</v>
      </c>
      <c r="K288" s="1" t="s">
        <v>147</v>
      </c>
      <c r="L288" s="24">
        <v>2810000000</v>
      </c>
      <c r="M288" s="25">
        <v>1901000000</v>
      </c>
      <c r="N288" s="25">
        <v>909000000</v>
      </c>
      <c r="O288" s="26">
        <v>909000000</v>
      </c>
      <c r="P288" s="27">
        <v>0.34457388105456777</v>
      </c>
      <c r="Q288" s="28">
        <v>0.1114653586756591</v>
      </c>
    </row>
    <row r="289" spans="1:17" x14ac:dyDescent="0.35">
      <c r="A289" s="1">
        <v>311</v>
      </c>
      <c r="B289" s="1" t="s">
        <v>146</v>
      </c>
      <c r="C289" s="1" t="s">
        <v>14</v>
      </c>
      <c r="D289" s="2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s="1" t="s">
        <v>18</v>
      </c>
      <c r="K289" s="1" t="s">
        <v>147</v>
      </c>
      <c r="L289" s="24">
        <v>3135000000</v>
      </c>
      <c r="M289" s="25">
        <v>2164000000</v>
      </c>
      <c r="N289" s="25">
        <v>971000000</v>
      </c>
      <c r="O289" s="26">
        <v>971000000</v>
      </c>
      <c r="P289" s="27">
        <v>0.34420289855072461</v>
      </c>
      <c r="Q289" s="28">
        <v>0.10660957400087835</v>
      </c>
    </row>
    <row r="290" spans="1:17" x14ac:dyDescent="0.35">
      <c r="A290" s="1">
        <v>312</v>
      </c>
      <c r="B290" s="1" t="s">
        <v>146</v>
      </c>
      <c r="C290" s="1" t="s">
        <v>15</v>
      </c>
      <c r="D290" s="2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s="1" t="s">
        <v>18</v>
      </c>
      <c r="K290" s="1" t="s">
        <v>147</v>
      </c>
      <c r="L290" s="24">
        <v>3328000000</v>
      </c>
      <c r="M290" s="25">
        <v>2214000000</v>
      </c>
      <c r="N290" s="25">
        <v>1114000000</v>
      </c>
      <c r="O290" s="26">
        <v>1114000000</v>
      </c>
      <c r="P290" s="27">
        <v>0.34119335657166294</v>
      </c>
      <c r="Q290" s="28">
        <v>0.11420955505433668</v>
      </c>
    </row>
    <row r="291" spans="1:17" x14ac:dyDescent="0.35">
      <c r="A291" s="1">
        <v>313</v>
      </c>
      <c r="B291" s="1" t="s">
        <v>146</v>
      </c>
      <c r="C291" s="1" t="s">
        <v>16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s="1" t="s">
        <v>18</v>
      </c>
      <c r="K291" s="1" t="s">
        <v>147</v>
      </c>
      <c r="L291" s="24">
        <v>10348000000</v>
      </c>
      <c r="M291" s="25">
        <v>6993000000</v>
      </c>
      <c r="N291" s="25">
        <v>3355000000</v>
      </c>
      <c r="O291" s="26">
        <v>3355000000</v>
      </c>
      <c r="P291" s="27">
        <v>0.3567906768265352</v>
      </c>
      <c r="Q291" s="28">
        <v>0.11567768851498121</v>
      </c>
    </row>
    <row r="292" spans="1:17" x14ac:dyDescent="0.35">
      <c r="A292" s="1">
        <v>314</v>
      </c>
      <c r="B292" s="1" t="s">
        <v>148</v>
      </c>
      <c r="C292" s="1" t="s">
        <v>11</v>
      </c>
      <c r="D292" s="2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s="1" t="s">
        <v>24</v>
      </c>
      <c r="K292" s="1" t="s">
        <v>80</v>
      </c>
      <c r="L292" s="24">
        <v>11219000000</v>
      </c>
      <c r="M292" s="25">
        <v>8742000000</v>
      </c>
      <c r="N292" s="25">
        <v>2477000000</v>
      </c>
      <c r="O292" s="26">
        <v>2477000000</v>
      </c>
      <c r="P292" s="27">
        <v>0.38528108794944882</v>
      </c>
      <c r="Q292" s="28">
        <v>8.5064734365877956E-2</v>
      </c>
    </row>
    <row r="293" spans="1:17" x14ac:dyDescent="0.35">
      <c r="A293" s="1">
        <v>315</v>
      </c>
      <c r="B293" s="1" t="s">
        <v>148</v>
      </c>
      <c r="C293" s="1" t="s">
        <v>14</v>
      </c>
      <c r="D293" s="2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s="1" t="s">
        <v>24</v>
      </c>
      <c r="K293" s="1" t="s">
        <v>80</v>
      </c>
      <c r="L293" s="24">
        <v>11515000000</v>
      </c>
      <c r="M293" s="25">
        <v>9339000000</v>
      </c>
      <c r="N293" s="25">
        <v>2176000000</v>
      </c>
      <c r="O293" s="26">
        <v>2176000000</v>
      </c>
      <c r="P293" s="27">
        <v>0.35562075355157508</v>
      </c>
      <c r="Q293" s="28">
        <v>6.7201976528721438E-2</v>
      </c>
    </row>
    <row r="294" spans="1:17" x14ac:dyDescent="0.35">
      <c r="A294" s="1">
        <v>316</v>
      </c>
      <c r="B294" s="1" t="s">
        <v>148</v>
      </c>
      <c r="C294" s="1" t="s">
        <v>15</v>
      </c>
      <c r="D294" s="2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s="1" t="s">
        <v>24</v>
      </c>
      <c r="K294" s="1" t="s">
        <v>80</v>
      </c>
      <c r="L294" s="24">
        <v>13580000000</v>
      </c>
      <c r="M294" s="25">
        <v>10276000000</v>
      </c>
      <c r="N294" s="25">
        <v>3304000000</v>
      </c>
      <c r="O294" s="26">
        <v>3304000000</v>
      </c>
      <c r="P294" s="27">
        <v>0.38895571976857424</v>
      </c>
      <c r="Q294" s="28">
        <v>9.4632525634415987E-2</v>
      </c>
    </row>
    <row r="295" spans="1:17" x14ac:dyDescent="0.35">
      <c r="A295" s="1">
        <v>317</v>
      </c>
      <c r="B295" s="1" t="s">
        <v>148</v>
      </c>
      <c r="C295" s="1" t="s">
        <v>16</v>
      </c>
      <c r="D295" s="2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s="1" t="s">
        <v>24</v>
      </c>
      <c r="K295" s="1" t="s">
        <v>80</v>
      </c>
      <c r="L295" s="24">
        <v>14586000000</v>
      </c>
      <c r="M295" s="25">
        <v>11259000000</v>
      </c>
      <c r="N295" s="25">
        <v>3327000000</v>
      </c>
      <c r="O295" s="26">
        <v>3327000000</v>
      </c>
      <c r="P295" s="27">
        <v>0.38509874326750448</v>
      </c>
      <c r="Q295" s="28">
        <v>8.7839264969901784E-2</v>
      </c>
    </row>
    <row r="296" spans="1:17" x14ac:dyDescent="0.35">
      <c r="A296" s="1">
        <v>318</v>
      </c>
      <c r="B296" s="1" t="s">
        <v>149</v>
      </c>
      <c r="C296" s="1" t="s">
        <v>11</v>
      </c>
      <c r="D296" s="2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s="1" t="s">
        <v>46</v>
      </c>
      <c r="K296" s="1" t="s">
        <v>49</v>
      </c>
      <c r="L296" s="24">
        <v>634000000</v>
      </c>
      <c r="M296" s="25">
        <v>14000000</v>
      </c>
      <c r="N296" s="25">
        <v>620000000</v>
      </c>
      <c r="O296" s="26">
        <v>620000000</v>
      </c>
      <c r="P296" s="27">
        <v>0.15422038433471175</v>
      </c>
      <c r="Q296" s="28">
        <v>0.15081488688883482</v>
      </c>
    </row>
    <row r="297" spans="1:17" x14ac:dyDescent="0.35">
      <c r="A297" s="1">
        <v>319</v>
      </c>
      <c r="B297" s="1" t="s">
        <v>149</v>
      </c>
      <c r="C297" s="1" t="s">
        <v>14</v>
      </c>
      <c r="D297" s="2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s="1" t="s">
        <v>46</v>
      </c>
      <c r="K297" s="1" t="s">
        <v>49</v>
      </c>
      <c r="L297" s="24">
        <v>783000000</v>
      </c>
      <c r="M297" s="25">
        <v>15000000</v>
      </c>
      <c r="N297" s="25">
        <v>768000000</v>
      </c>
      <c r="O297" s="26">
        <v>768000000</v>
      </c>
      <c r="P297" s="27">
        <v>0.17280953431913482</v>
      </c>
      <c r="Q297" s="28">
        <v>0.16949900684175678</v>
      </c>
    </row>
    <row r="298" spans="1:17" x14ac:dyDescent="0.35">
      <c r="A298" s="1">
        <v>320</v>
      </c>
      <c r="B298" s="1" t="s">
        <v>149</v>
      </c>
      <c r="C298" s="1" t="s">
        <v>15</v>
      </c>
      <c r="D298" s="2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s="1" t="s">
        <v>46</v>
      </c>
      <c r="K298" s="1" t="s">
        <v>49</v>
      </c>
      <c r="L298" s="24">
        <v>788000000</v>
      </c>
      <c r="M298" s="25">
        <v>14000000</v>
      </c>
      <c r="N298" s="25">
        <v>774000000</v>
      </c>
      <c r="O298" s="26">
        <v>774000000</v>
      </c>
      <c r="P298" s="27">
        <v>0.15935288169868556</v>
      </c>
      <c r="Q298" s="28">
        <v>0.15652173913043479</v>
      </c>
    </row>
    <row r="299" spans="1:17" x14ac:dyDescent="0.35">
      <c r="A299" s="1">
        <v>321</v>
      </c>
      <c r="B299" s="1" t="s">
        <v>149</v>
      </c>
      <c r="C299" s="1" t="s">
        <v>16</v>
      </c>
      <c r="D299" s="2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s="1" t="s">
        <v>46</v>
      </c>
      <c r="K299" s="1" t="s">
        <v>49</v>
      </c>
      <c r="L299" s="24">
        <v>947000000</v>
      </c>
      <c r="M299" s="25">
        <v>13000000</v>
      </c>
      <c r="N299" s="25">
        <v>934000000</v>
      </c>
      <c r="O299" s="26">
        <v>934000000</v>
      </c>
      <c r="P299" s="27">
        <v>0.18416958381952553</v>
      </c>
      <c r="Q299" s="28">
        <v>0.18164138467522364</v>
      </c>
    </row>
    <row r="300" spans="1:17" x14ac:dyDescent="0.35">
      <c r="A300" s="1">
        <v>322</v>
      </c>
      <c r="B300" s="1" t="s">
        <v>150</v>
      </c>
      <c r="C300" s="1" t="s">
        <v>11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s="1" t="s">
        <v>35</v>
      </c>
      <c r="K300" s="1" t="s">
        <v>141</v>
      </c>
      <c r="L300" s="24">
        <v>9932000000</v>
      </c>
      <c r="M300" s="25">
        <v>6043000000</v>
      </c>
      <c r="N300" s="25">
        <v>3889000000</v>
      </c>
      <c r="O300" s="26">
        <v>3889000000</v>
      </c>
      <c r="P300" s="27">
        <v>0.58132865086333041</v>
      </c>
      <c r="Q300" s="28">
        <v>0.2276265730172666</v>
      </c>
    </row>
    <row r="301" spans="1:17" x14ac:dyDescent="0.35">
      <c r="A301" s="1">
        <v>323</v>
      </c>
      <c r="B301" s="1" t="s">
        <v>150</v>
      </c>
      <c r="C301" s="1" t="s">
        <v>14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s="1" t="s">
        <v>35</v>
      </c>
      <c r="K301" s="1" t="s">
        <v>141</v>
      </c>
      <c r="L301" s="24">
        <v>10201000000</v>
      </c>
      <c r="M301" s="25">
        <v>6645000000</v>
      </c>
      <c r="N301" s="25">
        <v>3556000000</v>
      </c>
      <c r="O301" s="26">
        <v>3556000000</v>
      </c>
      <c r="P301" s="27">
        <v>0.58559127439724457</v>
      </c>
      <c r="Q301" s="28">
        <v>0.20413318025258323</v>
      </c>
    </row>
    <row r="302" spans="1:17" x14ac:dyDescent="0.35">
      <c r="A302" s="1">
        <v>324</v>
      </c>
      <c r="B302" s="1" t="s">
        <v>150</v>
      </c>
      <c r="C302" s="1" t="s">
        <v>15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s="1" t="s">
        <v>35</v>
      </c>
      <c r="K302" s="1" t="s">
        <v>141</v>
      </c>
      <c r="L302" s="24">
        <v>10109000000</v>
      </c>
      <c r="M302" s="25">
        <v>6552000000</v>
      </c>
      <c r="N302" s="25">
        <v>3557000000</v>
      </c>
      <c r="O302" s="26">
        <v>3557000000</v>
      </c>
      <c r="P302" s="27">
        <v>0.58511315621925108</v>
      </c>
      <c r="Q302" s="28">
        <v>0.20588065057591018</v>
      </c>
    </row>
    <row r="303" spans="1:17" x14ac:dyDescent="0.35">
      <c r="A303" s="1">
        <v>325</v>
      </c>
      <c r="B303" s="1" t="s">
        <v>150</v>
      </c>
      <c r="C303" s="1" t="s">
        <v>16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s="1" t="s">
        <v>35</v>
      </c>
      <c r="K303" s="1" t="s">
        <v>141</v>
      </c>
      <c r="L303" s="24">
        <v>9399000000</v>
      </c>
      <c r="M303" s="25">
        <v>6610000000</v>
      </c>
      <c r="N303" s="25">
        <v>2789000000</v>
      </c>
      <c r="O303" s="26">
        <v>2789000000</v>
      </c>
      <c r="P303" s="27">
        <v>0.58619184233503807</v>
      </c>
      <c r="Q303" s="28">
        <v>0.17394287139827866</v>
      </c>
    </row>
    <row r="304" spans="1:17" x14ac:dyDescent="0.35">
      <c r="A304" s="1">
        <v>326</v>
      </c>
      <c r="B304" s="1" t="s">
        <v>151</v>
      </c>
      <c r="C304" s="1" t="s">
        <v>11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s="1" t="s">
        <v>35</v>
      </c>
      <c r="K304" s="1" t="s">
        <v>141</v>
      </c>
      <c r="L304" s="24">
        <v>2391000000</v>
      </c>
      <c r="M304" s="25">
        <v>1421000000</v>
      </c>
      <c r="N304" s="25">
        <v>970000000</v>
      </c>
      <c r="O304" s="26">
        <v>970000000</v>
      </c>
      <c r="P304" s="27">
        <v>0.43213446593168259</v>
      </c>
      <c r="Q304" s="28">
        <v>0.17531176576902224</v>
      </c>
    </row>
    <row r="305" spans="1:17" x14ac:dyDescent="0.35">
      <c r="A305" s="1">
        <v>327</v>
      </c>
      <c r="B305" s="1" t="s">
        <v>151</v>
      </c>
      <c r="C305" s="1" t="s">
        <v>14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s="1" t="s">
        <v>35</v>
      </c>
      <c r="K305" s="1" t="s">
        <v>141</v>
      </c>
      <c r="L305" s="24">
        <v>2356000000</v>
      </c>
      <c r="M305" s="25">
        <v>1379000000</v>
      </c>
      <c r="N305" s="25">
        <v>977000000</v>
      </c>
      <c r="O305" s="26">
        <v>977000000</v>
      </c>
      <c r="P305" s="27">
        <v>0.42727602466449044</v>
      </c>
      <c r="Q305" s="28">
        <v>0.17718534639100472</v>
      </c>
    </row>
    <row r="306" spans="1:17" x14ac:dyDescent="0.35">
      <c r="A306" s="1">
        <v>328</v>
      </c>
      <c r="B306" s="1" t="s">
        <v>151</v>
      </c>
      <c r="C306" s="1" t="s">
        <v>15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s="1" t="s">
        <v>35</v>
      </c>
      <c r="K306" s="1" t="s">
        <v>141</v>
      </c>
      <c r="L306" s="24">
        <v>2465000000</v>
      </c>
      <c r="M306" s="25">
        <v>1457000000</v>
      </c>
      <c r="N306" s="25">
        <v>1008000000</v>
      </c>
      <c r="O306" s="26">
        <v>1008000000</v>
      </c>
      <c r="P306" s="27">
        <v>0.4358974358974359</v>
      </c>
      <c r="Q306" s="28">
        <v>0.17824933687002653</v>
      </c>
    </row>
    <row r="307" spans="1:17" x14ac:dyDescent="0.35">
      <c r="A307" s="1">
        <v>329</v>
      </c>
      <c r="B307" s="1" t="s">
        <v>151</v>
      </c>
      <c r="C307" s="1" t="s">
        <v>16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s="1" t="s">
        <v>35</v>
      </c>
      <c r="K307" s="1" t="s">
        <v>141</v>
      </c>
      <c r="L307" s="24">
        <v>2598000000</v>
      </c>
      <c r="M307" s="25">
        <v>1534000000</v>
      </c>
      <c r="N307" s="25">
        <v>1064000000</v>
      </c>
      <c r="O307" s="26">
        <v>1064000000</v>
      </c>
      <c r="P307" s="27">
        <v>0.45096337441416423</v>
      </c>
      <c r="Q307" s="28">
        <v>0.18469015795868773</v>
      </c>
    </row>
    <row r="308" spans="1:17" x14ac:dyDescent="0.35">
      <c r="A308" s="1">
        <v>330</v>
      </c>
      <c r="B308" s="1" t="s">
        <v>152</v>
      </c>
      <c r="C308" s="1" t="s">
        <v>11</v>
      </c>
      <c r="D308" s="2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s="1" t="s">
        <v>46</v>
      </c>
      <c r="K308" s="1" t="s">
        <v>139</v>
      </c>
      <c r="L308" s="24">
        <v>2611000000</v>
      </c>
      <c r="M308" s="25">
        <v>1716000000</v>
      </c>
      <c r="N308" s="25">
        <v>895000000</v>
      </c>
      <c r="O308" s="26">
        <v>895000000</v>
      </c>
      <c r="P308" s="27">
        <v>0.9793698424606152</v>
      </c>
      <c r="Q308" s="28">
        <v>0.33570892723180795</v>
      </c>
    </row>
    <row r="309" spans="1:17" x14ac:dyDescent="0.35">
      <c r="A309" s="1">
        <v>331</v>
      </c>
      <c r="B309" s="1" t="s">
        <v>152</v>
      </c>
      <c r="C309" s="1" t="s">
        <v>14</v>
      </c>
      <c r="D309" s="2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s="1" t="s">
        <v>46</v>
      </c>
      <c r="K309" s="1" t="s">
        <v>139</v>
      </c>
      <c r="L309" s="24">
        <v>2562000000</v>
      </c>
      <c r="M309" s="25">
        <v>1638000000</v>
      </c>
      <c r="N309" s="25">
        <v>924000000</v>
      </c>
      <c r="O309" s="26">
        <v>924000000</v>
      </c>
      <c r="P309" s="27">
        <v>0.98273878020713468</v>
      </c>
      <c r="Q309" s="28">
        <v>0.35443037974683544</v>
      </c>
    </row>
    <row r="310" spans="1:17" x14ac:dyDescent="0.35">
      <c r="A310" s="1">
        <v>332</v>
      </c>
      <c r="B310" s="1" t="s">
        <v>152</v>
      </c>
      <c r="C310" s="1" t="s">
        <v>15</v>
      </c>
      <c r="D310" s="2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s="1" t="s">
        <v>46</v>
      </c>
      <c r="K310" s="1" t="s">
        <v>139</v>
      </c>
      <c r="L310" s="24">
        <v>2776000000</v>
      </c>
      <c r="M310" s="25">
        <v>2006000000</v>
      </c>
      <c r="N310" s="25">
        <v>770000000</v>
      </c>
      <c r="O310" s="26">
        <v>770000000</v>
      </c>
      <c r="P310" s="27">
        <v>0.98474636395885062</v>
      </c>
      <c r="Q310" s="28">
        <v>0.27314650585313943</v>
      </c>
    </row>
    <row r="311" spans="1:17" x14ac:dyDescent="0.35">
      <c r="A311" s="1">
        <v>333</v>
      </c>
      <c r="B311" s="1" t="s">
        <v>152</v>
      </c>
      <c r="C311" s="1" t="s">
        <v>16</v>
      </c>
      <c r="D311" s="2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s="1" t="s">
        <v>46</v>
      </c>
      <c r="K311" s="1" t="s">
        <v>139</v>
      </c>
      <c r="L311" s="24">
        <v>2920000000</v>
      </c>
      <c r="M311" s="25">
        <v>2084000000</v>
      </c>
      <c r="N311" s="25">
        <v>836000000</v>
      </c>
      <c r="O311" s="26">
        <v>836000000</v>
      </c>
      <c r="P311" s="27">
        <v>0.98648648648648651</v>
      </c>
      <c r="Q311" s="28">
        <v>0.28243243243243243</v>
      </c>
    </row>
    <row r="312" spans="1:17" x14ac:dyDescent="0.35">
      <c r="A312" s="1">
        <v>338</v>
      </c>
      <c r="B312" s="1" t="s">
        <v>153</v>
      </c>
      <c r="C312" s="1" t="s">
        <v>11</v>
      </c>
      <c r="D312" s="2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s="1" t="s">
        <v>18</v>
      </c>
      <c r="K312" s="1" t="s">
        <v>154</v>
      </c>
      <c r="L312" s="24">
        <v>854769000</v>
      </c>
      <c r="M312" s="25">
        <v>299787000</v>
      </c>
      <c r="N312" s="25">
        <v>554982000</v>
      </c>
      <c r="O312" s="26">
        <v>554982000</v>
      </c>
      <c r="P312" s="27">
        <v>0.26590287846883165</v>
      </c>
      <c r="Q312" s="28">
        <v>0.1726446692596352</v>
      </c>
    </row>
    <row r="313" spans="1:17" x14ac:dyDescent="0.35">
      <c r="A313" s="1">
        <v>339</v>
      </c>
      <c r="B313" s="1" t="s">
        <v>153</v>
      </c>
      <c r="C313" s="1" t="s">
        <v>14</v>
      </c>
      <c r="D313" s="2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s="1" t="s">
        <v>18</v>
      </c>
      <c r="K313" s="1" t="s">
        <v>154</v>
      </c>
      <c r="L313" s="24">
        <v>1117756000</v>
      </c>
      <c r="M313" s="25">
        <v>384371000</v>
      </c>
      <c r="N313" s="25">
        <v>733385000</v>
      </c>
      <c r="O313" s="26">
        <v>733385000</v>
      </c>
      <c r="P313" s="27">
        <v>0.27207468644336585</v>
      </c>
      <c r="Q313" s="28">
        <v>0.17851435726336323</v>
      </c>
    </row>
    <row r="314" spans="1:17" x14ac:dyDescent="0.35">
      <c r="A314" s="1">
        <v>340</v>
      </c>
      <c r="B314" s="1" t="s">
        <v>153</v>
      </c>
      <c r="C314" s="1" t="s">
        <v>15</v>
      </c>
      <c r="D314" s="2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s="1" t="s">
        <v>18</v>
      </c>
      <c r="K314" s="1" t="s">
        <v>154</v>
      </c>
      <c r="L314" s="24">
        <v>1174287000</v>
      </c>
      <c r="M314" s="25">
        <v>380582000</v>
      </c>
      <c r="N314" s="25">
        <v>793705000</v>
      </c>
      <c r="O314" s="26">
        <v>793705000</v>
      </c>
      <c r="P314" s="27">
        <v>0.26088176480036651</v>
      </c>
      <c r="Q314" s="28">
        <v>0.17633096605078219</v>
      </c>
    </row>
    <row r="315" spans="1:17" x14ac:dyDescent="0.35">
      <c r="A315" s="1">
        <v>341</v>
      </c>
      <c r="B315" s="1" t="s">
        <v>153</v>
      </c>
      <c r="C315" s="1" t="s">
        <v>16</v>
      </c>
      <c r="D315" s="2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s="1" t="s">
        <v>18</v>
      </c>
      <c r="K315" s="1" t="s">
        <v>154</v>
      </c>
      <c r="L315" s="24">
        <v>498214000</v>
      </c>
      <c r="M315" s="25">
        <v>422608000</v>
      </c>
      <c r="N315" s="25">
        <v>75606000</v>
      </c>
      <c r="O315" s="26">
        <v>75606000</v>
      </c>
      <c r="P315" s="27">
        <v>0.12760373979608564</v>
      </c>
      <c r="Q315" s="28">
        <v>1.9364386289873126E-2</v>
      </c>
    </row>
    <row r="316" spans="1:17" x14ac:dyDescent="0.35">
      <c r="A316" s="1">
        <v>342</v>
      </c>
      <c r="B316" s="1" t="s">
        <v>155</v>
      </c>
      <c r="C316" s="1" t="s">
        <v>11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s="1" t="s">
        <v>12</v>
      </c>
      <c r="K316" s="1" t="s">
        <v>156</v>
      </c>
      <c r="L316" s="24">
        <v>4280000000</v>
      </c>
      <c r="M316" s="25">
        <v>2540000000</v>
      </c>
      <c r="N316" s="25">
        <v>1740000000</v>
      </c>
      <c r="O316" s="26">
        <v>1740000000</v>
      </c>
      <c r="P316" s="27">
        <v>0.24738454424599732</v>
      </c>
      <c r="Q316" s="28">
        <v>0.10057222125888678</v>
      </c>
    </row>
    <row r="317" spans="1:17" x14ac:dyDescent="0.35">
      <c r="A317" s="1">
        <v>343</v>
      </c>
      <c r="B317" s="1" t="s">
        <v>155</v>
      </c>
      <c r="C317" s="1" t="s">
        <v>14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s="1" t="s">
        <v>12</v>
      </c>
      <c r="K317" s="1" t="s">
        <v>156</v>
      </c>
      <c r="L317" s="24">
        <v>4861000000</v>
      </c>
      <c r="M317" s="25">
        <v>2866000000</v>
      </c>
      <c r="N317" s="25">
        <v>1995000000</v>
      </c>
      <c r="O317" s="26">
        <v>1995000000</v>
      </c>
      <c r="P317" s="27">
        <v>0.25290047344050781</v>
      </c>
      <c r="Q317" s="28">
        <v>0.10379272670516622</v>
      </c>
    </row>
    <row r="318" spans="1:17" x14ac:dyDescent="0.35">
      <c r="A318" s="1">
        <v>344</v>
      </c>
      <c r="B318" s="1" t="s">
        <v>155</v>
      </c>
      <c r="C318" s="1" t="s">
        <v>15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s="1" t="s">
        <v>12</v>
      </c>
      <c r="K318" s="1" t="s">
        <v>156</v>
      </c>
      <c r="L318" s="24">
        <v>4947000000</v>
      </c>
      <c r="M318" s="25">
        <v>2904000000</v>
      </c>
      <c r="N318" s="25">
        <v>2043000000</v>
      </c>
      <c r="O318" s="26">
        <v>2043000000</v>
      </c>
      <c r="P318" s="27">
        <v>0.25886970172684454</v>
      </c>
      <c r="Q318" s="28">
        <v>0.10690737833594977</v>
      </c>
    </row>
    <row r="319" spans="1:17" x14ac:dyDescent="0.35">
      <c r="A319" s="1">
        <v>345</v>
      </c>
      <c r="B319" s="1" t="s">
        <v>155</v>
      </c>
      <c r="C319" s="1" t="s">
        <v>16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s="1" t="s">
        <v>12</v>
      </c>
      <c r="K319" s="1" t="s">
        <v>156</v>
      </c>
      <c r="L319" s="24">
        <v>4452000000</v>
      </c>
      <c r="M319" s="25">
        <v>2825000000</v>
      </c>
      <c r="N319" s="25">
        <v>1627000000</v>
      </c>
      <c r="O319" s="26">
        <v>1627000000</v>
      </c>
      <c r="P319" s="27">
        <v>0.2542692329659032</v>
      </c>
      <c r="Q319" s="28">
        <v>9.2923639271231942E-2</v>
      </c>
    </row>
    <row r="320" spans="1:17" x14ac:dyDescent="0.35">
      <c r="A320" s="1">
        <v>346</v>
      </c>
      <c r="B320" s="1" t="s">
        <v>157</v>
      </c>
      <c r="C320" s="1" t="s">
        <v>11</v>
      </c>
      <c r="D320" s="2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s="1" t="s">
        <v>41</v>
      </c>
      <c r="K320" s="1" t="s">
        <v>42</v>
      </c>
      <c r="L320" s="24">
        <v>2004000000</v>
      </c>
      <c r="M320" s="25">
        <v>862000000</v>
      </c>
      <c r="N320" s="25">
        <v>1142000000</v>
      </c>
      <c r="O320" s="26">
        <v>1142000000</v>
      </c>
      <c r="P320" s="27">
        <v>0.30520865062442892</v>
      </c>
      <c r="Q320" s="28">
        <v>0.17392628693268353</v>
      </c>
    </row>
    <row r="321" spans="1:17" x14ac:dyDescent="0.35">
      <c r="A321" s="1">
        <v>347</v>
      </c>
      <c r="B321" s="1" t="s">
        <v>157</v>
      </c>
      <c r="C321" s="1" t="s">
        <v>14</v>
      </c>
      <c r="D321" s="2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s="1" t="s">
        <v>41</v>
      </c>
      <c r="K321" s="1" t="s">
        <v>42</v>
      </c>
      <c r="L321" s="24">
        <v>2089000000</v>
      </c>
      <c r="M321" s="25">
        <v>937000000</v>
      </c>
      <c r="N321" s="25">
        <v>1152000000</v>
      </c>
      <c r="O321" s="26">
        <v>1152000000</v>
      </c>
      <c r="P321" s="27">
        <v>0.29098760273018531</v>
      </c>
      <c r="Q321" s="28">
        <v>0.16046803175929794</v>
      </c>
    </row>
    <row r="322" spans="1:17" x14ac:dyDescent="0.35">
      <c r="A322" s="1">
        <v>348</v>
      </c>
      <c r="B322" s="1" t="s">
        <v>157</v>
      </c>
      <c r="C322" s="1" t="s">
        <v>15</v>
      </c>
      <c r="D322" s="2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s="1" t="s">
        <v>41</v>
      </c>
      <c r="K322" s="1" t="s">
        <v>42</v>
      </c>
      <c r="L322" s="24">
        <v>2175000000</v>
      </c>
      <c r="M322" s="25">
        <v>1012000000</v>
      </c>
      <c r="N322" s="25">
        <v>1163000000</v>
      </c>
      <c r="O322" s="26">
        <v>1163000000</v>
      </c>
      <c r="P322" s="27">
        <v>0.33689591078066916</v>
      </c>
      <c r="Q322" s="28">
        <v>0.18014250309789342</v>
      </c>
    </row>
    <row r="323" spans="1:17" x14ac:dyDescent="0.35">
      <c r="A323" s="1">
        <v>349</v>
      </c>
      <c r="B323" s="1" t="s">
        <v>157</v>
      </c>
      <c r="C323" s="1" t="s">
        <v>16</v>
      </c>
      <c r="D323" s="2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s="1" t="s">
        <v>41</v>
      </c>
      <c r="K323" s="1" t="s">
        <v>42</v>
      </c>
      <c r="L323" s="24">
        <v>2389000000</v>
      </c>
      <c r="M323" s="25">
        <v>1092000000</v>
      </c>
      <c r="N323" s="25">
        <v>1297000000</v>
      </c>
      <c r="O323" s="26">
        <v>1297000000</v>
      </c>
      <c r="P323" s="27">
        <v>0.37333958431004843</v>
      </c>
      <c r="Q323" s="28">
        <v>0.20268791998749805</v>
      </c>
    </row>
    <row r="324" spans="1:17" x14ac:dyDescent="0.35">
      <c r="A324" s="1">
        <v>350</v>
      </c>
      <c r="B324" s="1" t="s">
        <v>158</v>
      </c>
      <c r="C324" s="1" t="s">
        <v>11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s="1" t="s">
        <v>24</v>
      </c>
      <c r="K324" s="1" t="s">
        <v>80</v>
      </c>
      <c r="L324" s="24">
        <v>1329000000</v>
      </c>
      <c r="M324" s="25">
        <v>1193000000</v>
      </c>
      <c r="N324" s="25">
        <v>136000000</v>
      </c>
      <c r="O324" s="26">
        <v>136000000</v>
      </c>
      <c r="P324" s="27">
        <v>0.16387176325524044</v>
      </c>
      <c r="Q324" s="28">
        <v>1.6769420468557335E-2</v>
      </c>
    </row>
    <row r="325" spans="1:17" x14ac:dyDescent="0.35">
      <c r="A325" s="1">
        <v>351</v>
      </c>
      <c r="B325" s="1" t="s">
        <v>158</v>
      </c>
      <c r="C325" s="1" t="s">
        <v>14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s="1" t="s">
        <v>24</v>
      </c>
      <c r="K325" s="1" t="s">
        <v>80</v>
      </c>
      <c r="L325" s="24">
        <v>1868000000</v>
      </c>
      <c r="M325" s="25">
        <v>1591000000</v>
      </c>
      <c r="N325" s="25">
        <v>277000000</v>
      </c>
      <c r="O325" s="26">
        <v>277000000</v>
      </c>
      <c r="P325" s="27">
        <v>0.17195986375770966</v>
      </c>
      <c r="Q325" s="28">
        <v>2.5499401638589707E-2</v>
      </c>
    </row>
    <row r="326" spans="1:17" x14ac:dyDescent="0.35">
      <c r="A326" s="1">
        <v>352</v>
      </c>
      <c r="B326" s="1" t="s">
        <v>158</v>
      </c>
      <c r="C326" s="1" t="s">
        <v>15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s="1" t="s">
        <v>24</v>
      </c>
      <c r="K326" s="1" t="s">
        <v>80</v>
      </c>
      <c r="L326" s="24">
        <v>3882000000</v>
      </c>
      <c r="M326" s="25">
        <v>3418000000</v>
      </c>
      <c r="N326" s="25">
        <v>464000000</v>
      </c>
      <c r="O326" s="26">
        <v>464000000</v>
      </c>
      <c r="P326" s="27">
        <v>0.23442028985507246</v>
      </c>
      <c r="Q326" s="28">
        <v>2.8019323671497585E-2</v>
      </c>
    </row>
    <row r="327" spans="1:17" x14ac:dyDescent="0.35">
      <c r="A327" s="1">
        <v>353</v>
      </c>
      <c r="B327" s="1" t="s">
        <v>158</v>
      </c>
      <c r="C327" s="1" t="s">
        <v>16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s="1" t="s">
        <v>24</v>
      </c>
      <c r="K327" s="1" t="s">
        <v>80</v>
      </c>
      <c r="L327" s="24">
        <v>5518000000</v>
      </c>
      <c r="M327" s="25">
        <v>4813000000</v>
      </c>
      <c r="N327" s="25">
        <v>705000000</v>
      </c>
      <c r="O327" s="26">
        <v>705000000</v>
      </c>
      <c r="P327" s="27">
        <v>0.24244288224956068</v>
      </c>
      <c r="Q327" s="28">
        <v>3.0975395430579963E-2</v>
      </c>
    </row>
    <row r="328" spans="1:17" x14ac:dyDescent="0.35">
      <c r="A328" s="1">
        <v>354</v>
      </c>
      <c r="B328" s="1" t="s">
        <v>159</v>
      </c>
      <c r="C328" s="1" t="s">
        <v>11</v>
      </c>
      <c r="D328" s="2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s="1" t="s">
        <v>41</v>
      </c>
      <c r="K328" s="1" t="s">
        <v>42</v>
      </c>
      <c r="L328" s="24">
        <v>2705000000</v>
      </c>
      <c r="M328" s="25">
        <v>1415000000</v>
      </c>
      <c r="N328" s="25">
        <v>1290000000</v>
      </c>
      <c r="O328" s="26">
        <v>1290000000</v>
      </c>
      <c r="P328" s="27">
        <v>0.36298980139559844</v>
      </c>
      <c r="Q328" s="28">
        <v>0.17310789049919484</v>
      </c>
    </row>
    <row r="329" spans="1:17" x14ac:dyDescent="0.35">
      <c r="A329" s="1">
        <v>355</v>
      </c>
      <c r="B329" s="1" t="s">
        <v>159</v>
      </c>
      <c r="C329" s="1" t="s">
        <v>14</v>
      </c>
      <c r="D329" s="2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s="1" t="s">
        <v>41</v>
      </c>
      <c r="K329" s="1" t="s">
        <v>42</v>
      </c>
      <c r="L329" s="24">
        <v>2351000000</v>
      </c>
      <c r="M329" s="25">
        <v>1341000000</v>
      </c>
      <c r="N329" s="25">
        <v>1010000000</v>
      </c>
      <c r="O329" s="26">
        <v>1010000000</v>
      </c>
      <c r="P329" s="27">
        <v>0.29003207500616823</v>
      </c>
      <c r="Q329" s="28">
        <v>0.12459906242289662</v>
      </c>
    </row>
    <row r="330" spans="1:17" x14ac:dyDescent="0.35">
      <c r="A330" s="1">
        <v>356</v>
      </c>
      <c r="B330" s="1" t="s">
        <v>159</v>
      </c>
      <c r="C330" s="1" t="s">
        <v>15</v>
      </c>
      <c r="D330" s="2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s="1" t="s">
        <v>41</v>
      </c>
      <c r="K330" s="1" t="s">
        <v>42</v>
      </c>
      <c r="L330" s="24">
        <v>2336000000</v>
      </c>
      <c r="M330" s="25">
        <v>1401000000</v>
      </c>
      <c r="N330" s="25">
        <v>935000000</v>
      </c>
      <c r="O330" s="26">
        <v>935000000</v>
      </c>
      <c r="P330" s="27">
        <v>0.2531974853674398</v>
      </c>
      <c r="Q330" s="28">
        <v>0.10134402774766962</v>
      </c>
    </row>
    <row r="331" spans="1:17" x14ac:dyDescent="0.35">
      <c r="A331" s="1">
        <v>357</v>
      </c>
      <c r="B331" s="1" t="s">
        <v>159</v>
      </c>
      <c r="C331" s="1" t="s">
        <v>16</v>
      </c>
      <c r="D331" s="2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s="1" t="s">
        <v>41</v>
      </c>
      <c r="K331" s="1" t="s">
        <v>42</v>
      </c>
      <c r="L331" s="24">
        <v>2277000000</v>
      </c>
      <c r="M331" s="25">
        <v>1344000000</v>
      </c>
      <c r="N331" s="25">
        <v>933000000</v>
      </c>
      <c r="O331" s="26">
        <v>933000000</v>
      </c>
      <c r="P331" s="27">
        <v>0.3082859463850528</v>
      </c>
      <c r="Q331" s="28">
        <v>0.12632006498781478</v>
      </c>
    </row>
    <row r="332" spans="1:17" x14ac:dyDescent="0.35">
      <c r="A332" s="1">
        <v>358</v>
      </c>
      <c r="B332" s="1" t="s">
        <v>160</v>
      </c>
      <c r="C332" s="1" t="s">
        <v>11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s="1" t="s">
        <v>46</v>
      </c>
      <c r="K332" s="1" t="s">
        <v>99</v>
      </c>
      <c r="L332" s="24">
        <v>22368000000</v>
      </c>
      <c r="M332" s="25">
        <v>16212000000</v>
      </c>
      <c r="N332" s="25">
        <v>6156000000</v>
      </c>
      <c r="O332" s="26">
        <v>6156000000</v>
      </c>
      <c r="P332" s="27">
        <v>0.94097850321820709</v>
      </c>
      <c r="Q332" s="28">
        <v>0.25897101510243575</v>
      </c>
    </row>
    <row r="333" spans="1:17" x14ac:dyDescent="0.35">
      <c r="A333" s="1">
        <v>359</v>
      </c>
      <c r="B333" s="1" t="s">
        <v>160</v>
      </c>
      <c r="C333" s="1" t="s">
        <v>14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s="1" t="s">
        <v>46</v>
      </c>
      <c r="K333" s="1" t="s">
        <v>99</v>
      </c>
      <c r="L333" s="24">
        <v>22935000000</v>
      </c>
      <c r="M333" s="25">
        <v>15806000000</v>
      </c>
      <c r="N333" s="25">
        <v>7129000000</v>
      </c>
      <c r="O333" s="26">
        <v>7129000000</v>
      </c>
      <c r="P333" s="27">
        <v>0.948668100595632</v>
      </c>
      <c r="Q333" s="28">
        <v>0.29487921906022502</v>
      </c>
    </row>
    <row r="334" spans="1:17" x14ac:dyDescent="0.35">
      <c r="A334" s="1">
        <v>360</v>
      </c>
      <c r="B334" s="1" t="s">
        <v>160</v>
      </c>
      <c r="C334" s="1" t="s">
        <v>15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s="1" t="s">
        <v>46</v>
      </c>
      <c r="K334" s="1" t="s">
        <v>99</v>
      </c>
      <c r="L334" s="24">
        <v>22781000000</v>
      </c>
      <c r="M334" s="25">
        <v>15721000000</v>
      </c>
      <c r="N334" s="25">
        <v>7060000000</v>
      </c>
      <c r="O334" s="26">
        <v>7060000000</v>
      </c>
      <c r="P334" s="27">
        <v>0.95441786417529018</v>
      </c>
      <c r="Q334" s="28">
        <v>0.29578113871548872</v>
      </c>
    </row>
    <row r="335" spans="1:17" x14ac:dyDescent="0.35">
      <c r="A335" s="1">
        <v>361</v>
      </c>
      <c r="B335" s="1" t="s">
        <v>160</v>
      </c>
      <c r="C335" s="1" t="s">
        <v>16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s="1" t="s">
        <v>46</v>
      </c>
      <c r="K335" s="1" t="s">
        <v>99</v>
      </c>
      <c r="L335" s="24">
        <v>23947000000</v>
      </c>
      <c r="M335" s="25">
        <v>17532000000</v>
      </c>
      <c r="N335" s="25">
        <v>6415000000</v>
      </c>
      <c r="O335" s="26">
        <v>6415000000</v>
      </c>
      <c r="P335" s="27">
        <v>0.95642623212716671</v>
      </c>
      <c r="Q335" s="28">
        <v>0.2562105599488777</v>
      </c>
    </row>
    <row r="336" spans="1:17" x14ac:dyDescent="0.35">
      <c r="A336" s="1">
        <v>362</v>
      </c>
      <c r="B336" s="1" t="s">
        <v>161</v>
      </c>
      <c r="C336" s="1" t="s">
        <v>11</v>
      </c>
      <c r="D336" s="2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s="1" t="s">
        <v>82</v>
      </c>
      <c r="K336" s="1" t="s">
        <v>83</v>
      </c>
      <c r="L336" s="24">
        <v>914492000</v>
      </c>
      <c r="M336" s="25">
        <v>621518000</v>
      </c>
      <c r="N336" s="25">
        <v>292974000</v>
      </c>
      <c r="O336" s="26">
        <v>292974000</v>
      </c>
      <c r="P336" s="27">
        <v>0.75920056187144369</v>
      </c>
      <c r="Q336" s="28">
        <v>0.2432235879742243</v>
      </c>
    </row>
    <row r="337" spans="1:17" x14ac:dyDescent="0.35">
      <c r="A337" s="1">
        <v>363</v>
      </c>
      <c r="B337" s="1" t="s">
        <v>161</v>
      </c>
      <c r="C337" s="1" t="s">
        <v>14</v>
      </c>
      <c r="D337" s="2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s="1" t="s">
        <v>82</v>
      </c>
      <c r="K337" s="1" t="s">
        <v>83</v>
      </c>
      <c r="L337" s="24">
        <v>1345997000</v>
      </c>
      <c r="M337" s="25">
        <v>798703000</v>
      </c>
      <c r="N337" s="25">
        <v>547294000</v>
      </c>
      <c r="O337" s="26">
        <v>547294000</v>
      </c>
      <c r="P337" s="27">
        <v>0.77078048283263034</v>
      </c>
      <c r="Q337" s="28">
        <v>0.31340599835764982</v>
      </c>
    </row>
    <row r="338" spans="1:17" x14ac:dyDescent="0.35">
      <c r="A338" s="1">
        <v>364</v>
      </c>
      <c r="B338" s="1" t="s">
        <v>161</v>
      </c>
      <c r="C338" s="1" t="s">
        <v>15</v>
      </c>
      <c r="D338" s="2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s="1" t="s">
        <v>82</v>
      </c>
      <c r="K338" s="1" t="s">
        <v>83</v>
      </c>
      <c r="L338" s="24">
        <v>1648131000</v>
      </c>
      <c r="M338" s="25">
        <v>762362000</v>
      </c>
      <c r="N338" s="25">
        <v>885769000</v>
      </c>
      <c r="O338" s="26">
        <v>885769000</v>
      </c>
      <c r="P338" s="27">
        <v>0.75845497330662381</v>
      </c>
      <c r="Q338" s="28">
        <v>0.40762287903742778</v>
      </c>
    </row>
    <row r="339" spans="1:17" x14ac:dyDescent="0.35">
      <c r="A339" s="1">
        <v>365</v>
      </c>
      <c r="B339" s="1" t="s">
        <v>161</v>
      </c>
      <c r="C339" s="1" t="s">
        <v>16</v>
      </c>
      <c r="D339" s="2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s="1" t="s">
        <v>82</v>
      </c>
      <c r="K339" s="1" t="s">
        <v>83</v>
      </c>
      <c r="L339" s="24">
        <v>776156000</v>
      </c>
      <c r="M339" s="25">
        <v>734464000</v>
      </c>
      <c r="N339" s="25">
        <v>41692000</v>
      </c>
      <c r="O339" s="26">
        <v>41692000</v>
      </c>
      <c r="P339" s="27">
        <v>0.57190141104520498</v>
      </c>
      <c r="Q339" s="28">
        <v>3.0720259367055962E-2</v>
      </c>
    </row>
    <row r="340" spans="1:17" x14ac:dyDescent="0.35">
      <c r="A340" s="1">
        <v>366</v>
      </c>
      <c r="B340" s="1" t="s">
        <v>162</v>
      </c>
      <c r="C340" s="1" t="s">
        <v>11</v>
      </c>
      <c r="D340" s="2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s="1" t="s">
        <v>12</v>
      </c>
      <c r="K340" s="1" t="s">
        <v>163</v>
      </c>
      <c r="L340" s="24">
        <v>1371000000</v>
      </c>
      <c r="M340" s="25">
        <v>495000000</v>
      </c>
      <c r="N340" s="25">
        <v>876000000</v>
      </c>
      <c r="O340" s="26">
        <v>876000000</v>
      </c>
      <c r="P340" s="27">
        <v>0.3064371926687528</v>
      </c>
      <c r="Q340" s="28">
        <v>0.19579794367456416</v>
      </c>
    </row>
    <row r="341" spans="1:17" x14ac:dyDescent="0.35">
      <c r="A341" s="1">
        <v>367</v>
      </c>
      <c r="B341" s="1" t="s">
        <v>162</v>
      </c>
      <c r="C341" s="1" t="s">
        <v>14</v>
      </c>
      <c r="D341" s="2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s="1" t="s">
        <v>12</v>
      </c>
      <c r="K341" s="1" t="s">
        <v>163</v>
      </c>
      <c r="L341" s="24">
        <v>1510000000</v>
      </c>
      <c r="M341" s="25">
        <v>594000000</v>
      </c>
      <c r="N341" s="25">
        <v>916000000</v>
      </c>
      <c r="O341" s="26">
        <v>916000000</v>
      </c>
      <c r="P341" s="27">
        <v>0.30327374974894561</v>
      </c>
      <c r="Q341" s="28">
        <v>0.18397268527816832</v>
      </c>
    </row>
    <row r="342" spans="1:17" x14ac:dyDescent="0.35">
      <c r="A342" s="1">
        <v>368</v>
      </c>
      <c r="B342" s="1" t="s">
        <v>162</v>
      </c>
      <c r="C342" s="1" t="s">
        <v>15</v>
      </c>
      <c r="D342" s="2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s="1" t="s">
        <v>12</v>
      </c>
      <c r="K342" s="1" t="s">
        <v>163</v>
      </c>
      <c r="L342" s="24">
        <v>1614000000</v>
      </c>
      <c r="M342" s="25">
        <v>606000000</v>
      </c>
      <c r="N342" s="25">
        <v>1008000000</v>
      </c>
      <c r="O342" s="26">
        <v>1008000000</v>
      </c>
      <c r="P342" s="27">
        <v>0.30778032036613268</v>
      </c>
      <c r="Q342" s="28">
        <v>0.19221967963386727</v>
      </c>
    </row>
    <row r="343" spans="1:17" x14ac:dyDescent="0.35">
      <c r="A343" s="1">
        <v>369</v>
      </c>
      <c r="B343" s="1" t="s">
        <v>162</v>
      </c>
      <c r="C343" s="1" t="s">
        <v>16</v>
      </c>
      <c r="D343" s="2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s="1" t="s">
        <v>12</v>
      </c>
      <c r="K343" s="1" t="s">
        <v>163</v>
      </c>
      <c r="L343" s="24">
        <v>1617000000</v>
      </c>
      <c r="M343" s="25">
        <v>638000000</v>
      </c>
      <c r="N343" s="25">
        <v>979000000</v>
      </c>
      <c r="O343" s="26">
        <v>979000000</v>
      </c>
      <c r="P343" s="27">
        <v>0.30747290359383916</v>
      </c>
      <c r="Q343" s="28">
        <v>0.18615706408062369</v>
      </c>
    </row>
    <row r="344" spans="1:17" x14ac:dyDescent="0.35">
      <c r="A344" s="1">
        <v>370</v>
      </c>
      <c r="B344" s="1" t="s">
        <v>164</v>
      </c>
      <c r="C344" s="1" t="s">
        <v>11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24</v>
      </c>
      <c r="K344" s="1" t="s">
        <v>165</v>
      </c>
      <c r="L344" s="24">
        <v>1026808000</v>
      </c>
      <c r="M344" s="25">
        <v>699801000</v>
      </c>
      <c r="N344" s="25">
        <v>327007000</v>
      </c>
      <c r="O344" s="26">
        <v>327007000</v>
      </c>
      <c r="P344" s="27">
        <v>0.64671652836605831</v>
      </c>
      <c r="Q344" s="28">
        <v>0.20595947031129447</v>
      </c>
    </row>
    <row r="345" spans="1:17" x14ac:dyDescent="0.35">
      <c r="A345" s="1">
        <v>371</v>
      </c>
      <c r="B345" s="1" t="s">
        <v>164</v>
      </c>
      <c r="C345" s="1" t="s">
        <v>14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24</v>
      </c>
      <c r="K345" s="1" t="s">
        <v>165</v>
      </c>
      <c r="L345" s="24">
        <v>1091570000</v>
      </c>
      <c r="M345" s="25">
        <v>785084000</v>
      </c>
      <c r="N345" s="25">
        <v>306486000</v>
      </c>
      <c r="O345" s="26">
        <v>306486000</v>
      </c>
      <c r="P345" s="27">
        <v>0.63545537951397624</v>
      </c>
      <c r="Q345" s="28">
        <v>0.17842023639869226</v>
      </c>
    </row>
    <row r="346" spans="1:17" x14ac:dyDescent="0.35">
      <c r="A346" s="1">
        <v>372</v>
      </c>
      <c r="B346" s="1" t="s">
        <v>164</v>
      </c>
      <c r="C346" s="1" t="s">
        <v>15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24</v>
      </c>
      <c r="K346" s="1" t="s">
        <v>165</v>
      </c>
      <c r="L346" s="24">
        <v>1070262000</v>
      </c>
      <c r="M346" s="25">
        <v>833591000</v>
      </c>
      <c r="N346" s="25">
        <v>236671000</v>
      </c>
      <c r="O346" s="26">
        <v>236671000</v>
      </c>
      <c r="P346" s="27">
        <v>0.59556275249574298</v>
      </c>
      <c r="Q346" s="28">
        <v>0.13169899725106562</v>
      </c>
    </row>
    <row r="347" spans="1:17" x14ac:dyDescent="0.35">
      <c r="A347" s="1">
        <v>373</v>
      </c>
      <c r="B347" s="1" t="s">
        <v>164</v>
      </c>
      <c r="C347" s="1" t="s">
        <v>16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24</v>
      </c>
      <c r="K347" s="1" t="s">
        <v>165</v>
      </c>
      <c r="L347" s="24">
        <v>1173079000</v>
      </c>
      <c r="M347" s="25">
        <v>848999000</v>
      </c>
      <c r="N347" s="25">
        <v>324080000</v>
      </c>
      <c r="O347" s="26">
        <v>324080000</v>
      </c>
      <c r="P347" s="27">
        <v>0.59643616529066801</v>
      </c>
      <c r="Q347" s="28">
        <v>0.16477409658462874</v>
      </c>
    </row>
    <row r="348" spans="1:17" x14ac:dyDescent="0.35">
      <c r="A348" s="1">
        <v>374</v>
      </c>
      <c r="B348" s="1" t="s">
        <v>166</v>
      </c>
      <c r="C348" s="1" t="s">
        <v>11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s="1" t="s">
        <v>35</v>
      </c>
      <c r="K348" s="1" t="s">
        <v>167</v>
      </c>
      <c r="L348" s="24">
        <v>13208000000</v>
      </c>
      <c r="M348" s="25">
        <v>10104000000</v>
      </c>
      <c r="N348" s="25">
        <v>3104000000</v>
      </c>
      <c r="O348" s="26">
        <v>3104000000</v>
      </c>
      <c r="P348" s="27">
        <v>0.12560386473429952</v>
      </c>
      <c r="Q348" s="28">
        <v>2.9518049374263E-2</v>
      </c>
    </row>
    <row r="349" spans="1:17" x14ac:dyDescent="0.35">
      <c r="A349" s="1">
        <v>375</v>
      </c>
      <c r="B349" s="1" t="s">
        <v>166</v>
      </c>
      <c r="C349" s="1" t="s">
        <v>14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s="1" t="s">
        <v>35</v>
      </c>
      <c r="K349" s="1" t="s">
        <v>167</v>
      </c>
      <c r="L349" s="24">
        <v>14182000000</v>
      </c>
      <c r="M349" s="25">
        <v>10899000000</v>
      </c>
      <c r="N349" s="25">
        <v>3283000000</v>
      </c>
      <c r="O349" s="26">
        <v>3283000000</v>
      </c>
      <c r="P349" s="27">
        <v>0.12590553977272723</v>
      </c>
      <c r="Q349" s="28">
        <v>2.9145951704545453E-2</v>
      </c>
    </row>
    <row r="350" spans="1:17" x14ac:dyDescent="0.35">
      <c r="A350" s="1">
        <v>376</v>
      </c>
      <c r="B350" s="1" t="s">
        <v>166</v>
      </c>
      <c r="C350" s="1" t="s">
        <v>15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s="1" t="s">
        <v>35</v>
      </c>
      <c r="K350" s="1" t="s">
        <v>167</v>
      </c>
      <c r="L350" s="24">
        <v>15134000000</v>
      </c>
      <c r="M350" s="25">
        <v>11445000000</v>
      </c>
      <c r="N350" s="25">
        <v>3689000000</v>
      </c>
      <c r="O350" s="26">
        <v>3689000000</v>
      </c>
      <c r="P350" s="27">
        <v>0.13024208469952414</v>
      </c>
      <c r="Q350" s="28">
        <v>3.1747261164037553E-2</v>
      </c>
    </row>
    <row r="351" spans="1:17" x14ac:dyDescent="0.35">
      <c r="A351" s="1">
        <v>377</v>
      </c>
      <c r="B351" s="1" t="s">
        <v>166</v>
      </c>
      <c r="C351" s="1" t="s">
        <v>16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s="1" t="s">
        <v>35</v>
      </c>
      <c r="K351" s="1" t="s">
        <v>167</v>
      </c>
      <c r="L351" s="24">
        <v>15818000000</v>
      </c>
      <c r="M351" s="25">
        <v>12068000000</v>
      </c>
      <c r="N351" s="25">
        <v>3750000000</v>
      </c>
      <c r="O351" s="26">
        <v>3750000000</v>
      </c>
      <c r="P351" s="27">
        <v>0.13323899291604546</v>
      </c>
      <c r="Q351" s="28">
        <v>3.1587193288353167E-2</v>
      </c>
    </row>
    <row r="352" spans="1:17" x14ac:dyDescent="0.35">
      <c r="A352" s="1">
        <v>378</v>
      </c>
      <c r="B352" s="1" t="s">
        <v>168</v>
      </c>
      <c r="C352" s="1" t="s">
        <v>11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s="1" t="s">
        <v>35</v>
      </c>
      <c r="K352" s="1" t="s">
        <v>169</v>
      </c>
      <c r="L352" s="24">
        <v>1319000</v>
      </c>
      <c r="M352" s="25">
        <v>2475000</v>
      </c>
      <c r="N352" s="25">
        <v>-1156000</v>
      </c>
      <c r="O352" s="26">
        <v>-1156000</v>
      </c>
      <c r="P352" s="27">
        <v>0.83639822447685486</v>
      </c>
      <c r="Q352" s="28">
        <v>-0.73303741280913126</v>
      </c>
    </row>
    <row r="353" spans="1:17" x14ac:dyDescent="0.35">
      <c r="A353" s="1">
        <v>379</v>
      </c>
      <c r="B353" s="1" t="s">
        <v>168</v>
      </c>
      <c r="C353" s="1" t="s">
        <v>14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35</v>
      </c>
      <c r="K353" s="1" t="s">
        <v>169</v>
      </c>
      <c r="L353" s="24">
        <v>1372000</v>
      </c>
      <c r="M353" s="25">
        <v>4133000</v>
      </c>
      <c r="N353" s="25">
        <v>-2761000</v>
      </c>
      <c r="O353" s="26">
        <v>-2761000</v>
      </c>
      <c r="P353" s="27">
        <v>0.90620871862615582</v>
      </c>
      <c r="Q353" s="28">
        <v>-1.8236459709379129</v>
      </c>
    </row>
    <row r="354" spans="1:17" x14ac:dyDescent="0.35">
      <c r="A354" s="1">
        <v>380</v>
      </c>
      <c r="B354" s="1" t="s">
        <v>168</v>
      </c>
      <c r="C354" s="1" t="s">
        <v>15</v>
      </c>
      <c r="D354" s="2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s="1" t="s">
        <v>35</v>
      </c>
      <c r="K354" s="1" t="s">
        <v>169</v>
      </c>
      <c r="L354" s="24">
        <v>4054000</v>
      </c>
      <c r="M354" s="25">
        <v>15359000</v>
      </c>
      <c r="N354" s="25">
        <v>-11305000</v>
      </c>
      <c r="O354" s="26">
        <v>-11305000</v>
      </c>
      <c r="P354" s="27">
        <v>5.0953973002186959E-2</v>
      </c>
      <c r="Q354" s="28">
        <v>-0.14209044518740102</v>
      </c>
    </row>
    <row r="355" spans="1:17" x14ac:dyDescent="0.35">
      <c r="A355" s="1">
        <v>381</v>
      </c>
      <c r="B355" s="1" t="s">
        <v>168</v>
      </c>
      <c r="C355" s="1" t="s">
        <v>16</v>
      </c>
      <c r="D355" s="2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s="1" t="s">
        <v>35</v>
      </c>
      <c r="K355" s="1" t="s">
        <v>169</v>
      </c>
      <c r="L355" s="24">
        <v>15165000</v>
      </c>
      <c r="M355" s="25">
        <v>25853000</v>
      </c>
      <c r="N355" s="25">
        <v>-10688000</v>
      </c>
      <c r="O355" s="26">
        <v>-10688000</v>
      </c>
      <c r="P355" s="27">
        <v>0.15219485759017282</v>
      </c>
      <c r="Q355" s="28">
        <v>-0.10726400513839546</v>
      </c>
    </row>
    <row r="356" spans="1:17" x14ac:dyDescent="0.35">
      <c r="A356" s="1">
        <v>382</v>
      </c>
      <c r="B356" s="1" t="s">
        <v>170</v>
      </c>
      <c r="C356" s="1" t="s">
        <v>11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s="1" t="s">
        <v>35</v>
      </c>
      <c r="K356" s="1" t="s">
        <v>123</v>
      </c>
      <c r="L356" s="24">
        <v>2912000000</v>
      </c>
      <c r="M356" s="25">
        <v>1781000000</v>
      </c>
      <c r="N356" s="25">
        <v>1131000000</v>
      </c>
      <c r="O356" s="26">
        <v>1131000000</v>
      </c>
      <c r="P356" s="27">
        <v>0.36164927968206662</v>
      </c>
      <c r="Q356" s="28">
        <v>0.14046199701937406</v>
      </c>
    </row>
    <row r="357" spans="1:17" x14ac:dyDescent="0.35">
      <c r="A357" s="1">
        <v>383</v>
      </c>
      <c r="B357" s="1" t="s">
        <v>170</v>
      </c>
      <c r="C357" s="1" t="s">
        <v>14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s="1" t="s">
        <v>35</v>
      </c>
      <c r="K357" s="1" t="s">
        <v>123</v>
      </c>
      <c r="L357" s="24">
        <v>2971000000</v>
      </c>
      <c r="M357" s="25">
        <v>1649000000</v>
      </c>
      <c r="N357" s="25">
        <v>1322000000</v>
      </c>
      <c r="O357" s="26">
        <v>1322000000</v>
      </c>
      <c r="P357" s="27">
        <v>0.35933720367682631</v>
      </c>
      <c r="Q357" s="28">
        <v>0.15989356555394291</v>
      </c>
    </row>
    <row r="358" spans="1:17" x14ac:dyDescent="0.35">
      <c r="A358" s="1">
        <v>384</v>
      </c>
      <c r="B358" s="1" t="s">
        <v>170</v>
      </c>
      <c r="C358" s="1" t="s">
        <v>15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s="1" t="s">
        <v>35</v>
      </c>
      <c r="K358" s="1" t="s">
        <v>123</v>
      </c>
      <c r="L358" s="24">
        <v>2782000000</v>
      </c>
      <c r="M358" s="25">
        <v>1626000000</v>
      </c>
      <c r="N358" s="25">
        <v>1156000000</v>
      </c>
      <c r="O358" s="26">
        <v>1156000000</v>
      </c>
      <c r="P358" s="27">
        <v>0.34422172729522393</v>
      </c>
      <c r="Q358" s="28">
        <v>0.14303390249938133</v>
      </c>
    </row>
    <row r="359" spans="1:17" x14ac:dyDescent="0.35">
      <c r="A359" s="1">
        <v>385</v>
      </c>
      <c r="B359" s="1" t="s">
        <v>170</v>
      </c>
      <c r="C359" s="1" t="s">
        <v>16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s="1" t="s">
        <v>35</v>
      </c>
      <c r="K359" s="1" t="s">
        <v>123</v>
      </c>
      <c r="L359" s="24">
        <v>2780000000</v>
      </c>
      <c r="M359" s="25">
        <v>1789000000</v>
      </c>
      <c r="N359" s="25">
        <v>991000000</v>
      </c>
      <c r="O359" s="26">
        <v>991000000</v>
      </c>
      <c r="P359" s="27">
        <v>0.34920236151237283</v>
      </c>
      <c r="Q359" s="28">
        <v>0.12448184901394298</v>
      </c>
    </row>
    <row r="360" spans="1:17" x14ac:dyDescent="0.35">
      <c r="A360" s="1">
        <v>386</v>
      </c>
      <c r="B360" s="1" t="s">
        <v>171</v>
      </c>
      <c r="C360" s="1" t="s">
        <v>11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s="1" t="s">
        <v>21</v>
      </c>
      <c r="K360" s="1" t="s">
        <v>56</v>
      </c>
      <c r="L360" s="24">
        <v>2366616000</v>
      </c>
      <c r="M360" s="25">
        <v>2477326000</v>
      </c>
      <c r="N360" s="25">
        <v>-110710000</v>
      </c>
      <c r="O360" s="26">
        <v>-110710000</v>
      </c>
      <c r="P360" s="27">
        <v>0.7758900660449578</v>
      </c>
      <c r="Q360" s="28">
        <v>-3.6296040089240193E-2</v>
      </c>
    </row>
    <row r="361" spans="1:17" x14ac:dyDescent="0.35">
      <c r="A361" s="1">
        <v>387</v>
      </c>
      <c r="B361" s="1" t="s">
        <v>171</v>
      </c>
      <c r="C361" s="1" t="s">
        <v>14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s="1" t="s">
        <v>21</v>
      </c>
      <c r="K361" s="1" t="s">
        <v>56</v>
      </c>
      <c r="L361" s="24">
        <v>3102575000</v>
      </c>
      <c r="M361" s="25">
        <v>3388649000</v>
      </c>
      <c r="N361" s="25">
        <v>-286074000</v>
      </c>
      <c r="O361" s="26">
        <v>-286074000</v>
      </c>
      <c r="P361" s="27">
        <v>0.76211562605087735</v>
      </c>
      <c r="Q361" s="28">
        <v>-7.0271134656496204E-2</v>
      </c>
    </row>
    <row r="362" spans="1:17" x14ac:dyDescent="0.35">
      <c r="A362" s="1">
        <v>388</v>
      </c>
      <c r="B362" s="1" t="s">
        <v>171</v>
      </c>
      <c r="C362" s="1" t="s">
        <v>15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s="1" t="s">
        <v>21</v>
      </c>
      <c r="K362" s="1" t="s">
        <v>56</v>
      </c>
      <c r="L362" s="24">
        <v>4084316000</v>
      </c>
      <c r="M362" s="25">
        <v>4229949000</v>
      </c>
      <c r="N362" s="25">
        <v>-145633000</v>
      </c>
      <c r="O362" s="26">
        <v>-145633000</v>
      </c>
      <c r="P362" s="27">
        <v>0.76007269633350982</v>
      </c>
      <c r="Q362" s="28">
        <v>-2.7101641250368003E-2</v>
      </c>
    </row>
    <row r="363" spans="1:17" x14ac:dyDescent="0.35">
      <c r="A363" s="1">
        <v>389</v>
      </c>
      <c r="B363" s="1" t="s">
        <v>171</v>
      </c>
      <c r="C363" s="1" t="s">
        <v>16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s="1" t="s">
        <v>21</v>
      </c>
      <c r="K363" s="1" t="s">
        <v>56</v>
      </c>
      <c r="L363" s="24">
        <v>5012668000</v>
      </c>
      <c r="M363" s="25">
        <v>4897745000</v>
      </c>
      <c r="N363" s="25">
        <v>114923000</v>
      </c>
      <c r="O363" s="26">
        <v>114923000</v>
      </c>
      <c r="P363" s="27">
        <v>0.75183824852832126</v>
      </c>
      <c r="Q363" s="28">
        <v>1.7237029668755295E-2</v>
      </c>
    </row>
    <row r="364" spans="1:17" x14ac:dyDescent="0.35">
      <c r="A364" s="1">
        <v>390</v>
      </c>
      <c r="B364" s="1" t="s">
        <v>172</v>
      </c>
      <c r="C364" s="1" t="s">
        <v>11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21</v>
      </c>
      <c r="K364" s="1" t="s">
        <v>173</v>
      </c>
      <c r="L364" s="24">
        <v>29440000000</v>
      </c>
      <c r="M364" s="25">
        <v>18139000000</v>
      </c>
      <c r="N364" s="25">
        <v>11301000000</v>
      </c>
      <c r="O364" s="26">
        <v>11301000000</v>
      </c>
      <c r="P364" s="27">
        <v>0.60567407986503996</v>
      </c>
      <c r="Q364" s="28">
        <v>0.2324973769210196</v>
      </c>
    </row>
    <row r="365" spans="1:17" x14ac:dyDescent="0.35">
      <c r="A365" s="1">
        <v>391</v>
      </c>
      <c r="B365" s="1" t="s">
        <v>172</v>
      </c>
      <c r="C365" s="1" t="s">
        <v>14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21</v>
      </c>
      <c r="K365" s="1" t="s">
        <v>173</v>
      </c>
      <c r="L365" s="24">
        <v>27769000000</v>
      </c>
      <c r="M365" s="25">
        <v>18006000000</v>
      </c>
      <c r="N365" s="25">
        <v>9763000000</v>
      </c>
      <c r="O365" s="26">
        <v>9763000000</v>
      </c>
      <c r="P365" s="27">
        <v>0.58905010394128376</v>
      </c>
      <c r="Q365" s="28">
        <v>0.20709770480675407</v>
      </c>
    </row>
    <row r="366" spans="1:17" x14ac:dyDescent="0.35">
      <c r="A366" s="1">
        <v>392</v>
      </c>
      <c r="B366" s="1" t="s">
        <v>172</v>
      </c>
      <c r="C366" s="1" t="s">
        <v>15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21</v>
      </c>
      <c r="K366" s="1" t="s">
        <v>173</v>
      </c>
      <c r="L366" s="24">
        <v>29681000000</v>
      </c>
      <c r="M366" s="25">
        <v>18427000000</v>
      </c>
      <c r="N366" s="25">
        <v>11254000000</v>
      </c>
      <c r="O366" s="26">
        <v>11254000000</v>
      </c>
      <c r="P366" s="27">
        <v>0.60375094078639568</v>
      </c>
      <c r="Q366" s="28">
        <v>0.22892129940399911</v>
      </c>
    </row>
    <row r="367" spans="1:17" x14ac:dyDescent="0.35">
      <c r="A367" s="1">
        <v>393</v>
      </c>
      <c r="B367" s="1" t="s">
        <v>172</v>
      </c>
      <c r="C367" s="1" t="s">
        <v>16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21</v>
      </c>
      <c r="K367" s="1" t="s">
        <v>173</v>
      </c>
      <c r="L367" s="24">
        <v>30960000000</v>
      </c>
      <c r="M367" s="25">
        <v>18032000000</v>
      </c>
      <c r="N367" s="25">
        <v>12928000000</v>
      </c>
      <c r="O367" s="26">
        <v>12928000000</v>
      </c>
      <c r="P367" s="27">
        <v>0.62866773610575266</v>
      </c>
      <c r="Q367" s="28">
        <v>0.26251345259609721</v>
      </c>
    </row>
    <row r="368" spans="1:17" x14ac:dyDescent="0.35">
      <c r="A368" s="1">
        <v>394</v>
      </c>
      <c r="B368" s="1" t="s">
        <v>174</v>
      </c>
      <c r="C368" s="1" t="s">
        <v>11</v>
      </c>
      <c r="D368" s="2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s="1" t="s">
        <v>21</v>
      </c>
      <c r="K368" s="1" t="s">
        <v>175</v>
      </c>
      <c r="L368" s="24">
        <v>787445000</v>
      </c>
      <c r="M368" s="25">
        <v>331265000</v>
      </c>
      <c r="N368" s="25">
        <v>456180000</v>
      </c>
      <c r="O368" s="26">
        <v>456180000</v>
      </c>
      <c r="P368" s="27">
        <v>0.19348750511702695</v>
      </c>
      <c r="Q368" s="28">
        <v>0.11209053341412462</v>
      </c>
    </row>
    <row r="369" spans="1:17" x14ac:dyDescent="0.35">
      <c r="A369" s="1">
        <v>395</v>
      </c>
      <c r="B369" s="1" t="s">
        <v>174</v>
      </c>
      <c r="C369" s="1" t="s">
        <v>14</v>
      </c>
      <c r="D369" s="2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s="1" t="s">
        <v>21</v>
      </c>
      <c r="K369" s="1" t="s">
        <v>175</v>
      </c>
      <c r="L369" s="24">
        <v>674816000</v>
      </c>
      <c r="M369" s="25">
        <v>369486000</v>
      </c>
      <c r="N369" s="25">
        <v>305330000</v>
      </c>
      <c r="O369" s="26">
        <v>305330000</v>
      </c>
      <c r="P369" s="27">
        <v>0.15876353710562674</v>
      </c>
      <c r="Q369" s="28">
        <v>7.1834797610698359E-2</v>
      </c>
    </row>
    <row r="370" spans="1:17" x14ac:dyDescent="0.35">
      <c r="A370" s="1">
        <v>396</v>
      </c>
      <c r="B370" s="1" t="s">
        <v>176</v>
      </c>
      <c r="C370" s="1" t="s">
        <v>11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s="1" t="s">
        <v>12</v>
      </c>
      <c r="K370" s="1" t="s">
        <v>177</v>
      </c>
      <c r="L370" s="24">
        <v>8095000000</v>
      </c>
      <c r="M370" s="25">
        <v>4622000000</v>
      </c>
      <c r="N370" s="25">
        <v>3473000000</v>
      </c>
      <c r="O370" s="26">
        <v>3473000000</v>
      </c>
      <c r="P370" s="27">
        <v>0.67312489605853987</v>
      </c>
      <c r="Q370" s="28">
        <v>0.28879095293530682</v>
      </c>
    </row>
    <row r="371" spans="1:17" x14ac:dyDescent="0.35">
      <c r="A371" s="1">
        <v>397</v>
      </c>
      <c r="B371" s="1" t="s">
        <v>176</v>
      </c>
      <c r="C371" s="1" t="s">
        <v>14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s="1" t="s">
        <v>12</v>
      </c>
      <c r="K371" s="1" t="s">
        <v>177</v>
      </c>
      <c r="L371" s="24">
        <v>8569000000</v>
      </c>
      <c r="M371" s="25">
        <v>4956000000</v>
      </c>
      <c r="N371" s="25">
        <v>3613000000</v>
      </c>
      <c r="O371" s="26">
        <v>3613000000</v>
      </c>
      <c r="P371" s="27">
        <v>0.67637540453074441</v>
      </c>
      <c r="Q371" s="28">
        <v>0.28518430815376117</v>
      </c>
    </row>
    <row r="372" spans="1:17" x14ac:dyDescent="0.35">
      <c r="A372" s="1">
        <v>398</v>
      </c>
      <c r="B372" s="1" t="s">
        <v>176</v>
      </c>
      <c r="C372" s="1" t="s">
        <v>15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s="1" t="s">
        <v>12</v>
      </c>
      <c r="K372" s="1" t="s">
        <v>177</v>
      </c>
      <c r="L372" s="24">
        <v>8518000000</v>
      </c>
      <c r="M372" s="25">
        <v>4934000000</v>
      </c>
      <c r="N372" s="25">
        <v>3584000000</v>
      </c>
      <c r="O372" s="26">
        <v>3584000000</v>
      </c>
      <c r="P372" s="27">
        <v>0.72119210905088482</v>
      </c>
      <c r="Q372" s="28">
        <v>0.30344594022521376</v>
      </c>
    </row>
    <row r="373" spans="1:17" x14ac:dyDescent="0.35">
      <c r="A373" s="1">
        <v>399</v>
      </c>
      <c r="B373" s="1" t="s">
        <v>176</v>
      </c>
      <c r="C373" s="1" t="s">
        <v>16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s="1" t="s">
        <v>12</v>
      </c>
      <c r="K373" s="1" t="s">
        <v>177</v>
      </c>
      <c r="L373" s="24">
        <v>8287000000</v>
      </c>
      <c r="M373" s="25">
        <v>4898000000</v>
      </c>
      <c r="N373" s="25">
        <v>3389000000</v>
      </c>
      <c r="O373" s="26">
        <v>3389000000</v>
      </c>
      <c r="P373" s="27">
        <v>0.74866744963411325</v>
      </c>
      <c r="Q373" s="28">
        <v>0.30617038576203814</v>
      </c>
    </row>
    <row r="374" spans="1:17" x14ac:dyDescent="0.35">
      <c r="A374" s="1">
        <v>400</v>
      </c>
      <c r="B374" s="1" t="s">
        <v>178</v>
      </c>
      <c r="C374" s="1" t="s">
        <v>11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s="1" t="s">
        <v>12</v>
      </c>
      <c r="K374" s="1" t="s">
        <v>179</v>
      </c>
      <c r="L374" s="24">
        <v>1753309000</v>
      </c>
      <c r="M374" s="25">
        <v>1187331000</v>
      </c>
      <c r="N374" s="25">
        <v>565978000</v>
      </c>
      <c r="O374" s="26">
        <v>565978000</v>
      </c>
      <c r="P374" s="27">
        <v>0.41293543704091695</v>
      </c>
      <c r="Q374" s="28">
        <v>0.13329788005739096</v>
      </c>
    </row>
    <row r="375" spans="1:17" x14ac:dyDescent="0.35">
      <c r="A375" s="1">
        <v>401</v>
      </c>
      <c r="B375" s="1" t="s">
        <v>178</v>
      </c>
      <c r="C375" s="1" t="s">
        <v>14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s="1" t="s">
        <v>12</v>
      </c>
      <c r="K375" s="1" t="s">
        <v>179</v>
      </c>
      <c r="L375" s="24">
        <v>1749759000</v>
      </c>
      <c r="M375" s="25">
        <v>1147039000</v>
      </c>
      <c r="N375" s="25">
        <v>602720000</v>
      </c>
      <c r="O375" s="26">
        <v>602720000</v>
      </c>
      <c r="P375" s="27">
        <v>0.41722081221905249</v>
      </c>
      <c r="Q375" s="28">
        <v>0.14371540763080362</v>
      </c>
    </row>
    <row r="376" spans="1:17" x14ac:dyDescent="0.35">
      <c r="A376" s="1">
        <v>402</v>
      </c>
      <c r="B376" s="1" t="s">
        <v>178</v>
      </c>
      <c r="C376" s="1" t="s">
        <v>15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s="1" t="s">
        <v>12</v>
      </c>
      <c r="K376" s="1" t="s">
        <v>179</v>
      </c>
      <c r="L376" s="24">
        <v>1921337000</v>
      </c>
      <c r="M376" s="25">
        <v>1224930000</v>
      </c>
      <c r="N376" s="25">
        <v>696407000</v>
      </c>
      <c r="O376" s="26">
        <v>696407000</v>
      </c>
      <c r="P376" s="27">
        <v>0.42916817627252513</v>
      </c>
      <c r="Q376" s="28">
        <v>0.15555611646130815</v>
      </c>
    </row>
    <row r="377" spans="1:17" x14ac:dyDescent="0.35">
      <c r="A377" s="1">
        <v>403</v>
      </c>
      <c r="B377" s="1" t="s">
        <v>178</v>
      </c>
      <c r="C377" s="1" t="s">
        <v>16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s="1" t="s">
        <v>12</v>
      </c>
      <c r="K377" s="1" t="s">
        <v>179</v>
      </c>
      <c r="L377" s="24">
        <v>2129870000</v>
      </c>
      <c r="M377" s="25">
        <v>1348122000</v>
      </c>
      <c r="N377" s="25">
        <v>781748000</v>
      </c>
      <c r="O377" s="26">
        <v>781748000</v>
      </c>
      <c r="P377" s="27">
        <v>0.43418371944067202</v>
      </c>
      <c r="Q377" s="28">
        <v>0.15936289740937543</v>
      </c>
    </row>
    <row r="378" spans="1:17" x14ac:dyDescent="0.35">
      <c r="A378" s="1">
        <v>404</v>
      </c>
      <c r="B378" s="1" t="s">
        <v>180</v>
      </c>
      <c r="C378" s="1" t="s">
        <v>11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s="1" t="s">
        <v>181</v>
      </c>
      <c r="K378" s="1" t="s">
        <v>182</v>
      </c>
      <c r="L378" s="24">
        <v>10737000000</v>
      </c>
      <c r="M378" s="25">
        <v>8024000000</v>
      </c>
      <c r="N378" s="25">
        <v>2713000000</v>
      </c>
      <c r="O378" s="26">
        <v>2713000000</v>
      </c>
      <c r="P378" s="27">
        <v>0.58429473225946893</v>
      </c>
      <c r="Q378" s="28">
        <v>0.14763822377013497</v>
      </c>
    </row>
    <row r="379" spans="1:17" x14ac:dyDescent="0.35">
      <c r="A379" s="1">
        <v>405</v>
      </c>
      <c r="B379" s="1" t="s">
        <v>180</v>
      </c>
      <c r="C379" s="1" t="s">
        <v>14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s="1" t="s">
        <v>181</v>
      </c>
      <c r="K379" s="1" t="s">
        <v>182</v>
      </c>
      <c r="L379" s="24">
        <v>10588000000</v>
      </c>
      <c r="M379" s="25">
        <v>8043000000</v>
      </c>
      <c r="N379" s="25">
        <v>2545000000</v>
      </c>
      <c r="O379" s="26">
        <v>2545000000</v>
      </c>
      <c r="P379" s="27">
        <v>0.58513401492124895</v>
      </c>
      <c r="Q379" s="28">
        <v>0.14064658745509809</v>
      </c>
    </row>
    <row r="380" spans="1:17" x14ac:dyDescent="0.35">
      <c r="A380" s="1">
        <v>406</v>
      </c>
      <c r="B380" s="1" t="s">
        <v>180</v>
      </c>
      <c r="C380" s="1" t="s">
        <v>15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s="1" t="s">
        <v>181</v>
      </c>
      <c r="K380" s="1" t="s">
        <v>182</v>
      </c>
      <c r="L380" s="24">
        <v>10185000000</v>
      </c>
      <c r="M380" s="25">
        <v>7775000000</v>
      </c>
      <c r="N380" s="25">
        <v>2410000000</v>
      </c>
      <c r="O380" s="26">
        <v>2410000000</v>
      </c>
      <c r="P380" s="27">
        <v>0.56486051799678338</v>
      </c>
      <c r="Q380" s="28">
        <v>0.1336586989074372</v>
      </c>
    </row>
    <row r="381" spans="1:17" x14ac:dyDescent="0.35">
      <c r="A381" s="1">
        <v>407</v>
      </c>
      <c r="B381" s="1" t="s">
        <v>180</v>
      </c>
      <c r="C381" s="1" t="s">
        <v>16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s="1" t="s">
        <v>181</v>
      </c>
      <c r="K381" s="1" t="s">
        <v>182</v>
      </c>
      <c r="L381" s="24">
        <v>10122000000</v>
      </c>
      <c r="M381" s="25">
        <v>7517000000</v>
      </c>
      <c r="N381" s="25">
        <v>2605000000</v>
      </c>
      <c r="O381" s="26">
        <v>2605000000</v>
      </c>
      <c r="P381" s="27">
        <v>0.56547486033519556</v>
      </c>
      <c r="Q381" s="28">
        <v>0.14553072625698324</v>
      </c>
    </row>
    <row r="382" spans="1:17" x14ac:dyDescent="0.35">
      <c r="A382" s="1">
        <v>408</v>
      </c>
      <c r="B382" s="1" t="s">
        <v>183</v>
      </c>
      <c r="C382" s="1" t="s">
        <v>11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s="1" t="s">
        <v>21</v>
      </c>
      <c r="K382" s="1" t="s">
        <v>175</v>
      </c>
      <c r="L382" s="24">
        <v>3068231000</v>
      </c>
      <c r="M382" s="25">
        <v>1706735000</v>
      </c>
      <c r="N382" s="25">
        <v>1361496000</v>
      </c>
      <c r="O382" s="26">
        <v>1361496000</v>
      </c>
      <c r="P382" s="27">
        <v>0.4176468650530486</v>
      </c>
      <c r="Q382" s="28">
        <v>0.18532650774412535</v>
      </c>
    </row>
    <row r="383" spans="1:17" x14ac:dyDescent="0.35">
      <c r="A383" s="1">
        <v>409</v>
      </c>
      <c r="B383" s="1" t="s">
        <v>183</v>
      </c>
      <c r="C383" s="1" t="s">
        <v>14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s="1" t="s">
        <v>21</v>
      </c>
      <c r="K383" s="1" t="s">
        <v>175</v>
      </c>
      <c r="L383" s="24">
        <v>3577700000</v>
      </c>
      <c r="M383" s="25">
        <v>1899800000</v>
      </c>
      <c r="N383" s="25">
        <v>1677900000</v>
      </c>
      <c r="O383" s="26">
        <v>1677900000</v>
      </c>
      <c r="P383" s="27">
        <v>0.40457074362221823</v>
      </c>
      <c r="Q383" s="28">
        <v>0.18973900850370906</v>
      </c>
    </row>
    <row r="384" spans="1:17" x14ac:dyDescent="0.35">
      <c r="A384" s="1">
        <v>410</v>
      </c>
      <c r="B384" s="1" t="s">
        <v>183</v>
      </c>
      <c r="C384" s="1" t="s">
        <v>15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s="1" t="s">
        <v>21</v>
      </c>
      <c r="K384" s="1" t="s">
        <v>175</v>
      </c>
      <c r="L384" s="24">
        <v>4121600000</v>
      </c>
      <c r="M384" s="25">
        <v>2236700000</v>
      </c>
      <c r="N384" s="25">
        <v>1884900000</v>
      </c>
      <c r="O384" s="26">
        <v>1884900000</v>
      </c>
      <c r="P384" s="27">
        <v>0.4016097128435987</v>
      </c>
      <c r="Q384" s="28">
        <v>0.18366511736677482</v>
      </c>
    </row>
    <row r="385" spans="1:17" x14ac:dyDescent="0.35">
      <c r="A385" s="1">
        <v>411</v>
      </c>
      <c r="B385" s="1" t="s">
        <v>183</v>
      </c>
      <c r="C385" s="1" t="s">
        <v>16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s="1" t="s">
        <v>21</v>
      </c>
      <c r="K385" s="1" t="s">
        <v>175</v>
      </c>
      <c r="L385" s="24">
        <v>4975800000</v>
      </c>
      <c r="M385" s="25">
        <v>2833800000</v>
      </c>
      <c r="N385" s="25">
        <v>2142000000</v>
      </c>
      <c r="O385" s="26">
        <v>2142000000</v>
      </c>
      <c r="P385" s="27">
        <v>0.40075708762886597</v>
      </c>
      <c r="Q385" s="28">
        <v>0.17251932989690721</v>
      </c>
    </row>
    <row r="386" spans="1:17" x14ac:dyDescent="0.35">
      <c r="A386" s="1">
        <v>412</v>
      </c>
      <c r="B386" s="1" t="s">
        <v>184</v>
      </c>
      <c r="C386" s="1" t="s">
        <v>11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21</v>
      </c>
      <c r="K386" s="1" t="s">
        <v>56</v>
      </c>
      <c r="L386" s="24">
        <v>2415639000</v>
      </c>
      <c r="M386" s="25">
        <v>2034922000</v>
      </c>
      <c r="N386" s="25">
        <v>380717000</v>
      </c>
      <c r="O386" s="26">
        <v>380717000</v>
      </c>
      <c r="P386" s="27">
        <v>0.82771753618550226</v>
      </c>
      <c r="Q386" s="28">
        <v>0.13045249609893525</v>
      </c>
    </row>
    <row r="387" spans="1:17" x14ac:dyDescent="0.35">
      <c r="A387" s="1">
        <v>413</v>
      </c>
      <c r="B387" s="1" t="s">
        <v>184</v>
      </c>
      <c r="C387" s="1" t="s">
        <v>14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21</v>
      </c>
      <c r="K387" s="1" t="s">
        <v>56</v>
      </c>
      <c r="L387" s="24">
        <v>2522637000</v>
      </c>
      <c r="M387" s="25">
        <v>2193581000</v>
      </c>
      <c r="N387" s="25">
        <v>329056000</v>
      </c>
      <c r="O387" s="26">
        <v>329056000</v>
      </c>
      <c r="P387" s="27">
        <v>0.80265751914818884</v>
      </c>
      <c r="Q387" s="28">
        <v>0.10469967443624525</v>
      </c>
    </row>
    <row r="388" spans="1:17" x14ac:dyDescent="0.35">
      <c r="A388" s="1">
        <v>414</v>
      </c>
      <c r="B388" s="1" t="s">
        <v>184</v>
      </c>
      <c r="C388" s="1" t="s">
        <v>15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21</v>
      </c>
      <c r="K388" s="1" t="s">
        <v>56</v>
      </c>
      <c r="L388" s="24">
        <v>2661230000</v>
      </c>
      <c r="M388" s="25">
        <v>2143597000</v>
      </c>
      <c r="N388" s="25">
        <v>517633000</v>
      </c>
      <c r="O388" s="26">
        <v>517633000</v>
      </c>
      <c r="P388" s="27">
        <v>0.81244195709236244</v>
      </c>
      <c r="Q388" s="28">
        <v>0.1580272158271141</v>
      </c>
    </row>
    <row r="389" spans="1:17" x14ac:dyDescent="0.35">
      <c r="A389" s="1">
        <v>415</v>
      </c>
      <c r="B389" s="1" t="s">
        <v>184</v>
      </c>
      <c r="C389" s="1" t="s">
        <v>16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21</v>
      </c>
      <c r="K389" s="1" t="s">
        <v>56</v>
      </c>
      <c r="L389" s="24">
        <v>2858724000</v>
      </c>
      <c r="M389" s="25">
        <v>2138444000</v>
      </c>
      <c r="N389" s="25">
        <v>720280000</v>
      </c>
      <c r="O389" s="26">
        <v>720280000</v>
      </c>
      <c r="P389" s="27">
        <v>0.83630847813144971</v>
      </c>
      <c r="Q389" s="28">
        <v>0.21071508499194766</v>
      </c>
    </row>
    <row r="390" spans="1:17" x14ac:dyDescent="0.35">
      <c r="A390" s="1">
        <v>416</v>
      </c>
      <c r="B390" s="1" t="s">
        <v>185</v>
      </c>
      <c r="C390" s="1" t="s">
        <v>11</v>
      </c>
      <c r="D390" s="2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s="1" t="s">
        <v>35</v>
      </c>
      <c r="K390" s="1" t="s">
        <v>186</v>
      </c>
      <c r="L390" s="24">
        <v>23783000000</v>
      </c>
      <c r="M390" s="25">
        <v>0</v>
      </c>
      <c r="N390" s="25">
        <v>23783000000</v>
      </c>
      <c r="O390" s="26">
        <v>23783000000</v>
      </c>
      <c r="P390" s="27">
        <v>0.18762079819502842</v>
      </c>
      <c r="Q390" s="28">
        <v>0.18762079819502844</v>
      </c>
    </row>
    <row r="391" spans="1:17" x14ac:dyDescent="0.35">
      <c r="A391" s="1">
        <v>417</v>
      </c>
      <c r="B391" s="1" t="s">
        <v>185</v>
      </c>
      <c r="C391" s="1" t="s">
        <v>14</v>
      </c>
      <c r="D391" s="2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s="1" t="s">
        <v>35</v>
      </c>
      <c r="K391" s="1" t="s">
        <v>186</v>
      </c>
      <c r="L391" s="24">
        <v>25367000000</v>
      </c>
      <c r="M391" s="25">
        <v>0</v>
      </c>
      <c r="N391" s="25">
        <v>25367000000</v>
      </c>
      <c r="O391" s="26">
        <v>25367000000</v>
      </c>
      <c r="P391" s="27">
        <v>0.18201582871124444</v>
      </c>
      <c r="Q391" s="28">
        <v>0.18201582871124442</v>
      </c>
    </row>
    <row r="392" spans="1:17" x14ac:dyDescent="0.35">
      <c r="A392" s="1">
        <v>418</v>
      </c>
      <c r="B392" s="1" t="s">
        <v>185</v>
      </c>
      <c r="C392" s="1" t="s">
        <v>15</v>
      </c>
      <c r="D392" s="2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s="1" t="s">
        <v>35</v>
      </c>
      <c r="K392" s="1" t="s">
        <v>186</v>
      </c>
      <c r="L392" s="24">
        <v>26528000000</v>
      </c>
      <c r="M392" s="25">
        <v>0</v>
      </c>
      <c r="N392" s="25">
        <v>26528000000</v>
      </c>
      <c r="O392" s="26">
        <v>26528000000</v>
      </c>
      <c r="P392" s="27">
        <v>0.17305760323569708</v>
      </c>
      <c r="Q392" s="28">
        <v>0.17305760323569705</v>
      </c>
    </row>
    <row r="393" spans="1:17" x14ac:dyDescent="0.35">
      <c r="A393" s="1">
        <v>419</v>
      </c>
      <c r="B393" s="1" t="s">
        <v>185</v>
      </c>
      <c r="C393" s="1" t="s">
        <v>16</v>
      </c>
      <c r="D393" s="2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s="1" t="s">
        <v>35</v>
      </c>
      <c r="K393" s="1" t="s">
        <v>186</v>
      </c>
      <c r="L393" s="24">
        <v>28857000000</v>
      </c>
      <c r="M393" s="25">
        <v>0</v>
      </c>
      <c r="N393" s="25">
        <v>28857000000</v>
      </c>
      <c r="O393" s="26">
        <v>28857000000</v>
      </c>
      <c r="P393" s="27">
        <v>0.16255083762378464</v>
      </c>
      <c r="Q393" s="28">
        <v>0.16255083762378469</v>
      </c>
    </row>
    <row r="394" spans="1:17" x14ac:dyDescent="0.35">
      <c r="A394" s="1">
        <v>420</v>
      </c>
      <c r="B394" s="1" t="s">
        <v>187</v>
      </c>
      <c r="C394" s="1" t="s">
        <v>11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s="1" t="s">
        <v>82</v>
      </c>
      <c r="K394" s="1" t="s">
        <v>143</v>
      </c>
      <c r="L394" s="24">
        <v>67254000000</v>
      </c>
      <c r="M394" s="25">
        <v>30513000000</v>
      </c>
      <c r="N394" s="25">
        <v>36741000000</v>
      </c>
      <c r="O394" s="26">
        <v>36741000000</v>
      </c>
      <c r="P394" s="27">
        <v>0.29166052300620149</v>
      </c>
      <c r="Q394" s="28">
        <v>0.15933474998915825</v>
      </c>
    </row>
    <row r="395" spans="1:17" x14ac:dyDescent="0.35">
      <c r="A395" s="1">
        <v>421</v>
      </c>
      <c r="B395" s="1" t="s">
        <v>187</v>
      </c>
      <c r="C395" s="1" t="s">
        <v>14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s="1" t="s">
        <v>82</v>
      </c>
      <c r="K395" s="1" t="s">
        <v>143</v>
      </c>
      <c r="L395" s="24">
        <v>60833000000</v>
      </c>
      <c r="M395" s="25">
        <v>31759000000</v>
      </c>
      <c r="N395" s="25">
        <v>29074000000</v>
      </c>
      <c r="O395" s="26">
        <v>29074000000</v>
      </c>
      <c r="P395" s="27">
        <v>0.2763177019931321</v>
      </c>
      <c r="Q395" s="28">
        <v>0.13206090226929995</v>
      </c>
    </row>
    <row r="396" spans="1:17" x14ac:dyDescent="0.35">
      <c r="A396" s="1">
        <v>422</v>
      </c>
      <c r="B396" s="1" t="s">
        <v>187</v>
      </c>
      <c r="C396" s="1" t="s">
        <v>15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s="1" t="s">
        <v>82</v>
      </c>
      <c r="K396" s="1" t="s">
        <v>143</v>
      </c>
      <c r="L396" s="24">
        <v>55538000000</v>
      </c>
      <c r="M396" s="25">
        <v>33827000000</v>
      </c>
      <c r="N396" s="25">
        <v>21711000000</v>
      </c>
      <c r="O396" s="26">
        <v>21711000000</v>
      </c>
      <c r="P396" s="27">
        <v>0.27700579568465888</v>
      </c>
      <c r="Q396" s="28">
        <v>0.10828752980139056</v>
      </c>
    </row>
    <row r="397" spans="1:17" x14ac:dyDescent="0.35">
      <c r="A397" s="1">
        <v>423</v>
      </c>
      <c r="B397" s="1" t="s">
        <v>187</v>
      </c>
      <c r="C397" s="1" t="s">
        <v>16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s="1" t="s">
        <v>82</v>
      </c>
      <c r="K397" s="1" t="s">
        <v>143</v>
      </c>
      <c r="L397" s="24">
        <v>37140000000</v>
      </c>
      <c r="M397" s="25">
        <v>37510000000</v>
      </c>
      <c r="N397" s="25">
        <v>-370000000</v>
      </c>
      <c r="O397" s="26">
        <v>-370000000</v>
      </c>
      <c r="P397" s="27">
        <v>0.28585722532230129</v>
      </c>
      <c r="Q397" s="28">
        <v>-2.8477968058495287E-3</v>
      </c>
    </row>
    <row r="398" spans="1:17" x14ac:dyDescent="0.35">
      <c r="A398" s="1">
        <v>424</v>
      </c>
      <c r="B398" s="1" t="s">
        <v>188</v>
      </c>
      <c r="C398" s="1" t="s">
        <v>11</v>
      </c>
      <c r="D398" s="2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s="1" t="s">
        <v>82</v>
      </c>
      <c r="K398" s="1" t="s">
        <v>83</v>
      </c>
      <c r="L398" s="24">
        <v>1476071000</v>
      </c>
      <c r="M398" s="25">
        <v>713111000</v>
      </c>
      <c r="N398" s="25">
        <v>762960000</v>
      </c>
      <c r="O398" s="26">
        <v>762960000</v>
      </c>
      <c r="P398" s="27">
        <v>0.81111091573094829</v>
      </c>
      <c r="Q398" s="28">
        <v>0.41925163780474267</v>
      </c>
    </row>
    <row r="399" spans="1:17" x14ac:dyDescent="0.35">
      <c r="A399" s="1">
        <v>425</v>
      </c>
      <c r="B399" s="1" t="s">
        <v>188</v>
      </c>
      <c r="C399" s="1" t="s">
        <v>14</v>
      </c>
      <c r="D399" s="2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s="1" t="s">
        <v>82</v>
      </c>
      <c r="K399" s="1" t="s">
        <v>83</v>
      </c>
      <c r="L399" s="24">
        <v>1864483000</v>
      </c>
      <c r="M399" s="25">
        <v>948470000</v>
      </c>
      <c r="N399" s="25">
        <v>916013000</v>
      </c>
      <c r="O399" s="26">
        <v>916013000</v>
      </c>
      <c r="P399" s="27">
        <v>0.80368452519247435</v>
      </c>
      <c r="Q399" s="28">
        <v>0.39484697526077417</v>
      </c>
    </row>
    <row r="400" spans="1:17" x14ac:dyDescent="0.35">
      <c r="A400" s="1">
        <v>426</v>
      </c>
      <c r="B400" s="1" t="s">
        <v>188</v>
      </c>
      <c r="C400" s="1" t="s">
        <v>15</v>
      </c>
      <c r="D400" s="2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s="1" t="s">
        <v>82</v>
      </c>
      <c r="K400" s="1" t="s">
        <v>83</v>
      </c>
      <c r="L400" s="24">
        <v>2121773000</v>
      </c>
      <c r="M400" s="25">
        <v>1190973000</v>
      </c>
      <c r="N400" s="25">
        <v>930800000</v>
      </c>
      <c r="O400" s="26">
        <v>930800000</v>
      </c>
      <c r="P400" s="27">
        <v>0.79761494383581055</v>
      </c>
      <c r="Q400" s="28">
        <v>0.3499054751485538</v>
      </c>
    </row>
    <row r="401" spans="1:17" x14ac:dyDescent="0.35">
      <c r="A401" s="1">
        <v>427</v>
      </c>
      <c r="B401" s="1" t="s">
        <v>188</v>
      </c>
      <c r="C401" s="1" t="s">
        <v>16</v>
      </c>
      <c r="D401" s="2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s="1" t="s">
        <v>82</v>
      </c>
      <c r="K401" s="1" t="s">
        <v>83</v>
      </c>
      <c r="L401" s="24">
        <v>1262214000</v>
      </c>
      <c r="M401" s="25">
        <v>1461587000</v>
      </c>
      <c r="N401" s="25">
        <v>-199373000</v>
      </c>
      <c r="O401" s="26">
        <v>-199373000</v>
      </c>
      <c r="P401" s="27">
        <v>0.69984081598027914</v>
      </c>
      <c r="Q401" s="28">
        <v>-0.11054334922955711</v>
      </c>
    </row>
    <row r="402" spans="1:17" x14ac:dyDescent="0.35">
      <c r="A402" s="1">
        <v>428</v>
      </c>
      <c r="B402" s="1" t="s">
        <v>189</v>
      </c>
      <c r="C402" s="1" t="s">
        <v>11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s="1" t="s">
        <v>41</v>
      </c>
      <c r="K402" s="1" t="s">
        <v>44</v>
      </c>
      <c r="L402" s="24">
        <v>4535000000</v>
      </c>
      <c r="M402" s="25">
        <v>1677000000</v>
      </c>
      <c r="N402" s="25">
        <v>2858000000</v>
      </c>
      <c r="O402" s="26">
        <v>2858000000</v>
      </c>
      <c r="P402" s="27">
        <v>0.35333073626801714</v>
      </c>
      <c r="Q402" s="28">
        <v>0.22267238021036229</v>
      </c>
    </row>
    <row r="403" spans="1:17" x14ac:dyDescent="0.35">
      <c r="A403" s="1">
        <v>429</v>
      </c>
      <c r="B403" s="1" t="s">
        <v>189</v>
      </c>
      <c r="C403" s="1" t="s">
        <v>14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s="1" t="s">
        <v>41</v>
      </c>
      <c r="K403" s="1" t="s">
        <v>44</v>
      </c>
      <c r="L403" s="24">
        <v>5087000000</v>
      </c>
      <c r="M403" s="25">
        <v>1771000000</v>
      </c>
      <c r="N403" s="25">
        <v>3316000000</v>
      </c>
      <c r="O403" s="26">
        <v>3316000000</v>
      </c>
      <c r="P403" s="27">
        <v>0.38772865853658534</v>
      </c>
      <c r="Q403" s="28">
        <v>0.25274390243902439</v>
      </c>
    </row>
    <row r="404" spans="1:17" x14ac:dyDescent="0.35">
      <c r="A404" s="1">
        <v>430</v>
      </c>
      <c r="B404" s="1" t="s">
        <v>189</v>
      </c>
      <c r="C404" s="1" t="s">
        <v>15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s="1" t="s">
        <v>41</v>
      </c>
      <c r="K404" s="1" t="s">
        <v>44</v>
      </c>
      <c r="L404" s="24">
        <v>4555000000</v>
      </c>
      <c r="M404" s="25">
        <v>1834000000</v>
      </c>
      <c r="N404" s="25">
        <v>2721000000</v>
      </c>
      <c r="O404" s="26">
        <v>2721000000</v>
      </c>
      <c r="P404" s="27">
        <v>0.36627532968800258</v>
      </c>
      <c r="Q404" s="28">
        <v>0.21880025731746541</v>
      </c>
    </row>
    <row r="405" spans="1:17" x14ac:dyDescent="0.35">
      <c r="A405" s="1">
        <v>431</v>
      </c>
      <c r="B405" s="1" t="s">
        <v>189</v>
      </c>
      <c r="C405" s="1" t="s">
        <v>16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s="1" t="s">
        <v>41</v>
      </c>
      <c r="K405" s="1" t="s">
        <v>44</v>
      </c>
      <c r="L405" s="24">
        <v>5482000000</v>
      </c>
      <c r="M405" s="25">
        <v>1946000000</v>
      </c>
      <c r="N405" s="25">
        <v>3536000000</v>
      </c>
      <c r="O405" s="26">
        <v>3536000000</v>
      </c>
      <c r="P405" s="27">
        <v>0.46922879397415052</v>
      </c>
      <c r="Q405" s="28">
        <v>0.30266198750320977</v>
      </c>
    </row>
    <row r="406" spans="1:17" x14ac:dyDescent="0.35">
      <c r="A406" s="1">
        <v>432</v>
      </c>
      <c r="B406" s="1" t="s">
        <v>190</v>
      </c>
      <c r="C406" s="1" t="s">
        <v>11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s="1" t="s">
        <v>12</v>
      </c>
      <c r="K406" s="1" t="s">
        <v>13</v>
      </c>
      <c r="L406" s="24">
        <v>16809000000</v>
      </c>
      <c r="M406" s="25">
        <v>13007000000</v>
      </c>
      <c r="N406" s="25">
        <v>3802000000</v>
      </c>
      <c r="O406" s="26">
        <v>3802000000</v>
      </c>
      <c r="P406" s="27">
        <v>0.44500039710904615</v>
      </c>
      <c r="Q406" s="28">
        <v>0.10065390622931723</v>
      </c>
    </row>
    <row r="407" spans="1:17" x14ac:dyDescent="0.35">
      <c r="A407" s="1">
        <v>433</v>
      </c>
      <c r="B407" s="1" t="s">
        <v>190</v>
      </c>
      <c r="C407" s="1" t="s">
        <v>14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s="1" t="s">
        <v>12</v>
      </c>
      <c r="K407" s="1" t="s">
        <v>13</v>
      </c>
      <c r="L407" s="24">
        <v>17395000000</v>
      </c>
      <c r="M407" s="25">
        <v>14473000000</v>
      </c>
      <c r="N407" s="25">
        <v>2922000000</v>
      </c>
      <c r="O407" s="26">
        <v>2922000000</v>
      </c>
      <c r="P407" s="27">
        <v>0.43097467915365939</v>
      </c>
      <c r="Q407" s="28">
        <v>7.2394826817303401E-2</v>
      </c>
    </row>
    <row r="408" spans="1:17" x14ac:dyDescent="0.35">
      <c r="A408" s="1">
        <v>434</v>
      </c>
      <c r="B408" s="1" t="s">
        <v>190</v>
      </c>
      <c r="C408" s="1" t="s">
        <v>15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s="1" t="s">
        <v>12</v>
      </c>
      <c r="K408" s="1" t="s">
        <v>13</v>
      </c>
      <c r="L408" s="24">
        <v>23608000000</v>
      </c>
      <c r="M408" s="25">
        <v>15771000000</v>
      </c>
      <c r="N408" s="25">
        <v>7837000000</v>
      </c>
      <c r="O408" s="26">
        <v>7837000000</v>
      </c>
      <c r="P408" s="27">
        <v>0.57999213836477992</v>
      </c>
      <c r="Q408" s="28">
        <v>0.19253636006289307</v>
      </c>
    </row>
    <row r="409" spans="1:17" x14ac:dyDescent="0.35">
      <c r="A409" s="1">
        <v>435</v>
      </c>
      <c r="B409" s="1" t="s">
        <v>190</v>
      </c>
      <c r="C409" s="1" t="s">
        <v>16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s="1" t="s">
        <v>12</v>
      </c>
      <c r="K409" s="1" t="s">
        <v>13</v>
      </c>
      <c r="L409" s="24">
        <v>23699000000</v>
      </c>
      <c r="M409" s="25">
        <v>16747000000</v>
      </c>
      <c r="N409" s="25">
        <v>6952000000</v>
      </c>
      <c r="O409" s="26">
        <v>6952000000</v>
      </c>
      <c r="P409" s="27">
        <v>0.59787078382401171</v>
      </c>
      <c r="Q409" s="28">
        <v>0.17538283004112112</v>
      </c>
    </row>
    <row r="410" spans="1:17" x14ac:dyDescent="0.35">
      <c r="A410" s="1">
        <v>436</v>
      </c>
      <c r="B410" s="1" t="s">
        <v>191</v>
      </c>
      <c r="C410" s="1" t="s">
        <v>11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s="1" t="s">
        <v>58</v>
      </c>
      <c r="K410" s="1" t="s">
        <v>192</v>
      </c>
      <c r="L410" s="24">
        <v>11356000000</v>
      </c>
      <c r="M410" s="25">
        <v>8601000000</v>
      </c>
      <c r="N410" s="25">
        <v>2755000000</v>
      </c>
      <c r="O410" s="26">
        <v>2755000000</v>
      </c>
      <c r="P410" s="27">
        <v>0.39161321470446242</v>
      </c>
      <c r="Q410" s="28">
        <v>9.5006552176012143E-2</v>
      </c>
    </row>
    <row r="411" spans="1:17" x14ac:dyDescent="0.35">
      <c r="A411" s="1">
        <v>437</v>
      </c>
      <c r="B411" s="1" t="s">
        <v>191</v>
      </c>
      <c r="C411" s="1" t="s">
        <v>14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s="1" t="s">
        <v>58</v>
      </c>
      <c r="K411" s="1" t="s">
        <v>192</v>
      </c>
      <c r="L411" s="24">
        <v>11383000000</v>
      </c>
      <c r="M411" s="25">
        <v>7494000000</v>
      </c>
      <c r="N411" s="25">
        <v>3889000000</v>
      </c>
      <c r="O411" s="26">
        <v>3889000000</v>
      </c>
      <c r="P411" s="27">
        <v>0.40072519890164049</v>
      </c>
      <c r="Q411" s="28">
        <v>0.13690769555727664</v>
      </c>
    </row>
    <row r="412" spans="1:17" x14ac:dyDescent="0.35">
      <c r="A412" s="1">
        <v>438</v>
      </c>
      <c r="B412" s="1" t="s">
        <v>191</v>
      </c>
      <c r="C412" s="1" t="s">
        <v>15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s="1" t="s">
        <v>58</v>
      </c>
      <c r="K412" s="1" t="s">
        <v>192</v>
      </c>
      <c r="L412" s="24">
        <v>10018000000</v>
      </c>
      <c r="M412" s="25">
        <v>6972000000</v>
      </c>
      <c r="N412" s="25">
        <v>3046000000</v>
      </c>
      <c r="O412" s="26">
        <v>3046000000</v>
      </c>
      <c r="P412" s="27">
        <v>0.39864703541583768</v>
      </c>
      <c r="Q412" s="28">
        <v>0.12120970951054516</v>
      </c>
    </row>
    <row r="413" spans="1:17" x14ac:dyDescent="0.35">
      <c r="A413" s="1">
        <v>439</v>
      </c>
      <c r="B413" s="1" t="s">
        <v>191</v>
      </c>
      <c r="C413" s="1" t="s">
        <v>16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s="1" t="s">
        <v>58</v>
      </c>
      <c r="K413" s="1" t="s">
        <v>192</v>
      </c>
      <c r="L413" s="24">
        <v>10125000000</v>
      </c>
      <c r="M413" s="25">
        <v>6646000000</v>
      </c>
      <c r="N413" s="25">
        <v>3479000000</v>
      </c>
      <c r="O413" s="26">
        <v>3479000000</v>
      </c>
      <c r="P413" s="27">
        <v>0.41168577701878506</v>
      </c>
      <c r="Q413" s="28">
        <v>0.14145726599983735</v>
      </c>
    </row>
    <row r="414" spans="1:17" x14ac:dyDescent="0.35">
      <c r="A414" s="1">
        <v>440</v>
      </c>
      <c r="B414" s="1" t="s">
        <v>193</v>
      </c>
      <c r="C414" s="1" t="s">
        <v>11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s="1" t="s">
        <v>12</v>
      </c>
      <c r="K414" s="1" t="s">
        <v>126</v>
      </c>
      <c r="L414" s="24">
        <v>12128100000</v>
      </c>
      <c r="M414" s="25">
        <v>5903400000</v>
      </c>
      <c r="N414" s="25">
        <v>6224700000</v>
      </c>
      <c r="O414" s="26">
        <v>6224700000</v>
      </c>
      <c r="P414" s="27">
        <v>0.32088825624282324</v>
      </c>
      <c r="Q414" s="28">
        <v>0.16469464538012563</v>
      </c>
    </row>
    <row r="415" spans="1:17" x14ac:dyDescent="0.35">
      <c r="A415" s="1">
        <v>441</v>
      </c>
      <c r="B415" s="1" t="s">
        <v>193</v>
      </c>
      <c r="C415" s="1" t="s">
        <v>14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s="1" t="s">
        <v>12</v>
      </c>
      <c r="K415" s="1" t="s">
        <v>126</v>
      </c>
      <c r="L415" s="24">
        <v>11291100000</v>
      </c>
      <c r="M415" s="25">
        <v>5829700000</v>
      </c>
      <c r="N415" s="25">
        <v>5461400000</v>
      </c>
      <c r="O415" s="26">
        <v>5461400000</v>
      </c>
      <c r="P415" s="27">
        <v>0.31305989702469572</v>
      </c>
      <c r="Q415" s="28">
        <v>0.15142415899342609</v>
      </c>
    </row>
    <row r="416" spans="1:17" x14ac:dyDescent="0.35">
      <c r="A416" s="1">
        <v>442</v>
      </c>
      <c r="B416" s="1" t="s">
        <v>193</v>
      </c>
      <c r="C416" s="1" t="s">
        <v>15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s="1" t="s">
        <v>12</v>
      </c>
      <c r="K416" s="1" t="s">
        <v>126</v>
      </c>
      <c r="L416" s="24">
        <v>8719600000</v>
      </c>
      <c r="M416" s="25">
        <v>5259500000</v>
      </c>
      <c r="N416" s="25">
        <v>3460100000</v>
      </c>
      <c r="O416" s="26">
        <v>3460100000</v>
      </c>
      <c r="P416" s="27">
        <v>0.30210513186523835</v>
      </c>
      <c r="Q416" s="28">
        <v>0.11988095403079396</v>
      </c>
    </row>
    <row r="417" spans="1:17" x14ac:dyDescent="0.35">
      <c r="A417" s="1">
        <v>443</v>
      </c>
      <c r="B417" s="1" t="s">
        <v>193</v>
      </c>
      <c r="C417" s="1" t="s">
        <v>16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s="1" t="s">
        <v>12</v>
      </c>
      <c r="K417" s="1" t="s">
        <v>126</v>
      </c>
      <c r="L417" s="24">
        <v>8395100000</v>
      </c>
      <c r="M417" s="25">
        <v>5407400000</v>
      </c>
      <c r="N417" s="25">
        <v>2987700000</v>
      </c>
      <c r="O417" s="26">
        <v>2987700000</v>
      </c>
      <c r="P417" s="27">
        <v>0.31508407146074158</v>
      </c>
      <c r="Q417" s="28">
        <v>0.11213406395436121</v>
      </c>
    </row>
    <row r="418" spans="1:17" x14ac:dyDescent="0.35">
      <c r="A418" s="1">
        <v>444</v>
      </c>
      <c r="B418" s="1" t="s">
        <v>194</v>
      </c>
      <c r="C418" s="1" t="s">
        <v>11</v>
      </c>
      <c r="D418" s="2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s="1" t="s">
        <v>46</v>
      </c>
      <c r="K418" s="1" t="s">
        <v>99</v>
      </c>
      <c r="L418" s="24">
        <v>8139000000</v>
      </c>
      <c r="M418" s="25">
        <v>3900000000</v>
      </c>
      <c r="N418" s="25">
        <v>4239000000</v>
      </c>
      <c r="O418" s="26">
        <v>4239000000</v>
      </c>
      <c r="P418" s="27">
        <v>0.90594390026714156</v>
      </c>
      <c r="Q418" s="28">
        <v>0.47183882457702581</v>
      </c>
    </row>
    <row r="419" spans="1:17" x14ac:dyDescent="0.35">
      <c r="A419" s="1">
        <v>445</v>
      </c>
      <c r="B419" s="1" t="s">
        <v>194</v>
      </c>
      <c r="C419" s="1" t="s">
        <v>14</v>
      </c>
      <c r="D419" s="2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s="1" t="s">
        <v>46</v>
      </c>
      <c r="K419" s="1" t="s">
        <v>99</v>
      </c>
      <c r="L419" s="24">
        <v>8672000000</v>
      </c>
      <c r="M419" s="25">
        <v>4280000000</v>
      </c>
      <c r="N419" s="25">
        <v>4392000000</v>
      </c>
      <c r="O419" s="26">
        <v>4392000000</v>
      </c>
      <c r="P419" s="27">
        <v>0.92550693703308429</v>
      </c>
      <c r="Q419" s="28">
        <v>0.46872998932764143</v>
      </c>
    </row>
    <row r="420" spans="1:17" x14ac:dyDescent="0.35">
      <c r="A420" s="1">
        <v>446</v>
      </c>
      <c r="B420" s="1" t="s">
        <v>194</v>
      </c>
      <c r="C420" s="1" t="s">
        <v>15</v>
      </c>
      <c r="D420" s="2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s="1" t="s">
        <v>46</v>
      </c>
      <c r="K420" s="1" t="s">
        <v>99</v>
      </c>
      <c r="L420" s="24">
        <v>8997000000</v>
      </c>
      <c r="M420" s="25">
        <v>4783000000</v>
      </c>
      <c r="N420" s="25">
        <v>4214000000</v>
      </c>
      <c r="O420" s="26">
        <v>4214000000</v>
      </c>
      <c r="P420" s="27">
        <v>0.93611486837998126</v>
      </c>
      <c r="Q420" s="28">
        <v>0.43845593590677351</v>
      </c>
    </row>
    <row r="421" spans="1:17" x14ac:dyDescent="0.35">
      <c r="A421" s="1">
        <v>447</v>
      </c>
      <c r="B421" s="1" t="s">
        <v>194</v>
      </c>
      <c r="C421" s="1" t="s">
        <v>16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s="1" t="s">
        <v>46</v>
      </c>
      <c r="K421" s="1" t="s">
        <v>99</v>
      </c>
      <c r="L421" s="24">
        <v>9379000000</v>
      </c>
      <c r="M421" s="25">
        <v>5127000000</v>
      </c>
      <c r="N421" s="25">
        <v>4252000000</v>
      </c>
      <c r="O421" s="26">
        <v>4252000000</v>
      </c>
      <c r="P421" s="27">
        <v>0.9377124575084983</v>
      </c>
      <c r="Q421" s="28">
        <v>0.4251149770045991</v>
      </c>
    </row>
    <row r="422" spans="1:17" x14ac:dyDescent="0.35">
      <c r="A422" s="1">
        <v>448</v>
      </c>
      <c r="B422" s="1" t="s">
        <v>195</v>
      </c>
      <c r="C422" s="1" t="s">
        <v>11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s="1" t="s">
        <v>18</v>
      </c>
      <c r="K422" s="1" t="s">
        <v>196</v>
      </c>
      <c r="L422" s="24">
        <v>5085401000</v>
      </c>
      <c r="M422" s="25">
        <v>3430125000</v>
      </c>
      <c r="N422" s="25">
        <v>1655276000</v>
      </c>
      <c r="O422" s="26">
        <v>1655276000</v>
      </c>
      <c r="P422" s="27">
        <v>0.31739860023587374</v>
      </c>
      <c r="Q422" s="28">
        <v>0.10331186968422672</v>
      </c>
    </row>
    <row r="423" spans="1:17" x14ac:dyDescent="0.35">
      <c r="A423" s="1">
        <v>449</v>
      </c>
      <c r="B423" s="1" t="s">
        <v>195</v>
      </c>
      <c r="C423" s="1" t="s">
        <v>14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s="1" t="s">
        <v>18</v>
      </c>
      <c r="K423" s="1" t="s">
        <v>196</v>
      </c>
      <c r="L423" s="24">
        <v>5435742000</v>
      </c>
      <c r="M423" s="25">
        <v>3699557000</v>
      </c>
      <c r="N423" s="25">
        <v>1736185000</v>
      </c>
      <c r="O423" s="26">
        <v>1736185000</v>
      </c>
      <c r="P423" s="27">
        <v>0.31053988458862392</v>
      </c>
      <c r="Q423" s="28">
        <v>9.918695359796327E-2</v>
      </c>
    </row>
    <row r="424" spans="1:17" x14ac:dyDescent="0.35">
      <c r="A424" s="1">
        <v>450</v>
      </c>
      <c r="B424" s="1" t="s">
        <v>195</v>
      </c>
      <c r="C424" s="1" t="s">
        <v>15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s="1" t="s">
        <v>18</v>
      </c>
      <c r="K424" s="1" t="s">
        <v>196</v>
      </c>
      <c r="L424" s="24">
        <v>5802507000</v>
      </c>
      <c r="M424" s="25">
        <v>4033414000</v>
      </c>
      <c r="N424" s="25">
        <v>1769093000</v>
      </c>
      <c r="O424" s="26">
        <v>1769093000</v>
      </c>
      <c r="P424" s="27">
        <v>0.30685528420820163</v>
      </c>
      <c r="Q424" s="28">
        <v>9.3555343458567156E-2</v>
      </c>
    </row>
    <row r="425" spans="1:17" x14ac:dyDescent="0.35">
      <c r="A425" s="1">
        <v>451</v>
      </c>
      <c r="B425" s="1" t="s">
        <v>195</v>
      </c>
      <c r="C425" s="1" t="s">
        <v>16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s="1" t="s">
        <v>18</v>
      </c>
      <c r="K425" s="1" t="s">
        <v>196</v>
      </c>
      <c r="L425" s="24">
        <v>6306091000</v>
      </c>
      <c r="M425" s="25">
        <v>4365797000</v>
      </c>
      <c r="N425" s="25">
        <v>1940294000</v>
      </c>
      <c r="O425" s="26">
        <v>1940294000</v>
      </c>
      <c r="P425" s="27">
        <v>0.30959922453043076</v>
      </c>
      <c r="Q425" s="28">
        <v>9.5259252960518279E-2</v>
      </c>
    </row>
    <row r="426" spans="1:17" x14ac:dyDescent="0.35">
      <c r="A426" s="1">
        <v>452</v>
      </c>
      <c r="B426" s="1" t="s">
        <v>197</v>
      </c>
      <c r="C426" s="1" t="s">
        <v>11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s="1" t="s">
        <v>24</v>
      </c>
      <c r="K426" s="1" t="s">
        <v>198</v>
      </c>
      <c r="L426" s="24">
        <v>3018000000</v>
      </c>
      <c r="M426" s="25">
        <v>1817000000</v>
      </c>
      <c r="N426" s="25">
        <v>1201000000</v>
      </c>
      <c r="O426" s="26">
        <v>1201000000</v>
      </c>
      <c r="P426" s="27">
        <v>0.40877691995123933</v>
      </c>
      <c r="Q426" s="28">
        <v>0.16267100094812406</v>
      </c>
    </row>
    <row r="427" spans="1:17" x14ac:dyDescent="0.35">
      <c r="A427" s="1">
        <v>453</v>
      </c>
      <c r="B427" s="1" t="s">
        <v>197</v>
      </c>
      <c r="C427" s="1" t="s">
        <v>14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s="1" t="s">
        <v>24</v>
      </c>
      <c r="K427" s="1" t="s">
        <v>198</v>
      </c>
      <c r="L427" s="24">
        <v>2820000000</v>
      </c>
      <c r="M427" s="25">
        <v>1819000000</v>
      </c>
      <c r="N427" s="25">
        <v>1001000000</v>
      </c>
      <c r="O427" s="26">
        <v>1001000000</v>
      </c>
      <c r="P427" s="27">
        <v>0.39462636439966414</v>
      </c>
      <c r="Q427" s="28">
        <v>0.14007836551917158</v>
      </c>
    </row>
    <row r="428" spans="1:17" x14ac:dyDescent="0.35">
      <c r="A428" s="1">
        <v>454</v>
      </c>
      <c r="B428" s="1" t="s">
        <v>197</v>
      </c>
      <c r="C428" s="1" t="s">
        <v>15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s="1" t="s">
        <v>24</v>
      </c>
      <c r="K428" s="1" t="s">
        <v>198</v>
      </c>
      <c r="L428" s="24">
        <v>2798000000</v>
      </c>
      <c r="M428" s="25">
        <v>1815000000</v>
      </c>
      <c r="N428" s="25">
        <v>983000000</v>
      </c>
      <c r="O428" s="26">
        <v>983000000</v>
      </c>
      <c r="P428" s="27">
        <v>0.37632817753866843</v>
      </c>
      <c r="Q428" s="28">
        <v>0.13221250840618695</v>
      </c>
    </row>
    <row r="429" spans="1:17" x14ac:dyDescent="0.35">
      <c r="A429" s="1">
        <v>455</v>
      </c>
      <c r="B429" s="1" t="s">
        <v>197</v>
      </c>
      <c r="C429" s="1" t="s">
        <v>16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s="1" t="s">
        <v>24</v>
      </c>
      <c r="K429" s="1" t="s">
        <v>198</v>
      </c>
      <c r="L429" s="24">
        <v>2836000000</v>
      </c>
      <c r="M429" s="25">
        <v>1437000000</v>
      </c>
      <c r="N429" s="25">
        <v>1399000000</v>
      </c>
      <c r="O429" s="26">
        <v>1399000000</v>
      </c>
      <c r="P429" s="27">
        <v>0.37848658748164954</v>
      </c>
      <c r="Q429" s="28">
        <v>0.18670759375417056</v>
      </c>
    </row>
    <row r="430" spans="1:17" x14ac:dyDescent="0.35">
      <c r="A430" s="1">
        <v>456</v>
      </c>
      <c r="B430" s="1" t="s">
        <v>199</v>
      </c>
      <c r="C430" s="1" t="s">
        <v>11</v>
      </c>
      <c r="D430" s="2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s="1" t="s">
        <v>18</v>
      </c>
      <c r="K430" s="1" t="s">
        <v>200</v>
      </c>
      <c r="L430" s="24">
        <v>1405800000</v>
      </c>
      <c r="M430" s="25">
        <v>649900000</v>
      </c>
      <c r="N430" s="25">
        <v>755900000</v>
      </c>
      <c r="O430" s="26">
        <v>755900000</v>
      </c>
      <c r="P430" s="27">
        <v>0.22459380441902455</v>
      </c>
      <c r="Q430" s="28">
        <v>0.12076430271755628</v>
      </c>
    </row>
    <row r="431" spans="1:17" x14ac:dyDescent="0.35">
      <c r="A431" s="1">
        <v>457</v>
      </c>
      <c r="B431" s="1" t="s">
        <v>199</v>
      </c>
      <c r="C431" s="1" t="s">
        <v>14</v>
      </c>
      <c r="D431" s="2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s="1" t="s">
        <v>18</v>
      </c>
      <c r="K431" s="1" t="s">
        <v>200</v>
      </c>
      <c r="L431" s="24">
        <v>1756300000</v>
      </c>
      <c r="M431" s="25">
        <v>826900000</v>
      </c>
      <c r="N431" s="25">
        <v>929400000</v>
      </c>
      <c r="O431" s="26">
        <v>929400000</v>
      </c>
      <c r="P431" s="27">
        <v>0.21885630973594683</v>
      </c>
      <c r="Q431" s="28">
        <v>0.11581452728382909</v>
      </c>
    </row>
    <row r="432" spans="1:17" x14ac:dyDescent="0.35">
      <c r="A432" s="1">
        <v>458</v>
      </c>
      <c r="B432" s="1" t="s">
        <v>199</v>
      </c>
      <c r="C432" s="1" t="s">
        <v>15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s="1" t="s">
        <v>18</v>
      </c>
      <c r="K432" s="1" t="s">
        <v>200</v>
      </c>
      <c r="L432" s="24">
        <v>2288300000</v>
      </c>
      <c r="M432" s="25">
        <v>1003000000</v>
      </c>
      <c r="N432" s="25">
        <v>1285300000</v>
      </c>
      <c r="O432" s="26">
        <v>1285300000</v>
      </c>
      <c r="P432" s="27">
        <v>0.211409830007391</v>
      </c>
      <c r="Q432" s="28">
        <v>0.11874538063562454</v>
      </c>
    </row>
    <row r="433" spans="1:17" x14ac:dyDescent="0.35">
      <c r="A433" s="1">
        <v>459</v>
      </c>
      <c r="B433" s="1" t="s">
        <v>199</v>
      </c>
      <c r="C433" s="1" t="s">
        <v>16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s="1" t="s">
        <v>18</v>
      </c>
      <c r="K433" s="1" t="s">
        <v>200</v>
      </c>
      <c r="L433" s="24">
        <v>2654800000</v>
      </c>
      <c r="M433" s="25">
        <v>1100300000</v>
      </c>
      <c r="N433" s="25">
        <v>1554500000</v>
      </c>
      <c r="O433" s="26">
        <v>1554500000</v>
      </c>
      <c r="P433" s="27">
        <v>0.21836905917383653</v>
      </c>
      <c r="Q433" s="28">
        <v>0.12786451050389064</v>
      </c>
    </row>
    <row r="434" spans="1:17" x14ac:dyDescent="0.35">
      <c r="A434" s="1">
        <v>460</v>
      </c>
      <c r="B434" s="1" t="s">
        <v>201</v>
      </c>
      <c r="C434" s="1" t="s">
        <v>11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s="1" t="s">
        <v>12</v>
      </c>
      <c r="K434" s="1" t="s">
        <v>163</v>
      </c>
      <c r="L434" s="24">
        <v>9414300000</v>
      </c>
      <c r="M434" s="25">
        <v>6319100000</v>
      </c>
      <c r="N434" s="25">
        <v>3095200000</v>
      </c>
      <c r="O434" s="26">
        <v>3095200000</v>
      </c>
      <c r="P434" s="27">
        <v>0.51555825721232829</v>
      </c>
      <c r="Q434" s="28">
        <v>0.1695034062780662</v>
      </c>
    </row>
    <row r="435" spans="1:17" x14ac:dyDescent="0.35">
      <c r="A435" s="1">
        <v>461</v>
      </c>
      <c r="B435" s="1" t="s">
        <v>201</v>
      </c>
      <c r="C435" s="1" t="s">
        <v>14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s="1" t="s">
        <v>12</v>
      </c>
      <c r="K435" s="1" t="s">
        <v>163</v>
      </c>
      <c r="L435" s="24">
        <v>9342000000</v>
      </c>
      <c r="M435" s="25">
        <v>6221500000</v>
      </c>
      <c r="N435" s="25">
        <v>3120500000</v>
      </c>
      <c r="O435" s="26">
        <v>3120500000</v>
      </c>
      <c r="P435" s="27">
        <v>0.5109636768381729</v>
      </c>
      <c r="Q435" s="28">
        <v>0.17067674519091403</v>
      </c>
    </row>
    <row r="436" spans="1:17" x14ac:dyDescent="0.35">
      <c r="A436" s="1">
        <v>462</v>
      </c>
      <c r="B436" s="1" t="s">
        <v>201</v>
      </c>
      <c r="C436" s="1" t="s">
        <v>15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s="1" t="s">
        <v>12</v>
      </c>
      <c r="K436" s="1" t="s">
        <v>163</v>
      </c>
      <c r="L436" s="24">
        <v>9892600000</v>
      </c>
      <c r="M436" s="25">
        <v>6546000000</v>
      </c>
      <c r="N436" s="25">
        <v>3346600000</v>
      </c>
      <c r="O436" s="26">
        <v>3346600000</v>
      </c>
      <c r="P436" s="27">
        <v>0.51647697608854548</v>
      </c>
      <c r="Q436" s="28">
        <v>0.17472068497441787</v>
      </c>
    </row>
    <row r="437" spans="1:17" x14ac:dyDescent="0.35">
      <c r="A437" s="1">
        <v>463</v>
      </c>
      <c r="B437" s="1" t="s">
        <v>201</v>
      </c>
      <c r="C437" s="1" t="s">
        <v>16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s="1" t="s">
        <v>12</v>
      </c>
      <c r="K437" s="1" t="s">
        <v>163</v>
      </c>
      <c r="L437" s="24">
        <v>10762500000</v>
      </c>
      <c r="M437" s="25">
        <v>7293400000</v>
      </c>
      <c r="N437" s="25">
        <v>3469100000</v>
      </c>
      <c r="O437" s="26">
        <v>3469100000</v>
      </c>
      <c r="P437" s="27">
        <v>0.52338898317860627</v>
      </c>
      <c r="Q437" s="28">
        <v>0.16870510769290623</v>
      </c>
    </row>
    <row r="438" spans="1:17" x14ac:dyDescent="0.35">
      <c r="A438" s="1">
        <v>464</v>
      </c>
      <c r="B438" s="1" t="s">
        <v>202</v>
      </c>
      <c r="C438" s="1" t="s">
        <v>11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s="1" t="s">
        <v>18</v>
      </c>
      <c r="K438" s="1" t="s">
        <v>203</v>
      </c>
      <c r="L438" s="24">
        <v>20007000000</v>
      </c>
      <c r="M438" s="25">
        <v>10557000000</v>
      </c>
      <c r="N438" s="25">
        <v>9450000000</v>
      </c>
      <c r="O438" s="26">
        <v>9450000000</v>
      </c>
      <c r="P438" s="27">
        <v>0.4441952887369286</v>
      </c>
      <c r="Q438" s="28">
        <v>0.20980884083390688</v>
      </c>
    </row>
    <row r="439" spans="1:17" x14ac:dyDescent="0.35">
      <c r="A439" s="1">
        <v>465</v>
      </c>
      <c r="B439" s="1" t="s">
        <v>202</v>
      </c>
      <c r="C439" s="1" t="s">
        <v>14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s="1" t="s">
        <v>18</v>
      </c>
      <c r="K439" s="1" t="s">
        <v>203</v>
      </c>
      <c r="L439" s="24">
        <v>22393000000</v>
      </c>
      <c r="M439" s="25">
        <v>10853000000</v>
      </c>
      <c r="N439" s="25">
        <v>11540000000</v>
      </c>
      <c r="O439" s="26">
        <v>11540000000</v>
      </c>
      <c r="P439" s="27">
        <v>0.45875074263003712</v>
      </c>
      <c r="Q439" s="28">
        <v>0.23641243111466209</v>
      </c>
    </row>
    <row r="440" spans="1:17" x14ac:dyDescent="0.35">
      <c r="A440" s="1">
        <v>466</v>
      </c>
      <c r="B440" s="1" t="s">
        <v>202</v>
      </c>
      <c r="C440" s="1" t="s">
        <v>15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s="1" t="s">
        <v>18</v>
      </c>
      <c r="K440" s="1" t="s">
        <v>203</v>
      </c>
      <c r="L440" s="24">
        <v>24101000000</v>
      </c>
      <c r="M440" s="25">
        <v>10877000000</v>
      </c>
      <c r="N440" s="25">
        <v>13224000000</v>
      </c>
      <c r="O440" s="26">
        <v>13224000000</v>
      </c>
      <c r="P440" s="27">
        <v>0.4593729152768512</v>
      </c>
      <c r="Q440" s="28">
        <v>0.25205375011912706</v>
      </c>
    </row>
    <row r="441" spans="1:17" x14ac:dyDescent="0.35">
      <c r="A441" s="1">
        <v>467</v>
      </c>
      <c r="B441" s="1" t="s">
        <v>202</v>
      </c>
      <c r="C441" s="1" t="s">
        <v>16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s="1" t="s">
        <v>18</v>
      </c>
      <c r="K441" s="1" t="s">
        <v>203</v>
      </c>
      <c r="L441" s="24">
        <v>25639000000</v>
      </c>
      <c r="M441" s="25">
        <v>11281000000</v>
      </c>
      <c r="N441" s="25">
        <v>14358000000</v>
      </c>
      <c r="O441" s="26">
        <v>14358000000</v>
      </c>
      <c r="P441" s="27">
        <v>0.46086784584411844</v>
      </c>
      <c r="Q441" s="28">
        <v>0.25808886971527178</v>
      </c>
    </row>
    <row r="442" spans="1:17" x14ac:dyDescent="0.35">
      <c r="A442" s="1">
        <v>468</v>
      </c>
      <c r="B442" s="1" t="s">
        <v>204</v>
      </c>
      <c r="C442" s="1" t="s">
        <v>11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s="1" t="s">
        <v>18</v>
      </c>
      <c r="K442" s="1" t="s">
        <v>147</v>
      </c>
      <c r="L442" s="24">
        <v>3846000000</v>
      </c>
      <c r="M442" s="25">
        <v>1874000000</v>
      </c>
      <c r="N442" s="25">
        <v>1972000000</v>
      </c>
      <c r="O442" s="26">
        <v>1972000000</v>
      </c>
      <c r="P442" s="27">
        <v>0.69485094850948514</v>
      </c>
      <c r="Q442" s="28">
        <v>0.35627822944896115</v>
      </c>
    </row>
    <row r="443" spans="1:17" x14ac:dyDescent="0.35">
      <c r="A443" s="1">
        <v>469</v>
      </c>
      <c r="B443" s="1" t="s">
        <v>204</v>
      </c>
      <c r="C443" s="1" t="s">
        <v>14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s="1" t="s">
        <v>18</v>
      </c>
      <c r="K443" s="1" t="s">
        <v>147</v>
      </c>
      <c r="L443" s="24">
        <v>4141000000</v>
      </c>
      <c r="M443" s="25">
        <v>2021000000</v>
      </c>
      <c r="N443" s="25">
        <v>2120000000</v>
      </c>
      <c r="O443" s="26">
        <v>2120000000</v>
      </c>
      <c r="P443" s="27">
        <v>0.66097366320830009</v>
      </c>
      <c r="Q443" s="28">
        <v>0.33838786911412611</v>
      </c>
    </row>
    <row r="444" spans="1:17" x14ac:dyDescent="0.35">
      <c r="A444" s="1">
        <v>470</v>
      </c>
      <c r="B444" s="1" t="s">
        <v>204</v>
      </c>
      <c r="C444" s="1" t="s">
        <v>15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s="1" t="s">
        <v>18</v>
      </c>
      <c r="K444" s="1" t="s">
        <v>147</v>
      </c>
      <c r="L444" s="24">
        <v>4051000000</v>
      </c>
      <c r="M444" s="25">
        <v>1999000000</v>
      </c>
      <c r="N444" s="25">
        <v>2052000000</v>
      </c>
      <c r="O444" s="26">
        <v>2052000000</v>
      </c>
      <c r="P444" s="27">
        <v>0.633562715045355</v>
      </c>
      <c r="Q444" s="28">
        <v>0.32092586800125117</v>
      </c>
    </row>
    <row r="445" spans="1:17" x14ac:dyDescent="0.35">
      <c r="A445" s="1">
        <v>471</v>
      </c>
      <c r="B445" s="1" t="s">
        <v>204</v>
      </c>
      <c r="C445" s="1" t="s">
        <v>16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s="1" t="s">
        <v>18</v>
      </c>
      <c r="K445" s="1" t="s">
        <v>147</v>
      </c>
      <c r="L445" s="24">
        <v>4065000000</v>
      </c>
      <c r="M445" s="25">
        <v>2012000000</v>
      </c>
      <c r="N445" s="25">
        <v>2053000000</v>
      </c>
      <c r="O445" s="26">
        <v>2053000000</v>
      </c>
      <c r="P445" s="27">
        <v>0.6256733877174081</v>
      </c>
      <c r="Q445" s="28">
        <v>0.3159919963059874</v>
      </c>
    </row>
    <row r="446" spans="1:17" x14ac:dyDescent="0.35">
      <c r="A446" s="1">
        <v>472</v>
      </c>
      <c r="B446" s="1" t="s">
        <v>205</v>
      </c>
      <c r="C446" s="1" t="s">
        <v>11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s="1" t="s">
        <v>18</v>
      </c>
      <c r="K446" s="1" t="s">
        <v>147</v>
      </c>
      <c r="L446" s="24">
        <v>3846000000</v>
      </c>
      <c r="M446" s="25">
        <v>1874000000</v>
      </c>
      <c r="N446" s="25">
        <v>1972000000</v>
      </c>
      <c r="O446" s="26">
        <v>1972000000</v>
      </c>
      <c r="P446" s="27">
        <v>0.69485094850948514</v>
      </c>
      <c r="Q446" s="28">
        <v>0.35627822944896115</v>
      </c>
    </row>
    <row r="447" spans="1:17" x14ac:dyDescent="0.35">
      <c r="A447" s="1">
        <v>473</v>
      </c>
      <c r="B447" s="1" t="s">
        <v>205</v>
      </c>
      <c r="C447" s="1" t="s">
        <v>14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s="1" t="s">
        <v>18</v>
      </c>
      <c r="K447" s="1" t="s">
        <v>147</v>
      </c>
      <c r="L447" s="24">
        <v>4141000000</v>
      </c>
      <c r="M447" s="25">
        <v>2021000000</v>
      </c>
      <c r="N447" s="25">
        <v>2120000000</v>
      </c>
      <c r="O447" s="26">
        <v>2120000000</v>
      </c>
      <c r="P447" s="27">
        <v>0.66097366320830009</v>
      </c>
      <c r="Q447" s="28">
        <v>0.33838786911412611</v>
      </c>
    </row>
    <row r="448" spans="1:17" x14ac:dyDescent="0.35">
      <c r="A448" s="1">
        <v>474</v>
      </c>
      <c r="B448" s="1" t="s">
        <v>205</v>
      </c>
      <c r="C448" s="1" t="s">
        <v>15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s="1" t="s">
        <v>18</v>
      </c>
      <c r="K448" s="1" t="s">
        <v>147</v>
      </c>
      <c r="L448" s="24">
        <v>4051000000</v>
      </c>
      <c r="M448" s="25">
        <v>1999000000</v>
      </c>
      <c r="N448" s="25">
        <v>2052000000</v>
      </c>
      <c r="O448" s="26">
        <v>2052000000</v>
      </c>
      <c r="P448" s="27">
        <v>0.633562715045355</v>
      </c>
      <c r="Q448" s="28">
        <v>0.32092586800125117</v>
      </c>
    </row>
    <row r="449" spans="1:17" x14ac:dyDescent="0.35">
      <c r="A449" s="1">
        <v>475</v>
      </c>
      <c r="B449" s="1" t="s">
        <v>205</v>
      </c>
      <c r="C449" s="1" t="s">
        <v>16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s="1" t="s">
        <v>18</v>
      </c>
      <c r="K449" s="1" t="s">
        <v>147</v>
      </c>
      <c r="L449" s="24">
        <v>4065000000</v>
      </c>
      <c r="M449" s="25">
        <v>2012000000</v>
      </c>
      <c r="N449" s="25">
        <v>2053000000</v>
      </c>
      <c r="O449" s="26">
        <v>2053000000</v>
      </c>
      <c r="P449" s="27">
        <v>0.6256733877174081</v>
      </c>
      <c r="Q449" s="28">
        <v>0.3159919963059874</v>
      </c>
    </row>
    <row r="450" spans="1:17" x14ac:dyDescent="0.35">
      <c r="A450" s="1">
        <v>476</v>
      </c>
      <c r="B450" s="1" t="s">
        <v>206</v>
      </c>
      <c r="C450" s="1" t="s">
        <v>11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s="1" t="s">
        <v>18</v>
      </c>
      <c r="K450" s="1" t="s">
        <v>120</v>
      </c>
      <c r="L450" s="24">
        <v>2777000000</v>
      </c>
      <c r="M450" s="25">
        <v>1013000000</v>
      </c>
      <c r="N450" s="25">
        <v>1764000000</v>
      </c>
      <c r="O450" s="26">
        <v>1764000000</v>
      </c>
      <c r="P450" s="27">
        <v>0.18450601288950896</v>
      </c>
      <c r="Q450" s="28">
        <v>0.11720151484951166</v>
      </c>
    </row>
    <row r="451" spans="1:17" x14ac:dyDescent="0.35">
      <c r="A451" s="1">
        <v>477</v>
      </c>
      <c r="B451" s="1" t="s">
        <v>206</v>
      </c>
      <c r="C451" s="1" t="s">
        <v>14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s="1" t="s">
        <v>18</v>
      </c>
      <c r="K451" s="1" t="s">
        <v>120</v>
      </c>
      <c r="L451" s="24">
        <v>3028000000</v>
      </c>
      <c r="M451" s="25">
        <v>1130000000</v>
      </c>
      <c r="N451" s="25">
        <v>1898000000</v>
      </c>
      <c r="O451" s="26">
        <v>1898000000</v>
      </c>
      <c r="P451" s="27">
        <v>0.19536744306084264</v>
      </c>
      <c r="Q451" s="28">
        <v>0.1224595135170011</v>
      </c>
    </row>
    <row r="452" spans="1:17" x14ac:dyDescent="0.35">
      <c r="A452" s="1">
        <v>478</v>
      </c>
      <c r="B452" s="1" t="s">
        <v>206</v>
      </c>
      <c r="C452" s="1" t="s">
        <v>15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s="1" t="s">
        <v>18</v>
      </c>
      <c r="K452" s="1" t="s">
        <v>120</v>
      </c>
      <c r="L452" s="24">
        <v>3010000000</v>
      </c>
      <c r="M452" s="25">
        <v>1110000000</v>
      </c>
      <c r="N452" s="25">
        <v>1900000000</v>
      </c>
      <c r="O452" s="26">
        <v>1900000000</v>
      </c>
      <c r="P452" s="27">
        <v>0.19848334981866134</v>
      </c>
      <c r="Q452" s="28">
        <v>0.12528849324101549</v>
      </c>
    </row>
    <row r="453" spans="1:17" x14ac:dyDescent="0.35">
      <c r="A453" s="1">
        <v>479</v>
      </c>
      <c r="B453" s="1" t="s">
        <v>206</v>
      </c>
      <c r="C453" s="1" t="s">
        <v>16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s="1" t="s">
        <v>18</v>
      </c>
      <c r="K453" s="1" t="s">
        <v>120</v>
      </c>
      <c r="L453" s="24">
        <v>3554000000</v>
      </c>
      <c r="M453" s="25">
        <v>1279000000</v>
      </c>
      <c r="N453" s="25">
        <v>2275000000</v>
      </c>
      <c r="O453" s="26">
        <v>2275000000</v>
      </c>
      <c r="P453" s="27">
        <v>0.21331252625892805</v>
      </c>
      <c r="Q453" s="28">
        <v>0.13654642578476683</v>
      </c>
    </row>
    <row r="454" spans="1:17" x14ac:dyDescent="0.35">
      <c r="A454" s="1">
        <v>480</v>
      </c>
      <c r="B454" s="1" t="s">
        <v>207</v>
      </c>
      <c r="C454" s="1" t="s">
        <v>11</v>
      </c>
      <c r="D454" s="2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s="1" t="s">
        <v>51</v>
      </c>
      <c r="K454" s="1" t="s">
        <v>74</v>
      </c>
      <c r="L454" s="24">
        <v>817169000</v>
      </c>
      <c r="M454" s="25">
        <v>451091000</v>
      </c>
      <c r="N454" s="25">
        <v>366078000</v>
      </c>
      <c r="O454" s="26">
        <v>366078000</v>
      </c>
      <c r="P454" s="27">
        <v>0.63887896411994061</v>
      </c>
      <c r="Q454" s="28">
        <v>0.2862070556116294</v>
      </c>
    </row>
    <row r="455" spans="1:17" x14ac:dyDescent="0.35">
      <c r="A455" s="1">
        <v>481</v>
      </c>
      <c r="B455" s="1" t="s">
        <v>207</v>
      </c>
      <c r="C455" s="1" t="s">
        <v>14</v>
      </c>
      <c r="D455" s="2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s="1" t="s">
        <v>51</v>
      </c>
      <c r="K455" s="1" t="s">
        <v>74</v>
      </c>
      <c r="L455" s="24">
        <v>926599000</v>
      </c>
      <c r="M455" s="25">
        <v>544787000</v>
      </c>
      <c r="N455" s="25">
        <v>381812000</v>
      </c>
      <c r="O455" s="26">
        <v>381812000</v>
      </c>
      <c r="P455" s="27">
        <v>0.62512624311945486</v>
      </c>
      <c r="Q455" s="28">
        <v>0.2575879114243867</v>
      </c>
    </row>
    <row r="456" spans="1:17" x14ac:dyDescent="0.35">
      <c r="A456" s="1">
        <v>482</v>
      </c>
      <c r="B456" s="1" t="s">
        <v>207</v>
      </c>
      <c r="C456" s="1" t="s">
        <v>15</v>
      </c>
      <c r="D456" s="2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s="1" t="s">
        <v>51</v>
      </c>
      <c r="K456" s="1" t="s">
        <v>74</v>
      </c>
      <c r="L456" s="24">
        <v>1013117000</v>
      </c>
      <c r="M456" s="25">
        <v>627981000</v>
      </c>
      <c r="N456" s="25">
        <v>385136000</v>
      </c>
      <c r="O456" s="26">
        <v>385136000</v>
      </c>
      <c r="P456" s="27">
        <v>0.62675896013333021</v>
      </c>
      <c r="Q456" s="28">
        <v>0.238262154193356</v>
      </c>
    </row>
    <row r="457" spans="1:17" x14ac:dyDescent="0.35">
      <c r="A457" s="1">
        <v>483</v>
      </c>
      <c r="B457" s="1" t="s">
        <v>207</v>
      </c>
      <c r="C457" s="1" t="s">
        <v>16</v>
      </c>
      <c r="D457" s="2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s="1" t="s">
        <v>51</v>
      </c>
      <c r="K457" s="1" t="s">
        <v>74</v>
      </c>
      <c r="L457" s="24">
        <v>1112054000</v>
      </c>
      <c r="M457" s="25">
        <v>710143000</v>
      </c>
      <c r="N457" s="25">
        <v>401911000</v>
      </c>
      <c r="O457" s="26">
        <v>401911000</v>
      </c>
      <c r="P457" s="27">
        <v>0.630653488614762</v>
      </c>
      <c r="Q457" s="28">
        <v>0.22792649840983228</v>
      </c>
    </row>
    <row r="458" spans="1:17" x14ac:dyDescent="0.35">
      <c r="A458" s="1">
        <v>484</v>
      </c>
      <c r="B458" s="1" t="s">
        <v>208</v>
      </c>
      <c r="C458" s="1" t="s">
        <v>11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s="1" t="s">
        <v>18</v>
      </c>
      <c r="K458" s="1" t="s">
        <v>196</v>
      </c>
      <c r="L458" s="24">
        <v>2652700000</v>
      </c>
      <c r="M458" s="25">
        <v>1732600000</v>
      </c>
      <c r="N458" s="25">
        <v>920100000</v>
      </c>
      <c r="O458" s="26">
        <v>920100000</v>
      </c>
      <c r="P458" s="27">
        <v>0.35873960375955105</v>
      </c>
      <c r="Q458" s="28">
        <v>0.12443031983230779</v>
      </c>
    </row>
    <row r="459" spans="1:17" x14ac:dyDescent="0.35">
      <c r="A459" s="1">
        <v>485</v>
      </c>
      <c r="B459" s="1" t="s">
        <v>208</v>
      </c>
      <c r="C459" s="1" t="s">
        <v>14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s="1" t="s">
        <v>18</v>
      </c>
      <c r="K459" s="1" t="s">
        <v>196</v>
      </c>
      <c r="L459" s="24">
        <v>2789800000</v>
      </c>
      <c r="M459" s="25">
        <v>1819500000</v>
      </c>
      <c r="N459" s="25">
        <v>970300000</v>
      </c>
      <c r="O459" s="26">
        <v>970300000</v>
      </c>
      <c r="P459" s="27">
        <v>0.35582822085889576</v>
      </c>
      <c r="Q459" s="28">
        <v>0.12375801946354094</v>
      </c>
    </row>
    <row r="460" spans="1:17" x14ac:dyDescent="0.35">
      <c r="A460" s="1">
        <v>486</v>
      </c>
      <c r="B460" s="1" t="s">
        <v>208</v>
      </c>
      <c r="C460" s="1" t="s">
        <v>15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s="1" t="s">
        <v>18</v>
      </c>
      <c r="K460" s="1" t="s">
        <v>196</v>
      </c>
      <c r="L460" s="24">
        <v>3034000000</v>
      </c>
      <c r="M460" s="25">
        <v>1993800000</v>
      </c>
      <c r="N460" s="25">
        <v>1040200000</v>
      </c>
      <c r="O460" s="26">
        <v>1040200000</v>
      </c>
      <c r="P460" s="27">
        <v>0.35270047197228616</v>
      </c>
      <c r="Q460" s="28">
        <v>0.12092255469531051</v>
      </c>
    </row>
    <row r="461" spans="1:17" x14ac:dyDescent="0.35">
      <c r="A461" s="1">
        <v>487</v>
      </c>
      <c r="B461" s="1" t="s">
        <v>208</v>
      </c>
      <c r="C461" s="1" t="s">
        <v>16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s="1" t="s">
        <v>18</v>
      </c>
      <c r="K461" s="1" t="s">
        <v>196</v>
      </c>
      <c r="L461" s="24">
        <v>4656700000</v>
      </c>
      <c r="M461" s="25">
        <v>3607000000</v>
      </c>
      <c r="N461" s="25">
        <v>1049700000</v>
      </c>
      <c r="O461" s="26">
        <v>1049700000</v>
      </c>
      <c r="P461" s="27">
        <v>0.30046327362824554</v>
      </c>
      <c r="Q461" s="28">
        <v>6.7729572084860371E-2</v>
      </c>
    </row>
    <row r="462" spans="1:17" x14ac:dyDescent="0.35">
      <c r="A462" s="1">
        <v>488</v>
      </c>
      <c r="B462" s="1" t="s">
        <v>209</v>
      </c>
      <c r="C462" s="1" t="s">
        <v>11</v>
      </c>
      <c r="D462" s="2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s="1" t="s">
        <v>12</v>
      </c>
      <c r="K462" s="1" t="s">
        <v>210</v>
      </c>
      <c r="L462" s="24">
        <v>1663000000</v>
      </c>
      <c r="M462" s="25">
        <v>1201500000</v>
      </c>
      <c r="N462" s="25">
        <v>461500000</v>
      </c>
      <c r="O462" s="26">
        <v>461500000</v>
      </c>
      <c r="P462" s="27">
        <v>1</v>
      </c>
      <c r="Q462" s="28">
        <v>0.27751052315093205</v>
      </c>
    </row>
    <row r="463" spans="1:17" x14ac:dyDescent="0.35">
      <c r="A463" s="1">
        <v>489</v>
      </c>
      <c r="B463" s="1" t="s">
        <v>209</v>
      </c>
      <c r="C463" s="1" t="s">
        <v>14</v>
      </c>
      <c r="D463" s="2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s="1" t="s">
        <v>12</v>
      </c>
      <c r="K463" s="1" t="s">
        <v>210</v>
      </c>
      <c r="L463" s="24">
        <v>1558400000</v>
      </c>
      <c r="M463" s="25">
        <v>1118400000</v>
      </c>
      <c r="N463" s="25">
        <v>440000000</v>
      </c>
      <c r="O463" s="26">
        <v>440000000</v>
      </c>
      <c r="P463" s="27">
        <v>1</v>
      </c>
      <c r="Q463" s="28">
        <v>0.28234086242299794</v>
      </c>
    </row>
    <row r="464" spans="1:17" x14ac:dyDescent="0.35">
      <c r="A464" s="1">
        <v>490</v>
      </c>
      <c r="B464" s="1" t="s">
        <v>209</v>
      </c>
      <c r="C464" s="1" t="s">
        <v>15</v>
      </c>
      <c r="D464" s="2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s="1" t="s">
        <v>12</v>
      </c>
      <c r="K464" s="1" t="s">
        <v>210</v>
      </c>
      <c r="L464" s="24">
        <v>1584500000</v>
      </c>
      <c r="M464" s="25">
        <v>1158200000</v>
      </c>
      <c r="N464" s="25">
        <v>426300000</v>
      </c>
      <c r="O464" s="26">
        <v>426300000</v>
      </c>
      <c r="P464" s="27">
        <v>1</v>
      </c>
      <c r="Q464" s="28">
        <v>0.26904386241716632</v>
      </c>
    </row>
    <row r="465" spans="1:17" x14ac:dyDescent="0.35">
      <c r="A465" s="1">
        <v>491</v>
      </c>
      <c r="B465" s="1" t="s">
        <v>209</v>
      </c>
      <c r="C465" s="1" t="s">
        <v>16</v>
      </c>
      <c r="D465" s="2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s="1" t="s">
        <v>12</v>
      </c>
      <c r="K465" s="1" t="s">
        <v>210</v>
      </c>
      <c r="L465" s="24">
        <v>1637100000</v>
      </c>
      <c r="M465" s="25">
        <v>1267800000</v>
      </c>
      <c r="N465" s="25">
        <v>369300000</v>
      </c>
      <c r="O465" s="26">
        <v>369300000</v>
      </c>
      <c r="P465" s="27">
        <v>1</v>
      </c>
      <c r="Q465" s="28">
        <v>0.22558182151365219</v>
      </c>
    </row>
    <row r="466" spans="1:17" x14ac:dyDescent="0.35">
      <c r="A466" s="1">
        <v>492</v>
      </c>
      <c r="B466" s="1" t="s">
        <v>211</v>
      </c>
      <c r="C466" s="1" t="s">
        <v>11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s="1" t="s">
        <v>12</v>
      </c>
      <c r="K466" s="1" t="s">
        <v>156</v>
      </c>
      <c r="L466" s="24">
        <v>2778591000</v>
      </c>
      <c r="M466" s="25">
        <v>1616921000</v>
      </c>
      <c r="N466" s="25">
        <v>1161670000</v>
      </c>
      <c r="O466" s="26">
        <v>1161670000</v>
      </c>
      <c r="P466" s="27">
        <v>0.38833734725571811</v>
      </c>
      <c r="Q466" s="28">
        <v>0.16235561339777971</v>
      </c>
    </row>
    <row r="467" spans="1:17" x14ac:dyDescent="0.35">
      <c r="A467" s="1">
        <v>493</v>
      </c>
      <c r="B467" s="1" t="s">
        <v>211</v>
      </c>
      <c r="C467" s="1" t="s">
        <v>14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s="1" t="s">
        <v>12</v>
      </c>
      <c r="K467" s="1" t="s">
        <v>156</v>
      </c>
      <c r="L467" s="24">
        <v>2974249000</v>
      </c>
      <c r="M467" s="25">
        <v>1758765000</v>
      </c>
      <c r="N467" s="25">
        <v>1215484000</v>
      </c>
      <c r="O467" s="26">
        <v>1215484000</v>
      </c>
      <c r="P467" s="27">
        <v>0.38363902357982893</v>
      </c>
      <c r="Q467" s="28">
        <v>0.15678145808804334</v>
      </c>
    </row>
    <row r="468" spans="1:17" x14ac:dyDescent="0.35">
      <c r="A468" s="1">
        <v>494</v>
      </c>
      <c r="B468" s="1" t="s">
        <v>211</v>
      </c>
      <c r="C468" s="1" t="s">
        <v>15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s="1" t="s">
        <v>12</v>
      </c>
      <c r="K468" s="1" t="s">
        <v>156</v>
      </c>
      <c r="L468" s="24">
        <v>2568144000</v>
      </c>
      <c r="M468" s="25">
        <v>1647382000</v>
      </c>
      <c r="N468" s="25">
        <v>920762000</v>
      </c>
      <c r="O468" s="26">
        <v>920762000</v>
      </c>
      <c r="P468" s="27">
        <v>0.36918188390369555</v>
      </c>
      <c r="Q468" s="28">
        <v>0.13236354728821068</v>
      </c>
    </row>
    <row r="469" spans="1:17" x14ac:dyDescent="0.35">
      <c r="A469" s="1">
        <v>495</v>
      </c>
      <c r="B469" s="1" t="s">
        <v>211</v>
      </c>
      <c r="C469" s="1" t="s">
        <v>16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s="1" t="s">
        <v>12</v>
      </c>
      <c r="K469" s="1" t="s">
        <v>156</v>
      </c>
      <c r="L469" s="24">
        <v>2471969000</v>
      </c>
      <c r="M469" s="25">
        <v>1757523000</v>
      </c>
      <c r="N469" s="25">
        <v>714446000</v>
      </c>
      <c r="O469" s="26">
        <v>714446000</v>
      </c>
      <c r="P469" s="27">
        <v>0.36382757888843398</v>
      </c>
      <c r="Q469" s="28">
        <v>0.10515308178481449</v>
      </c>
    </row>
    <row r="470" spans="1:17" x14ac:dyDescent="0.35">
      <c r="A470" s="1">
        <v>496</v>
      </c>
      <c r="B470" s="1" t="s">
        <v>212</v>
      </c>
      <c r="C470" s="1" t="s">
        <v>11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s="1" t="s">
        <v>35</v>
      </c>
      <c r="K470" s="1" t="s">
        <v>213</v>
      </c>
      <c r="L470" s="24">
        <v>3498000000</v>
      </c>
      <c r="M470" s="25">
        <v>2452000000</v>
      </c>
      <c r="N470" s="25">
        <v>1046000000</v>
      </c>
      <c r="O470" s="26">
        <v>1046000000</v>
      </c>
      <c r="P470" s="27">
        <v>0.58329164582291138</v>
      </c>
      <c r="Q470" s="28">
        <v>0.1744205436051359</v>
      </c>
    </row>
    <row r="471" spans="1:17" x14ac:dyDescent="0.35">
      <c r="A471" s="1">
        <v>497</v>
      </c>
      <c r="B471" s="1" t="s">
        <v>212</v>
      </c>
      <c r="C471" s="1" t="s">
        <v>14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s="1" t="s">
        <v>35</v>
      </c>
      <c r="K471" s="1" t="s">
        <v>213</v>
      </c>
      <c r="L471" s="24">
        <v>3630000000</v>
      </c>
      <c r="M471" s="25">
        <v>2450000000</v>
      </c>
      <c r="N471" s="25">
        <v>1180000000</v>
      </c>
      <c r="O471" s="26">
        <v>1180000000</v>
      </c>
      <c r="P471" s="27">
        <v>0.59304035288351575</v>
      </c>
      <c r="Q471" s="28">
        <v>0.19277895768665251</v>
      </c>
    </row>
    <row r="472" spans="1:17" x14ac:dyDescent="0.35">
      <c r="A472" s="1">
        <v>498</v>
      </c>
      <c r="B472" s="1" t="s">
        <v>212</v>
      </c>
      <c r="C472" s="1" t="s">
        <v>15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s="1" t="s">
        <v>35</v>
      </c>
      <c r="K472" s="1" t="s">
        <v>213</v>
      </c>
      <c r="L472" s="24">
        <v>3723000000</v>
      </c>
      <c r="M472" s="25">
        <v>2425000000</v>
      </c>
      <c r="N472" s="25">
        <v>1298000000</v>
      </c>
      <c r="O472" s="26">
        <v>1298000000</v>
      </c>
      <c r="P472" s="27">
        <v>0.59264565425023874</v>
      </c>
      <c r="Q472" s="28">
        <v>0.20662209487424388</v>
      </c>
    </row>
    <row r="473" spans="1:17" x14ac:dyDescent="0.35">
      <c r="A473" s="1">
        <v>499</v>
      </c>
      <c r="B473" s="1" t="s">
        <v>212</v>
      </c>
      <c r="C473" s="1" t="s">
        <v>16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s="1" t="s">
        <v>35</v>
      </c>
      <c r="K473" s="1" t="s">
        <v>213</v>
      </c>
      <c r="L473" s="24">
        <v>3858000000</v>
      </c>
      <c r="M473" s="25">
        <v>2425000000</v>
      </c>
      <c r="N473" s="25">
        <v>1433000000</v>
      </c>
      <c r="O473" s="26">
        <v>1433000000</v>
      </c>
      <c r="P473" s="27">
        <v>0.59906832298136647</v>
      </c>
      <c r="Q473" s="28">
        <v>0.22251552795031057</v>
      </c>
    </row>
    <row r="474" spans="1:17" x14ac:dyDescent="0.35">
      <c r="A474" s="1">
        <v>500</v>
      </c>
      <c r="B474" s="1" t="s">
        <v>214</v>
      </c>
      <c r="C474" s="1" t="s">
        <v>11</v>
      </c>
      <c r="D474" s="2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s="1" t="s">
        <v>18</v>
      </c>
      <c r="K474" s="1" t="s">
        <v>154</v>
      </c>
      <c r="L474" s="24">
        <v>1304400000</v>
      </c>
      <c r="M474" s="25">
        <v>903500000</v>
      </c>
      <c r="N474" s="25">
        <v>400900000</v>
      </c>
      <c r="O474" s="26">
        <v>400900000</v>
      </c>
      <c r="P474" s="27">
        <v>0.22030062489444346</v>
      </c>
      <c r="Q474" s="28">
        <v>6.7708157405843614E-2</v>
      </c>
    </row>
    <row r="475" spans="1:17" x14ac:dyDescent="0.35">
      <c r="A475" s="1">
        <v>501</v>
      </c>
      <c r="B475" s="1" t="s">
        <v>214</v>
      </c>
      <c r="C475" s="1" t="s">
        <v>14</v>
      </c>
      <c r="D475" s="2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s="1" t="s">
        <v>18</v>
      </c>
      <c r="K475" s="1" t="s">
        <v>154</v>
      </c>
      <c r="L475" s="24">
        <v>1295100000</v>
      </c>
      <c r="M475" s="25">
        <v>969800000</v>
      </c>
      <c r="N475" s="25">
        <v>325300000</v>
      </c>
      <c r="O475" s="26">
        <v>325300000</v>
      </c>
      <c r="P475" s="27">
        <v>0.20604238258877439</v>
      </c>
      <c r="Q475" s="28">
        <v>5.175321369479445E-2</v>
      </c>
    </row>
    <row r="476" spans="1:17" x14ac:dyDescent="0.35">
      <c r="A476" s="1">
        <v>502</v>
      </c>
      <c r="B476" s="1" t="s">
        <v>214</v>
      </c>
      <c r="C476" s="1" t="s">
        <v>15</v>
      </c>
      <c r="D476" s="2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s="1" t="s">
        <v>18</v>
      </c>
      <c r="K476" s="1" t="s">
        <v>154</v>
      </c>
      <c r="L476" s="24">
        <v>1422500000</v>
      </c>
      <c r="M476" s="25">
        <v>992800000</v>
      </c>
      <c r="N476" s="25">
        <v>429700000</v>
      </c>
      <c r="O476" s="26">
        <v>429700000</v>
      </c>
      <c r="P476" s="27">
        <v>0.21030455351862798</v>
      </c>
      <c r="Q476" s="28">
        <v>6.352749852158486E-2</v>
      </c>
    </row>
    <row r="477" spans="1:17" x14ac:dyDescent="0.35">
      <c r="A477" s="1">
        <v>503</v>
      </c>
      <c r="B477" s="1" t="s">
        <v>214</v>
      </c>
      <c r="C477" s="1" t="s">
        <v>16</v>
      </c>
      <c r="D477" s="2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s="1" t="s">
        <v>18</v>
      </c>
      <c r="K477" s="1" t="s">
        <v>154</v>
      </c>
      <c r="L477" s="24">
        <v>1541100000</v>
      </c>
      <c r="M477" s="25">
        <v>913100000</v>
      </c>
      <c r="N477" s="25">
        <v>628000000</v>
      </c>
      <c r="O477" s="26">
        <v>628000000</v>
      </c>
      <c r="P477" s="27">
        <v>0.22226869546405137</v>
      </c>
      <c r="Q477" s="28">
        <v>9.0574745799379824E-2</v>
      </c>
    </row>
    <row r="478" spans="1:17" x14ac:dyDescent="0.35">
      <c r="A478" s="1">
        <v>504</v>
      </c>
      <c r="B478" s="1" t="s">
        <v>215</v>
      </c>
      <c r="C478" s="1" t="s">
        <v>11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s="1" t="s">
        <v>41</v>
      </c>
      <c r="K478" s="1" t="s">
        <v>44</v>
      </c>
      <c r="L478" s="24">
        <v>6677000000</v>
      </c>
      <c r="M478" s="25">
        <v>3110000000</v>
      </c>
      <c r="N478" s="25">
        <v>3567000000</v>
      </c>
      <c r="O478" s="26">
        <v>3567000000</v>
      </c>
      <c r="P478" s="27">
        <v>0.37276686020544891</v>
      </c>
      <c r="Q478" s="28">
        <v>0.19914024117909782</v>
      </c>
    </row>
    <row r="479" spans="1:17" x14ac:dyDescent="0.35">
      <c r="A479" s="1">
        <v>505</v>
      </c>
      <c r="B479" s="1" t="s">
        <v>215</v>
      </c>
      <c r="C479" s="1" t="s">
        <v>14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s="1" t="s">
        <v>41</v>
      </c>
      <c r="K479" s="1" t="s">
        <v>44</v>
      </c>
      <c r="L479" s="24">
        <v>9211000000</v>
      </c>
      <c r="M479" s="25">
        <v>3942000000</v>
      </c>
      <c r="N479" s="25">
        <v>5269000000</v>
      </c>
      <c r="O479" s="26">
        <v>5269000000</v>
      </c>
      <c r="P479" s="27">
        <v>0.40477236772719283</v>
      </c>
      <c r="Q479" s="28">
        <v>0.23154332923185095</v>
      </c>
    </row>
    <row r="480" spans="1:17" x14ac:dyDescent="0.35">
      <c r="A480" s="1">
        <v>506</v>
      </c>
      <c r="B480" s="1" t="s">
        <v>215</v>
      </c>
      <c r="C480" s="1" t="s">
        <v>15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s="1" t="s">
        <v>41</v>
      </c>
      <c r="K480" s="1" t="s">
        <v>44</v>
      </c>
      <c r="L480" s="24">
        <v>9602000000</v>
      </c>
      <c r="M480" s="25">
        <v>4279000000</v>
      </c>
      <c r="N480" s="25">
        <v>5323000000</v>
      </c>
      <c r="O480" s="26">
        <v>5323000000</v>
      </c>
      <c r="P480" s="27">
        <v>0.401337513061651</v>
      </c>
      <c r="Q480" s="28">
        <v>0.22248693834900732</v>
      </c>
    </row>
    <row r="481" spans="1:17" x14ac:dyDescent="0.35">
      <c r="A481" s="1">
        <v>507</v>
      </c>
      <c r="B481" s="1" t="s">
        <v>215</v>
      </c>
      <c r="C481" s="1" t="s">
        <v>16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s="1" t="s">
        <v>41</v>
      </c>
      <c r="K481" s="1" t="s">
        <v>44</v>
      </c>
      <c r="L481" s="24">
        <v>9731000000</v>
      </c>
      <c r="M481" s="25">
        <v>4279000000</v>
      </c>
      <c r="N481" s="25">
        <v>5452000000</v>
      </c>
      <c r="O481" s="26">
        <v>5452000000</v>
      </c>
      <c r="P481" s="27">
        <v>0.41480881538002468</v>
      </c>
      <c r="Q481" s="28">
        <v>0.23240547337908693</v>
      </c>
    </row>
    <row r="482" spans="1:17" x14ac:dyDescent="0.35">
      <c r="A482" s="1">
        <v>508</v>
      </c>
      <c r="B482" s="1" t="s">
        <v>216</v>
      </c>
      <c r="C482" s="1" t="s">
        <v>11</v>
      </c>
      <c r="D482" s="2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s="1" t="s">
        <v>24</v>
      </c>
      <c r="K482" s="1" t="s">
        <v>198</v>
      </c>
      <c r="L482" s="24">
        <v>2602731000</v>
      </c>
      <c r="M482" s="25">
        <v>1231848000</v>
      </c>
      <c r="N482" s="25">
        <v>1370883000</v>
      </c>
      <c r="O482" s="26">
        <v>1370883000</v>
      </c>
      <c r="P482" s="27">
        <v>0.31793818437678656</v>
      </c>
      <c r="Q482" s="28">
        <v>0.16746104457702399</v>
      </c>
    </row>
    <row r="483" spans="1:17" x14ac:dyDescent="0.35">
      <c r="A483" s="1">
        <v>509</v>
      </c>
      <c r="B483" s="1" t="s">
        <v>216</v>
      </c>
      <c r="C483" s="1" t="s">
        <v>14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s="1" t="s">
        <v>24</v>
      </c>
      <c r="K483" s="1" t="s">
        <v>198</v>
      </c>
      <c r="L483" s="24">
        <v>3565673000</v>
      </c>
      <c r="M483" s="25">
        <v>2045245000</v>
      </c>
      <c r="N483" s="25">
        <v>1520428000</v>
      </c>
      <c r="O483" s="26">
        <v>1520428000</v>
      </c>
      <c r="P483" s="27">
        <v>0.30309910277497976</v>
      </c>
      <c r="Q483" s="28">
        <v>0.12924358532988214</v>
      </c>
    </row>
    <row r="484" spans="1:17" x14ac:dyDescent="0.35">
      <c r="A484" s="1">
        <v>510</v>
      </c>
      <c r="B484" s="1" t="s">
        <v>216</v>
      </c>
      <c r="C484" s="1" t="s">
        <v>15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s="1" t="s">
        <v>24</v>
      </c>
      <c r="K484" s="1" t="s">
        <v>198</v>
      </c>
      <c r="L484" s="24">
        <v>3675801000</v>
      </c>
      <c r="M484" s="25">
        <v>1869441000</v>
      </c>
      <c r="N484" s="25">
        <v>1806360000</v>
      </c>
      <c r="O484" s="26">
        <v>1806360000</v>
      </c>
      <c r="P484" s="27">
        <v>0.28728179352324246</v>
      </c>
      <c r="Q484" s="28">
        <v>0.14117585270493266</v>
      </c>
    </row>
    <row r="485" spans="1:17" x14ac:dyDescent="0.35">
      <c r="A485" s="1">
        <v>511</v>
      </c>
      <c r="B485" s="1" t="s">
        <v>216</v>
      </c>
      <c r="C485" s="1" t="s">
        <v>16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s="1" t="s">
        <v>24</v>
      </c>
      <c r="K485" s="1" t="s">
        <v>198</v>
      </c>
      <c r="L485" s="24">
        <v>3957003000</v>
      </c>
      <c r="M485" s="25">
        <v>2585159000</v>
      </c>
      <c r="N485" s="25">
        <v>1371844000</v>
      </c>
      <c r="O485" s="26">
        <v>1371844000</v>
      </c>
      <c r="P485" s="27">
        <v>0.28711723988609061</v>
      </c>
      <c r="Q485" s="28">
        <v>9.9539996010691467E-2</v>
      </c>
    </row>
    <row r="486" spans="1:17" x14ac:dyDescent="0.35">
      <c r="A486" s="1">
        <v>512</v>
      </c>
      <c r="B486" s="1" t="s">
        <v>217</v>
      </c>
      <c r="C486" s="1" t="s">
        <v>11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s="1" t="s">
        <v>82</v>
      </c>
      <c r="K486" s="1" t="s">
        <v>83</v>
      </c>
      <c r="L486" s="24">
        <v>8129000000</v>
      </c>
      <c r="M486" s="25">
        <v>5523000000</v>
      </c>
      <c r="N486" s="25">
        <v>2606000000</v>
      </c>
      <c r="O486" s="26">
        <v>2606000000</v>
      </c>
      <c r="P486" s="27">
        <v>0.7818601519669135</v>
      </c>
      <c r="Q486" s="28">
        <v>0.2506492257381937</v>
      </c>
    </row>
    <row r="487" spans="1:17" x14ac:dyDescent="0.35">
      <c r="A487" s="1">
        <v>513</v>
      </c>
      <c r="B487" s="1" t="s">
        <v>217</v>
      </c>
      <c r="C487" s="1" t="s">
        <v>14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s="1" t="s">
        <v>82</v>
      </c>
      <c r="K487" s="1" t="s">
        <v>83</v>
      </c>
      <c r="L487" s="24">
        <v>18306000000</v>
      </c>
      <c r="M487" s="25">
        <v>11609000000</v>
      </c>
      <c r="N487" s="25">
        <v>6697000000</v>
      </c>
      <c r="O487" s="26">
        <v>6697000000</v>
      </c>
      <c r="P487" s="27">
        <v>0.88700455470491324</v>
      </c>
      <c r="Q487" s="28">
        <v>0.32449849791646479</v>
      </c>
    </row>
    <row r="488" spans="1:17" x14ac:dyDescent="0.35">
      <c r="A488" s="1">
        <v>514</v>
      </c>
      <c r="B488" s="1" t="s">
        <v>217</v>
      </c>
      <c r="C488" s="1" t="s">
        <v>15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s="1" t="s">
        <v>82</v>
      </c>
      <c r="K488" s="1" t="s">
        <v>83</v>
      </c>
      <c r="L488" s="24">
        <v>11041000000</v>
      </c>
      <c r="M488" s="25">
        <v>10870000000</v>
      </c>
      <c r="N488" s="25">
        <v>171000000</v>
      </c>
      <c r="O488" s="26">
        <v>171000000</v>
      </c>
      <c r="P488" s="27">
        <v>0.83993914035755046</v>
      </c>
      <c r="Q488" s="28">
        <v>1.300874857360213E-2</v>
      </c>
    </row>
    <row r="489" spans="1:17" x14ac:dyDescent="0.35">
      <c r="A489" s="1">
        <v>515</v>
      </c>
      <c r="B489" s="1" t="s">
        <v>217</v>
      </c>
      <c r="C489" s="1" t="s">
        <v>16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s="1" t="s">
        <v>82</v>
      </c>
      <c r="K489" s="1" t="s">
        <v>83</v>
      </c>
      <c r="L489" s="24">
        <v>10615000000</v>
      </c>
      <c r="M489" s="25">
        <v>8268000000</v>
      </c>
      <c r="N489" s="25">
        <v>2347000000</v>
      </c>
      <c r="O489" s="26">
        <v>2347000000</v>
      </c>
      <c r="P489" s="27">
        <v>0.87029597441993933</v>
      </c>
      <c r="Q489" s="28">
        <v>0.19242436664753629</v>
      </c>
    </row>
    <row r="490" spans="1:17" x14ac:dyDescent="0.35">
      <c r="A490" s="1">
        <v>516</v>
      </c>
      <c r="B490" s="1" t="s">
        <v>218</v>
      </c>
      <c r="C490" s="1" t="s">
        <v>11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21</v>
      </c>
      <c r="K490" s="1" t="s">
        <v>92</v>
      </c>
      <c r="L490" s="24">
        <v>2409000000</v>
      </c>
      <c r="M490" s="25">
        <v>2261000000</v>
      </c>
      <c r="N490" s="25">
        <v>148000000</v>
      </c>
      <c r="O490" s="26">
        <v>148000000</v>
      </c>
      <c r="P490" s="27">
        <v>0.63444824861732951</v>
      </c>
      <c r="Q490" s="28">
        <v>3.8978140637345275E-2</v>
      </c>
    </row>
    <row r="491" spans="1:17" x14ac:dyDescent="0.35">
      <c r="A491" s="1">
        <v>517</v>
      </c>
      <c r="B491" s="1" t="s">
        <v>218</v>
      </c>
      <c r="C491" s="1" t="s">
        <v>14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21</v>
      </c>
      <c r="K491" s="1" t="s">
        <v>92</v>
      </c>
      <c r="L491" s="24">
        <v>2228000000</v>
      </c>
      <c r="M491" s="25">
        <v>2196000000</v>
      </c>
      <c r="N491" s="25">
        <v>32000000</v>
      </c>
      <c r="O491" s="26">
        <v>32000000</v>
      </c>
      <c r="P491" s="27">
        <v>0.6232167832167832</v>
      </c>
      <c r="Q491" s="28">
        <v>8.951048951048951E-3</v>
      </c>
    </row>
    <row r="492" spans="1:17" x14ac:dyDescent="0.35">
      <c r="A492" s="1">
        <v>518</v>
      </c>
      <c r="B492" s="1" t="s">
        <v>218</v>
      </c>
      <c r="C492" s="1" t="s">
        <v>15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21</v>
      </c>
      <c r="K492" s="1" t="s">
        <v>92</v>
      </c>
      <c r="L492" s="24">
        <v>3086000000</v>
      </c>
      <c r="M492" s="25">
        <v>2138000000</v>
      </c>
      <c r="N492" s="25">
        <v>948000000</v>
      </c>
      <c r="O492" s="26">
        <v>948000000</v>
      </c>
      <c r="P492" s="27">
        <v>0.68349944629014403</v>
      </c>
      <c r="Q492" s="28">
        <v>0.20996677740863787</v>
      </c>
    </row>
    <row r="493" spans="1:17" x14ac:dyDescent="0.35">
      <c r="A493" s="1">
        <v>519</v>
      </c>
      <c r="B493" s="1" t="s">
        <v>218</v>
      </c>
      <c r="C493" s="1" t="s">
        <v>16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21</v>
      </c>
      <c r="K493" s="1" t="s">
        <v>92</v>
      </c>
      <c r="L493" s="24">
        <v>3042000000</v>
      </c>
      <c r="M493" s="25">
        <v>2144000000</v>
      </c>
      <c r="N493" s="25">
        <v>898000000</v>
      </c>
      <c r="O493" s="26">
        <v>898000000</v>
      </c>
      <c r="P493" s="27">
        <v>0.69199272065514106</v>
      </c>
      <c r="Q493" s="28">
        <v>0.20427661510464057</v>
      </c>
    </row>
    <row r="494" spans="1:17" x14ac:dyDescent="0.35">
      <c r="A494" s="1">
        <v>520</v>
      </c>
      <c r="B494" s="1" t="s">
        <v>219</v>
      </c>
      <c r="C494" s="1" t="s">
        <v>11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21</v>
      </c>
      <c r="K494" s="1" t="s">
        <v>56</v>
      </c>
      <c r="L494" s="24">
        <v>6765000000</v>
      </c>
      <c r="M494" s="25">
        <v>4311000000</v>
      </c>
      <c r="N494" s="25">
        <v>2454000000</v>
      </c>
      <c r="O494" s="26">
        <v>2454000000</v>
      </c>
      <c r="P494" s="27">
        <v>0.81930483226353401</v>
      </c>
      <c r="Q494" s="28">
        <v>0.29720237374349034</v>
      </c>
    </row>
    <row r="495" spans="1:17" x14ac:dyDescent="0.35">
      <c r="A495" s="1">
        <v>521</v>
      </c>
      <c r="B495" s="1" t="s">
        <v>219</v>
      </c>
      <c r="C495" s="1" t="s">
        <v>14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21</v>
      </c>
      <c r="K495" s="1" t="s">
        <v>56</v>
      </c>
      <c r="L495" s="24">
        <v>7127000000</v>
      </c>
      <c r="M495" s="25">
        <v>4651000000</v>
      </c>
      <c r="N495" s="25">
        <v>2476000000</v>
      </c>
      <c r="O495" s="26">
        <v>2476000000</v>
      </c>
      <c r="P495" s="27">
        <v>0.81080773606370871</v>
      </c>
      <c r="Q495" s="28">
        <v>0.28168373151308307</v>
      </c>
    </row>
    <row r="496" spans="1:17" x14ac:dyDescent="0.35">
      <c r="A496" s="1">
        <v>522</v>
      </c>
      <c r="B496" s="1" t="s">
        <v>219</v>
      </c>
      <c r="C496" s="1" t="s">
        <v>15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21</v>
      </c>
      <c r="K496" s="1" t="s">
        <v>56</v>
      </c>
      <c r="L496" s="24">
        <v>6821000000</v>
      </c>
      <c r="M496" s="25">
        <v>4624000000</v>
      </c>
      <c r="N496" s="25">
        <v>2197000000</v>
      </c>
      <c r="O496" s="26">
        <v>2197000000</v>
      </c>
      <c r="P496" s="27">
        <v>0.79387802607076352</v>
      </c>
      <c r="Q496" s="28">
        <v>0.25570297951582865</v>
      </c>
    </row>
    <row r="497" spans="1:17" x14ac:dyDescent="0.35">
      <c r="A497" s="1">
        <v>523</v>
      </c>
      <c r="B497" s="1" t="s">
        <v>219</v>
      </c>
      <c r="C497" s="1" t="s">
        <v>16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21</v>
      </c>
      <c r="K497" s="1" t="s">
        <v>56</v>
      </c>
      <c r="L497" s="24">
        <v>6972000000</v>
      </c>
      <c r="M497" s="25">
        <v>4647000000</v>
      </c>
      <c r="N497" s="25">
        <v>2325000000</v>
      </c>
      <c r="O497" s="26">
        <v>2325000000</v>
      </c>
      <c r="P497" s="27">
        <v>0.77647844971600399</v>
      </c>
      <c r="Q497" s="28">
        <v>0.25893752088205813</v>
      </c>
    </row>
    <row r="498" spans="1:17" x14ac:dyDescent="0.35">
      <c r="A498" s="1">
        <v>524</v>
      </c>
      <c r="B498" s="1" t="s">
        <v>220</v>
      </c>
      <c r="C498" s="1" t="s">
        <v>11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s="1" t="s">
        <v>58</v>
      </c>
      <c r="K498" s="1" t="s">
        <v>59</v>
      </c>
      <c r="L498" s="24">
        <v>5453300000</v>
      </c>
      <c r="M498" s="25">
        <v>4018300000</v>
      </c>
      <c r="N498" s="25">
        <v>1435000000</v>
      </c>
      <c r="O498" s="26">
        <v>1435000000</v>
      </c>
      <c r="P498" s="27">
        <v>0.46063334656676835</v>
      </c>
      <c r="Q498" s="28">
        <v>0.12121263314384181</v>
      </c>
    </row>
    <row r="499" spans="1:17" x14ac:dyDescent="0.35">
      <c r="A499" s="1">
        <v>525</v>
      </c>
      <c r="B499" s="1" t="s">
        <v>220</v>
      </c>
      <c r="C499" s="1" t="s">
        <v>14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s="1" t="s">
        <v>58</v>
      </c>
      <c r="K499" s="1" t="s">
        <v>59</v>
      </c>
      <c r="L499" s="24">
        <v>6092200000</v>
      </c>
      <c r="M499" s="25">
        <v>4360300000</v>
      </c>
      <c r="N499" s="25">
        <v>1731900000</v>
      </c>
      <c r="O499" s="26">
        <v>1731900000</v>
      </c>
      <c r="P499" s="27">
        <v>0.45967072600238434</v>
      </c>
      <c r="Q499" s="28">
        <v>0.13067590203268595</v>
      </c>
    </row>
    <row r="500" spans="1:17" x14ac:dyDescent="0.35">
      <c r="A500" s="1">
        <v>526</v>
      </c>
      <c r="B500" s="1" t="s">
        <v>220</v>
      </c>
      <c r="C500" s="1" t="s">
        <v>15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s="1" t="s">
        <v>58</v>
      </c>
      <c r="K500" s="1" t="s">
        <v>59</v>
      </c>
      <c r="L500" s="24">
        <v>6601400000</v>
      </c>
      <c r="M500" s="25">
        <v>4577600000</v>
      </c>
      <c r="N500" s="25">
        <v>2023800000</v>
      </c>
      <c r="O500" s="26">
        <v>2023800000</v>
      </c>
      <c r="P500" s="27">
        <v>0.4622667273554848</v>
      </c>
      <c r="Q500" s="28">
        <v>0.14171772697034418</v>
      </c>
    </row>
    <row r="501" spans="1:17" x14ac:dyDescent="0.35">
      <c r="A501" s="1">
        <v>527</v>
      </c>
      <c r="B501" s="1" t="s">
        <v>220</v>
      </c>
      <c r="C501" s="1" t="s">
        <v>16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s="1" t="s">
        <v>58</v>
      </c>
      <c r="K501" s="1" t="s">
        <v>59</v>
      </c>
      <c r="L501" s="24">
        <v>6321600000</v>
      </c>
      <c r="M501" s="25">
        <v>4345500000</v>
      </c>
      <c r="N501" s="25">
        <v>1976100000</v>
      </c>
      <c r="O501" s="26">
        <v>1976100000</v>
      </c>
      <c r="P501" s="27">
        <v>0.46670751784778264</v>
      </c>
      <c r="Q501" s="28">
        <v>0.14589039578888308</v>
      </c>
    </row>
    <row r="502" spans="1:17" x14ac:dyDescent="0.35">
      <c r="A502" s="1">
        <v>528</v>
      </c>
      <c r="B502" s="1" t="s">
        <v>221</v>
      </c>
      <c r="C502" s="1" t="s">
        <v>11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s="1" t="s">
        <v>41</v>
      </c>
      <c r="K502" s="1" t="s">
        <v>44</v>
      </c>
      <c r="L502" s="24">
        <v>5163000000</v>
      </c>
      <c r="M502" s="25">
        <v>2919000000</v>
      </c>
      <c r="N502" s="25">
        <v>2244000000</v>
      </c>
      <c r="O502" s="26">
        <v>2244000000</v>
      </c>
      <c r="P502" s="27">
        <v>0.41792132102962598</v>
      </c>
      <c r="Q502" s="28">
        <v>0.18164157357940747</v>
      </c>
    </row>
    <row r="503" spans="1:17" x14ac:dyDescent="0.35">
      <c r="A503" s="1">
        <v>529</v>
      </c>
      <c r="B503" s="1" t="s">
        <v>221</v>
      </c>
      <c r="C503" s="1" t="s">
        <v>14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s="1" t="s">
        <v>41</v>
      </c>
      <c r="K503" s="1" t="s">
        <v>44</v>
      </c>
      <c r="L503" s="24">
        <v>5112000000</v>
      </c>
      <c r="M503" s="25">
        <v>2948000000</v>
      </c>
      <c r="N503" s="25">
        <v>2164000000</v>
      </c>
      <c r="O503" s="26">
        <v>2164000000</v>
      </c>
      <c r="P503" s="27">
        <v>0.39569626132053559</v>
      </c>
      <c r="Q503" s="28">
        <v>0.16750522486260547</v>
      </c>
    </row>
    <row r="504" spans="1:17" x14ac:dyDescent="0.35">
      <c r="A504" s="1">
        <v>530</v>
      </c>
      <c r="B504" s="1" t="s">
        <v>221</v>
      </c>
      <c r="C504" s="1" t="s">
        <v>15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s="1" t="s">
        <v>41</v>
      </c>
      <c r="K504" s="1" t="s">
        <v>44</v>
      </c>
      <c r="L504" s="24">
        <v>5494000000</v>
      </c>
      <c r="M504" s="25">
        <v>3067000000</v>
      </c>
      <c r="N504" s="25">
        <v>2427000000</v>
      </c>
      <c r="O504" s="26">
        <v>2427000000</v>
      </c>
      <c r="P504" s="27">
        <v>0.43762944081567623</v>
      </c>
      <c r="Q504" s="28">
        <v>0.19332483670543252</v>
      </c>
    </row>
    <row r="505" spans="1:17" x14ac:dyDescent="0.35">
      <c r="A505" s="1">
        <v>531</v>
      </c>
      <c r="B505" s="1" t="s">
        <v>221</v>
      </c>
      <c r="C505" s="1" t="s">
        <v>16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s="1" t="s">
        <v>41</v>
      </c>
      <c r="K505" s="1" t="s">
        <v>44</v>
      </c>
      <c r="L505" s="24">
        <v>5718000000</v>
      </c>
      <c r="M505" s="25">
        <v>3247000000</v>
      </c>
      <c r="N505" s="25">
        <v>2471000000</v>
      </c>
      <c r="O505" s="26">
        <v>2471000000</v>
      </c>
      <c r="P505" s="27">
        <v>0.47354037267080751</v>
      </c>
      <c r="Q505" s="28">
        <v>0.2046376811594203</v>
      </c>
    </row>
    <row r="506" spans="1:17" x14ac:dyDescent="0.35">
      <c r="A506" s="1">
        <v>532</v>
      </c>
      <c r="B506" s="1" t="s">
        <v>222</v>
      </c>
      <c r="C506" s="1" t="s">
        <v>11</v>
      </c>
      <c r="D506" s="2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s="1" t="s">
        <v>12</v>
      </c>
      <c r="K506" s="1" t="s">
        <v>210</v>
      </c>
      <c r="L506" s="24">
        <v>1313500000</v>
      </c>
      <c r="M506" s="25">
        <v>833500000</v>
      </c>
      <c r="N506" s="25">
        <v>480000000</v>
      </c>
      <c r="O506" s="26">
        <v>480000000</v>
      </c>
      <c r="P506" s="27">
        <v>0.63362276893391223</v>
      </c>
      <c r="Q506" s="28">
        <v>0.23154848046309695</v>
      </c>
    </row>
    <row r="507" spans="1:17" x14ac:dyDescent="0.35">
      <c r="A507" s="1">
        <v>533</v>
      </c>
      <c r="B507" s="1" t="s">
        <v>222</v>
      </c>
      <c r="C507" s="1" t="s">
        <v>14</v>
      </c>
      <c r="D507" s="2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s="1" t="s">
        <v>12</v>
      </c>
      <c r="K507" s="1" t="s">
        <v>210</v>
      </c>
      <c r="L507" s="24">
        <v>1516600000</v>
      </c>
      <c r="M507" s="25">
        <v>905400000</v>
      </c>
      <c r="N507" s="25">
        <v>611200000</v>
      </c>
      <c r="O507" s="26">
        <v>611200000</v>
      </c>
      <c r="P507" s="27">
        <v>0.6582750987456053</v>
      </c>
      <c r="Q507" s="28">
        <v>0.26528929206996832</v>
      </c>
    </row>
    <row r="508" spans="1:17" x14ac:dyDescent="0.35">
      <c r="A508" s="1">
        <v>534</v>
      </c>
      <c r="B508" s="1" t="s">
        <v>222</v>
      </c>
      <c r="C508" s="1" t="s">
        <v>15</v>
      </c>
      <c r="D508" s="2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s="1" t="s">
        <v>12</v>
      </c>
      <c r="K508" s="1" t="s">
        <v>210</v>
      </c>
      <c r="L508" s="24">
        <v>1591700000</v>
      </c>
      <c r="M508" s="25">
        <v>953500000</v>
      </c>
      <c r="N508" s="25">
        <v>638200000</v>
      </c>
      <c r="O508" s="26">
        <v>638200000</v>
      </c>
      <c r="P508" s="27">
        <v>0.65329995074700375</v>
      </c>
      <c r="Q508" s="28">
        <v>0.26194385158430472</v>
      </c>
    </row>
    <row r="509" spans="1:17" x14ac:dyDescent="0.35">
      <c r="A509" s="1">
        <v>535</v>
      </c>
      <c r="B509" s="1" t="s">
        <v>222</v>
      </c>
      <c r="C509" s="1" t="s">
        <v>16</v>
      </c>
      <c r="D509" s="2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s="1" t="s">
        <v>12</v>
      </c>
      <c r="K509" s="1" t="s">
        <v>210</v>
      </c>
      <c r="L509" s="24">
        <v>1776200000</v>
      </c>
      <c r="M509" s="25">
        <v>1082300000</v>
      </c>
      <c r="N509" s="25">
        <v>693900000</v>
      </c>
      <c r="O509" s="26">
        <v>693900000</v>
      </c>
      <c r="P509" s="27">
        <v>0.66684186814837065</v>
      </c>
      <c r="Q509" s="28">
        <v>0.26051208890223759</v>
      </c>
    </row>
    <row r="510" spans="1:17" x14ac:dyDescent="0.35">
      <c r="A510" s="1">
        <v>536</v>
      </c>
      <c r="B510" s="1" t="s">
        <v>223</v>
      </c>
      <c r="C510" s="1" t="s">
        <v>11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s="1" t="s">
        <v>41</v>
      </c>
      <c r="K510" s="1" t="s">
        <v>44</v>
      </c>
      <c r="L510" s="24">
        <v>4115000000</v>
      </c>
      <c r="M510" s="25">
        <v>1858000000</v>
      </c>
      <c r="N510" s="25">
        <v>2257000000</v>
      </c>
      <c r="O510" s="26">
        <v>2257000000</v>
      </c>
      <c r="P510" s="27">
        <v>0.34690608666329459</v>
      </c>
      <c r="Q510" s="28">
        <v>0.19027145506659923</v>
      </c>
    </row>
    <row r="511" spans="1:17" x14ac:dyDescent="0.35">
      <c r="A511" s="1">
        <v>537</v>
      </c>
      <c r="B511" s="1" t="s">
        <v>223</v>
      </c>
      <c r="C511" s="1" t="s">
        <v>14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s="1" t="s">
        <v>41</v>
      </c>
      <c r="K511" s="1" t="s">
        <v>44</v>
      </c>
      <c r="L511" s="24">
        <v>4217000000</v>
      </c>
      <c r="M511" s="25">
        <v>1931000000</v>
      </c>
      <c r="N511" s="25">
        <v>2286000000</v>
      </c>
      <c r="O511" s="26">
        <v>2286000000</v>
      </c>
      <c r="P511" s="27">
        <v>0.33518798187743426</v>
      </c>
      <c r="Q511" s="28">
        <v>0.18170256736348461</v>
      </c>
    </row>
    <row r="512" spans="1:17" x14ac:dyDescent="0.35">
      <c r="A512" s="1">
        <v>538</v>
      </c>
      <c r="B512" s="1" t="s">
        <v>223</v>
      </c>
      <c r="C512" s="1" t="s">
        <v>15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s="1" t="s">
        <v>41</v>
      </c>
      <c r="K512" s="1" t="s">
        <v>44</v>
      </c>
      <c r="L512" s="24">
        <v>4671000000</v>
      </c>
      <c r="M512" s="25">
        <v>2042000000</v>
      </c>
      <c r="N512" s="25">
        <v>2629000000</v>
      </c>
      <c r="O512" s="26">
        <v>2629000000</v>
      </c>
      <c r="P512" s="27">
        <v>0.34824424066204429</v>
      </c>
      <c r="Q512" s="28">
        <v>0.19600387683590548</v>
      </c>
    </row>
    <row r="513" spans="1:17" x14ac:dyDescent="0.35">
      <c r="A513" s="1">
        <v>539</v>
      </c>
      <c r="B513" s="1" t="s">
        <v>223</v>
      </c>
      <c r="C513" s="1" t="s">
        <v>16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s="1" t="s">
        <v>41</v>
      </c>
      <c r="K513" s="1" t="s">
        <v>44</v>
      </c>
      <c r="L513" s="24">
        <v>4268000000</v>
      </c>
      <c r="M513" s="25">
        <v>2255000000</v>
      </c>
      <c r="N513" s="25">
        <v>2013000000</v>
      </c>
      <c r="O513" s="26">
        <v>2013000000</v>
      </c>
      <c r="P513" s="27">
        <v>0.37035751475182233</v>
      </c>
      <c r="Q513" s="28">
        <v>0.17467893092676154</v>
      </c>
    </row>
    <row r="514" spans="1:17" x14ac:dyDescent="0.35">
      <c r="A514" s="1">
        <v>540</v>
      </c>
      <c r="B514" s="1" t="s">
        <v>224</v>
      </c>
      <c r="C514" s="1" t="s">
        <v>11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s="1" t="s">
        <v>35</v>
      </c>
      <c r="K514" s="1" t="s">
        <v>169</v>
      </c>
      <c r="L514" s="24">
        <v>8155800000</v>
      </c>
      <c r="M514" s="25">
        <v>6597000000</v>
      </c>
      <c r="N514" s="25">
        <v>1558800000</v>
      </c>
      <c r="O514" s="26">
        <v>1558800000</v>
      </c>
      <c r="P514" s="27">
        <v>0.80102536904446209</v>
      </c>
      <c r="Q514" s="28">
        <v>0.1530982056041722</v>
      </c>
    </row>
    <row r="515" spans="1:17" x14ac:dyDescent="0.35">
      <c r="A515" s="1">
        <v>541</v>
      </c>
      <c r="B515" s="1" t="s">
        <v>224</v>
      </c>
      <c r="C515" s="1" t="s">
        <v>14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s="1" t="s">
        <v>35</v>
      </c>
      <c r="K515" s="1" t="s">
        <v>169</v>
      </c>
      <c r="L515" s="24">
        <v>8810600000</v>
      </c>
      <c r="M515" s="25">
        <v>6985900000</v>
      </c>
      <c r="N515" s="25">
        <v>1824700000</v>
      </c>
      <c r="O515" s="26">
        <v>1824700000</v>
      </c>
      <c r="P515" s="27">
        <v>0.80324192254394289</v>
      </c>
      <c r="Q515" s="28">
        <v>0.16635365764714463</v>
      </c>
    </row>
    <row r="516" spans="1:17" x14ac:dyDescent="0.35">
      <c r="A516" s="1">
        <v>542</v>
      </c>
      <c r="B516" s="1" t="s">
        <v>224</v>
      </c>
      <c r="C516" s="1" t="s">
        <v>15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s="1" t="s">
        <v>35</v>
      </c>
      <c r="K516" s="1" t="s">
        <v>169</v>
      </c>
      <c r="L516" s="24">
        <v>8679800000</v>
      </c>
      <c r="M516" s="25">
        <v>7073500000</v>
      </c>
      <c r="N516" s="25">
        <v>1606300000</v>
      </c>
      <c r="O516" s="26">
        <v>1606300000</v>
      </c>
      <c r="P516" s="27">
        <v>0.80514637675781975</v>
      </c>
      <c r="Q516" s="28">
        <v>0.1490018923231049</v>
      </c>
    </row>
    <row r="517" spans="1:17" x14ac:dyDescent="0.35">
      <c r="A517" s="1">
        <v>543</v>
      </c>
      <c r="B517" s="1" t="s">
        <v>224</v>
      </c>
      <c r="C517" s="1" t="s">
        <v>16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s="1" t="s">
        <v>35</v>
      </c>
      <c r="K517" s="1" t="s">
        <v>169</v>
      </c>
      <c r="L517" s="24">
        <v>9081200000</v>
      </c>
      <c r="M517" s="25">
        <v>7337800000</v>
      </c>
      <c r="N517" s="25">
        <v>1743400000</v>
      </c>
      <c r="O517" s="26">
        <v>1743400000</v>
      </c>
      <c r="P517" s="27">
        <v>0.80633618355042924</v>
      </c>
      <c r="Q517" s="28">
        <v>0.15479964128108822</v>
      </c>
    </row>
    <row r="518" spans="1:17" x14ac:dyDescent="0.35">
      <c r="A518" s="1">
        <v>544</v>
      </c>
      <c r="B518" s="1" t="s">
        <v>225</v>
      </c>
      <c r="C518" s="1" t="s">
        <v>11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s="1" t="s">
        <v>58</v>
      </c>
      <c r="K518" s="1" t="s">
        <v>192</v>
      </c>
      <c r="L518" s="24">
        <v>1762000000</v>
      </c>
      <c r="M518" s="25">
        <v>842000000</v>
      </c>
      <c r="N518" s="25">
        <v>920000000</v>
      </c>
      <c r="O518" s="26">
        <v>920000000</v>
      </c>
      <c r="P518" s="27">
        <v>0.21747716613181933</v>
      </c>
      <c r="Q518" s="28">
        <v>0.11355220933102937</v>
      </c>
    </row>
    <row r="519" spans="1:17" x14ac:dyDescent="0.35">
      <c r="A519" s="1">
        <v>545</v>
      </c>
      <c r="B519" s="1" t="s">
        <v>225</v>
      </c>
      <c r="C519" s="1" t="s">
        <v>14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s="1" t="s">
        <v>58</v>
      </c>
      <c r="K519" s="1" t="s">
        <v>192</v>
      </c>
      <c r="L519" s="24">
        <v>2776000000</v>
      </c>
      <c r="M519" s="25">
        <v>838000000</v>
      </c>
      <c r="N519" s="25">
        <v>1938000000</v>
      </c>
      <c r="O519" s="26">
        <v>1938000000</v>
      </c>
      <c r="P519" s="27">
        <v>0.29689839572192511</v>
      </c>
      <c r="Q519" s="28">
        <v>0.20727272727272728</v>
      </c>
    </row>
    <row r="520" spans="1:17" x14ac:dyDescent="0.35">
      <c r="A520" s="1">
        <v>546</v>
      </c>
      <c r="B520" s="1" t="s">
        <v>225</v>
      </c>
      <c r="C520" s="1" t="s">
        <v>15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s="1" t="s">
        <v>58</v>
      </c>
      <c r="K520" s="1" t="s">
        <v>192</v>
      </c>
      <c r="L520" s="24">
        <v>2221000000</v>
      </c>
      <c r="M520" s="25">
        <v>982000000</v>
      </c>
      <c r="N520" s="25">
        <v>1239000000</v>
      </c>
      <c r="O520" s="26">
        <v>1239000000</v>
      </c>
      <c r="P520" s="27">
        <v>0.23312690248766665</v>
      </c>
      <c r="Q520" s="28">
        <v>0.13005143277002204</v>
      </c>
    </row>
    <row r="521" spans="1:17" x14ac:dyDescent="0.35">
      <c r="A521" s="1">
        <v>547</v>
      </c>
      <c r="B521" s="1" t="s">
        <v>225</v>
      </c>
      <c r="C521" s="1" t="s">
        <v>16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s="1" t="s">
        <v>58</v>
      </c>
      <c r="K521" s="1" t="s">
        <v>192</v>
      </c>
      <c r="L521" s="24">
        <v>2580000000</v>
      </c>
      <c r="M521" s="25">
        <v>1013000000</v>
      </c>
      <c r="N521" s="25">
        <v>1567000000</v>
      </c>
      <c r="O521" s="26">
        <v>1567000000</v>
      </c>
      <c r="P521" s="27">
        <v>0.26741293532338306</v>
      </c>
      <c r="Q521" s="28">
        <v>0.16241708126036483</v>
      </c>
    </row>
    <row r="522" spans="1:17" x14ac:dyDescent="0.35">
      <c r="A522" s="1">
        <v>548</v>
      </c>
      <c r="B522" s="1" t="s">
        <v>226</v>
      </c>
      <c r="C522" s="1" t="s">
        <v>11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s="1" t="s">
        <v>12</v>
      </c>
      <c r="K522" s="1" t="s">
        <v>163</v>
      </c>
      <c r="L522" s="24">
        <v>9952000000</v>
      </c>
      <c r="M522" s="25">
        <v>6010000000</v>
      </c>
      <c r="N522" s="25">
        <v>3942000000</v>
      </c>
      <c r="O522" s="26">
        <v>3942000000</v>
      </c>
      <c r="P522" s="27">
        <v>0.40342129798532567</v>
      </c>
      <c r="Q522" s="28">
        <v>0.15979569500182414</v>
      </c>
    </row>
    <row r="523" spans="1:17" x14ac:dyDescent="0.35">
      <c r="A523" s="1">
        <v>549</v>
      </c>
      <c r="B523" s="1" t="s">
        <v>226</v>
      </c>
      <c r="C523" s="1" t="s">
        <v>14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s="1" t="s">
        <v>12</v>
      </c>
      <c r="K523" s="1" t="s">
        <v>163</v>
      </c>
      <c r="L523" s="24">
        <v>7762000000</v>
      </c>
      <c r="M523" s="25">
        <v>4375000000</v>
      </c>
      <c r="N523" s="25">
        <v>3387000000</v>
      </c>
      <c r="O523" s="26">
        <v>3387000000</v>
      </c>
      <c r="P523" s="27">
        <v>0.43771499464275643</v>
      </c>
      <c r="Q523" s="28">
        <v>0.19099983082388766</v>
      </c>
    </row>
    <row r="524" spans="1:17" x14ac:dyDescent="0.35">
      <c r="A524" s="1">
        <v>550</v>
      </c>
      <c r="B524" s="1" t="s">
        <v>226</v>
      </c>
      <c r="C524" s="1" t="s">
        <v>15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s="1" t="s">
        <v>12</v>
      </c>
      <c r="K524" s="1" t="s">
        <v>163</v>
      </c>
      <c r="L524" s="24">
        <v>7008000000</v>
      </c>
      <c r="M524" s="25">
        <v>4065000000</v>
      </c>
      <c r="N524" s="25">
        <v>2943000000</v>
      </c>
      <c r="O524" s="26">
        <v>2943000000</v>
      </c>
      <c r="P524" s="27">
        <v>0.43128807926641644</v>
      </c>
      <c r="Q524" s="28">
        <v>0.18111883808234353</v>
      </c>
    </row>
    <row r="525" spans="1:17" x14ac:dyDescent="0.35">
      <c r="A525" s="1">
        <v>551</v>
      </c>
      <c r="B525" s="1" t="s">
        <v>226</v>
      </c>
      <c r="C525" s="1" t="s">
        <v>16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s="1" t="s">
        <v>12</v>
      </c>
      <c r="K525" s="1" t="s">
        <v>163</v>
      </c>
      <c r="L525" s="24">
        <v>6262000000</v>
      </c>
      <c r="M525" s="25">
        <v>3758000000</v>
      </c>
      <c r="N525" s="25">
        <v>2504000000</v>
      </c>
      <c r="O525" s="26">
        <v>2504000000</v>
      </c>
      <c r="P525" s="27">
        <v>0.43120782261396506</v>
      </c>
      <c r="Q525" s="28">
        <v>0.17242804021484645</v>
      </c>
    </row>
    <row r="526" spans="1:17" x14ac:dyDescent="0.35">
      <c r="A526" s="1">
        <v>552</v>
      </c>
      <c r="B526" s="1" t="s">
        <v>227</v>
      </c>
      <c r="C526" s="1" t="s">
        <v>11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s="1" t="s">
        <v>82</v>
      </c>
      <c r="K526" s="1" t="s">
        <v>83</v>
      </c>
      <c r="L526" s="24">
        <v>9983208000</v>
      </c>
      <c r="M526" s="25">
        <v>7032137000</v>
      </c>
      <c r="N526" s="25">
        <v>2951071000</v>
      </c>
      <c r="O526" s="26">
        <v>2951071000</v>
      </c>
      <c r="P526" s="27">
        <v>0.85453385691379924</v>
      </c>
      <c r="Q526" s="28">
        <v>0.25260317962487233</v>
      </c>
    </row>
    <row r="527" spans="1:17" x14ac:dyDescent="0.35">
      <c r="A527" s="1">
        <v>553</v>
      </c>
      <c r="B527" s="1" t="s">
        <v>227</v>
      </c>
      <c r="C527" s="1" t="s">
        <v>14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s="1" t="s">
        <v>82</v>
      </c>
      <c r="K527" s="1" t="s">
        <v>83</v>
      </c>
      <c r="L527" s="24">
        <v>12420225000</v>
      </c>
      <c r="M527" s="25">
        <v>8222072000</v>
      </c>
      <c r="N527" s="25">
        <v>4198153000</v>
      </c>
      <c r="O527" s="26">
        <v>4198153000</v>
      </c>
      <c r="P527" s="27">
        <v>0.85732890420303054</v>
      </c>
      <c r="Q527" s="28">
        <v>0.28978524230975411</v>
      </c>
    </row>
    <row r="528" spans="1:17" x14ac:dyDescent="0.35">
      <c r="A528" s="1">
        <v>554</v>
      </c>
      <c r="B528" s="1" t="s">
        <v>227</v>
      </c>
      <c r="C528" s="1" t="s">
        <v>15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s="1" t="s">
        <v>82</v>
      </c>
      <c r="K528" s="1" t="s">
        <v>83</v>
      </c>
      <c r="L528" s="24">
        <v>15500951000</v>
      </c>
      <c r="M528" s="25">
        <v>9282675000</v>
      </c>
      <c r="N528" s="25">
        <v>6218276000</v>
      </c>
      <c r="O528" s="26">
        <v>6218276000</v>
      </c>
      <c r="P528" s="27">
        <v>0.85947650557183841</v>
      </c>
      <c r="Q528" s="28">
        <v>0.34478285410754661</v>
      </c>
    </row>
    <row r="529" spans="1:17" x14ac:dyDescent="0.35">
      <c r="A529" s="1">
        <v>555</v>
      </c>
      <c r="B529" s="1" t="s">
        <v>227</v>
      </c>
      <c r="C529" s="1" t="s">
        <v>16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s="1" t="s">
        <v>82</v>
      </c>
      <c r="K529" s="1" t="s">
        <v>83</v>
      </c>
      <c r="L529" s="24">
        <v>6579671000</v>
      </c>
      <c r="M529" s="25">
        <v>6487964000</v>
      </c>
      <c r="N529" s="25">
        <v>91707000</v>
      </c>
      <c r="O529" s="26">
        <v>91707000</v>
      </c>
      <c r="P529" s="27">
        <v>0.75132458982249128</v>
      </c>
      <c r="Q529" s="28">
        <v>1.0471910245793628E-2</v>
      </c>
    </row>
    <row r="530" spans="1:17" x14ac:dyDescent="0.35">
      <c r="A530" s="1">
        <v>556</v>
      </c>
      <c r="B530" s="1" t="s">
        <v>228</v>
      </c>
      <c r="C530" s="1" t="s">
        <v>11</v>
      </c>
      <c r="D530" s="2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s="1" t="s">
        <v>51</v>
      </c>
      <c r="K530" s="1" t="s">
        <v>52</v>
      </c>
      <c r="L530" s="24">
        <v>942759000</v>
      </c>
      <c r="M530" s="25">
        <v>531180000</v>
      </c>
      <c r="N530" s="25">
        <v>411579000</v>
      </c>
      <c r="O530" s="26">
        <v>411579000</v>
      </c>
      <c r="P530" s="27">
        <v>0.49950778223311099</v>
      </c>
      <c r="Q530" s="28">
        <v>0.21806942548808506</v>
      </c>
    </row>
    <row r="531" spans="1:17" x14ac:dyDescent="0.35">
      <c r="A531" s="1">
        <v>557</v>
      </c>
      <c r="B531" s="1" t="s">
        <v>228</v>
      </c>
      <c r="C531" s="1" t="s">
        <v>14</v>
      </c>
      <c r="D531" s="2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s="1" t="s">
        <v>51</v>
      </c>
      <c r="K531" s="1" t="s">
        <v>52</v>
      </c>
      <c r="L531" s="24">
        <v>1088363000</v>
      </c>
      <c r="M531" s="25">
        <v>621413000</v>
      </c>
      <c r="N531" s="25">
        <v>466950000</v>
      </c>
      <c r="O531" s="26">
        <v>466950000</v>
      </c>
      <c r="P531" s="27">
        <v>0.505564933671379</v>
      </c>
      <c r="Q531" s="28">
        <v>0.2169069931427754</v>
      </c>
    </row>
    <row r="532" spans="1:17" x14ac:dyDescent="0.35">
      <c r="A532" s="1">
        <v>558</v>
      </c>
      <c r="B532" s="1" t="s">
        <v>228</v>
      </c>
      <c r="C532" s="1" t="s">
        <v>15</v>
      </c>
      <c r="D532" s="2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s="1" t="s">
        <v>51</v>
      </c>
      <c r="K532" s="1" t="s">
        <v>52</v>
      </c>
      <c r="L532" s="24">
        <v>1245891000</v>
      </c>
      <c r="M532" s="25">
        <v>734119000</v>
      </c>
      <c r="N532" s="25">
        <v>511772000</v>
      </c>
      <c r="O532" s="26">
        <v>511772000</v>
      </c>
      <c r="P532" s="27">
        <v>0.50982209498742925</v>
      </c>
      <c r="Q532" s="28">
        <v>0.20941853917871359</v>
      </c>
    </row>
    <row r="533" spans="1:17" x14ac:dyDescent="0.35">
      <c r="A533" s="1">
        <v>559</v>
      </c>
      <c r="B533" s="1" t="s">
        <v>228</v>
      </c>
      <c r="C533" s="1" t="s">
        <v>16</v>
      </c>
      <c r="D533" s="2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s="1" t="s">
        <v>51</v>
      </c>
      <c r="K533" s="1" t="s">
        <v>52</v>
      </c>
      <c r="L533" s="24">
        <v>1434361000</v>
      </c>
      <c r="M533" s="25">
        <v>825296000</v>
      </c>
      <c r="N533" s="25">
        <v>609065000</v>
      </c>
      <c r="O533" s="26">
        <v>609065000</v>
      </c>
      <c r="P533" s="27">
        <v>0.52620358953683355</v>
      </c>
      <c r="Q533" s="28">
        <v>0.22343900124254046</v>
      </c>
    </row>
    <row r="534" spans="1:17" x14ac:dyDescent="0.35">
      <c r="A534" s="1">
        <v>560</v>
      </c>
      <c r="B534" s="1" t="s">
        <v>229</v>
      </c>
      <c r="C534" s="1" t="s">
        <v>11</v>
      </c>
      <c r="D534" s="2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s="1" t="s">
        <v>51</v>
      </c>
      <c r="K534" s="1" t="s">
        <v>52</v>
      </c>
      <c r="L534" s="24">
        <v>1121995000</v>
      </c>
      <c r="M534" s="25">
        <v>607902000</v>
      </c>
      <c r="N534" s="25">
        <v>514093000</v>
      </c>
      <c r="O534" s="26">
        <v>514093000</v>
      </c>
      <c r="P534" s="27">
        <v>0.64205648977798024</v>
      </c>
      <c r="Q534" s="28">
        <v>0.29418736001446638</v>
      </c>
    </row>
    <row r="535" spans="1:17" x14ac:dyDescent="0.35">
      <c r="A535" s="1">
        <v>561</v>
      </c>
      <c r="B535" s="1" t="s">
        <v>229</v>
      </c>
      <c r="C535" s="1" t="s">
        <v>14</v>
      </c>
      <c r="D535" s="2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s="1" t="s">
        <v>51</v>
      </c>
      <c r="K535" s="1" t="s">
        <v>52</v>
      </c>
      <c r="L535" s="24">
        <v>1553474000</v>
      </c>
      <c r="M535" s="25">
        <v>1041152000</v>
      </c>
      <c r="N535" s="25">
        <v>512322000</v>
      </c>
      <c r="O535" s="26">
        <v>512322000</v>
      </c>
      <c r="P535" s="27">
        <v>0.65061469144809525</v>
      </c>
      <c r="Q535" s="28">
        <v>0.21456697695106006</v>
      </c>
    </row>
    <row r="536" spans="1:17" x14ac:dyDescent="0.35">
      <c r="A536" s="1">
        <v>562</v>
      </c>
      <c r="B536" s="1" t="s">
        <v>229</v>
      </c>
      <c r="C536" s="1" t="s">
        <v>15</v>
      </c>
      <c r="D536" s="2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s="1" t="s">
        <v>51</v>
      </c>
      <c r="K536" s="1" t="s">
        <v>52</v>
      </c>
      <c r="L536" s="24">
        <v>1731184000</v>
      </c>
      <c r="M536" s="25">
        <v>809809000</v>
      </c>
      <c r="N536" s="25">
        <v>921375000</v>
      </c>
      <c r="O536" s="26">
        <v>921375000</v>
      </c>
      <c r="P536" s="27">
        <v>0.66208445326280008</v>
      </c>
      <c r="Q536" s="28">
        <v>0.35237621369248584</v>
      </c>
    </row>
    <row r="537" spans="1:17" x14ac:dyDescent="0.35">
      <c r="A537" s="1">
        <v>563</v>
      </c>
      <c r="B537" s="1" t="s">
        <v>229</v>
      </c>
      <c r="C537" s="1" t="s">
        <v>16</v>
      </c>
      <c r="D537" s="2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s="1" t="s">
        <v>51</v>
      </c>
      <c r="K537" s="1" t="s">
        <v>52</v>
      </c>
      <c r="L537" s="24">
        <v>1839797000</v>
      </c>
      <c r="M537" s="25">
        <v>830977000</v>
      </c>
      <c r="N537" s="25">
        <v>1008820000</v>
      </c>
      <c r="O537" s="26">
        <v>1008820000</v>
      </c>
      <c r="P537" s="27">
        <v>0.67024424719440867</v>
      </c>
      <c r="Q537" s="28">
        <v>0.36751652571162108</v>
      </c>
    </row>
    <row r="538" spans="1:17" x14ac:dyDescent="0.35">
      <c r="A538" s="1">
        <v>564</v>
      </c>
      <c r="B538" s="1" t="s">
        <v>230</v>
      </c>
      <c r="C538" s="1" t="s">
        <v>11</v>
      </c>
      <c r="D538" s="2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s="1" t="s">
        <v>82</v>
      </c>
      <c r="K538" s="1" t="s">
        <v>83</v>
      </c>
      <c r="L538" s="24">
        <v>1504616000</v>
      </c>
      <c r="M538" s="25">
        <v>853981000</v>
      </c>
      <c r="N538" s="25">
        <v>650635000</v>
      </c>
      <c r="O538" s="26">
        <v>650635000</v>
      </c>
      <c r="P538" s="27">
        <v>0.8092914230328796</v>
      </c>
      <c r="Q538" s="28">
        <v>0.34995861071861367</v>
      </c>
    </row>
    <row r="539" spans="1:17" x14ac:dyDescent="0.35">
      <c r="A539" s="1">
        <v>565</v>
      </c>
      <c r="B539" s="1" t="s">
        <v>230</v>
      </c>
      <c r="C539" s="1" t="s">
        <v>14</v>
      </c>
      <c r="D539" s="2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s="1" t="s">
        <v>82</v>
      </c>
      <c r="K539" s="1" t="s">
        <v>83</v>
      </c>
      <c r="L539" s="24">
        <v>1944794000</v>
      </c>
      <c r="M539" s="25">
        <v>917432000</v>
      </c>
      <c r="N539" s="25">
        <v>1027362000</v>
      </c>
      <c r="O539" s="26">
        <v>1027362000</v>
      </c>
      <c r="P539" s="27">
        <v>0.81414101327546251</v>
      </c>
      <c r="Q539" s="28">
        <v>0.43008027569023027</v>
      </c>
    </row>
    <row r="540" spans="1:17" x14ac:dyDescent="0.35">
      <c r="A540" s="1">
        <v>566</v>
      </c>
      <c r="B540" s="1" t="s">
        <v>230</v>
      </c>
      <c r="C540" s="1" t="s">
        <v>15</v>
      </c>
      <c r="D540" s="2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s="1" t="s">
        <v>82</v>
      </c>
      <c r="K540" s="1" t="s">
        <v>83</v>
      </c>
      <c r="L540" s="24">
        <v>1430957000</v>
      </c>
      <c r="M540" s="25">
        <v>1069141000</v>
      </c>
      <c r="N540" s="25">
        <v>361816000</v>
      </c>
      <c r="O540" s="26">
        <v>361816000</v>
      </c>
      <c r="P540" s="27">
        <v>0.73232190378710338</v>
      </c>
      <c r="Q540" s="28">
        <v>0.18516683725690891</v>
      </c>
    </row>
    <row r="541" spans="1:17" x14ac:dyDescent="0.35">
      <c r="A541" s="1">
        <v>567</v>
      </c>
      <c r="B541" s="1" t="s">
        <v>230</v>
      </c>
      <c r="C541" s="1" t="s">
        <v>16</v>
      </c>
      <c r="D541" s="2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s="1" t="s">
        <v>82</v>
      </c>
      <c r="K541" s="1" t="s">
        <v>83</v>
      </c>
      <c r="L541" s="24">
        <v>1243430000</v>
      </c>
      <c r="M541" s="25">
        <v>1200667000</v>
      </c>
      <c r="N541" s="25">
        <v>42763000</v>
      </c>
      <c r="O541" s="26">
        <v>42763000</v>
      </c>
      <c r="P541" s="27">
        <v>0.66946852459351791</v>
      </c>
      <c r="Q541" s="28">
        <v>2.3023799101833321E-2</v>
      </c>
    </row>
    <row r="542" spans="1:17" x14ac:dyDescent="0.35">
      <c r="A542" s="1">
        <v>568</v>
      </c>
      <c r="B542" s="1" t="s">
        <v>231</v>
      </c>
      <c r="C542" s="1" t="s">
        <v>11</v>
      </c>
      <c r="D542" s="2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s="1" t="s">
        <v>41</v>
      </c>
      <c r="K542" s="1" t="s">
        <v>42</v>
      </c>
      <c r="L542" s="24">
        <v>2606353000</v>
      </c>
      <c r="M542" s="25">
        <v>1488147000</v>
      </c>
      <c r="N542" s="25">
        <v>1118206000</v>
      </c>
      <c r="O542" s="26">
        <v>1118206000</v>
      </c>
      <c r="P542" s="27">
        <v>0.41543536623095434</v>
      </c>
      <c r="Q542" s="28">
        <v>0.17823461332047136</v>
      </c>
    </row>
    <row r="543" spans="1:17" x14ac:dyDescent="0.35">
      <c r="A543" s="1">
        <v>569</v>
      </c>
      <c r="B543" s="1" t="s">
        <v>231</v>
      </c>
      <c r="C543" s="1" t="s">
        <v>14</v>
      </c>
      <c r="D543" s="2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s="1" t="s">
        <v>41</v>
      </c>
      <c r="K543" s="1" t="s">
        <v>42</v>
      </c>
      <c r="L543" s="24">
        <v>3303264000</v>
      </c>
      <c r="M543" s="25">
        <v>1773829000</v>
      </c>
      <c r="N543" s="25">
        <v>1529435000</v>
      </c>
      <c r="O543" s="26">
        <v>1529435000</v>
      </c>
      <c r="P543" s="27">
        <v>0.4524272982921721</v>
      </c>
      <c r="Q543" s="28">
        <v>0.20947709446277626</v>
      </c>
    </row>
    <row r="544" spans="1:17" x14ac:dyDescent="0.35">
      <c r="A544" s="1">
        <v>570</v>
      </c>
      <c r="B544" s="1" t="s">
        <v>231</v>
      </c>
      <c r="C544" s="1" t="s">
        <v>15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s="1" t="s">
        <v>41</v>
      </c>
      <c r="K544" s="1" t="s">
        <v>42</v>
      </c>
      <c r="L544" s="24">
        <v>3292717000</v>
      </c>
      <c r="M544" s="25">
        <v>1659868000</v>
      </c>
      <c r="N544" s="25">
        <v>1632849000</v>
      </c>
      <c r="O544" s="26">
        <v>1632849000</v>
      </c>
      <c r="P544" s="27">
        <v>0.42531364572009611</v>
      </c>
      <c r="Q544" s="28">
        <v>0.2109118278614327</v>
      </c>
    </row>
    <row r="545" spans="1:17" x14ac:dyDescent="0.35">
      <c r="A545" s="1">
        <v>571</v>
      </c>
      <c r="B545" s="1" t="s">
        <v>231</v>
      </c>
      <c r="C545" s="1" t="s">
        <v>16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s="1" t="s">
        <v>41</v>
      </c>
      <c r="K545" s="1" t="s">
        <v>42</v>
      </c>
      <c r="L545" s="24">
        <v>3538633000</v>
      </c>
      <c r="M545" s="25">
        <v>1774469000</v>
      </c>
      <c r="N545" s="25">
        <v>1764164000</v>
      </c>
      <c r="O545" s="26">
        <v>1764164000</v>
      </c>
      <c r="P545" s="27">
        <v>0.4448409751714274</v>
      </c>
      <c r="Q545" s="28">
        <v>0.22177276765415516</v>
      </c>
    </row>
    <row r="546" spans="1:17" x14ac:dyDescent="0.35">
      <c r="A546" s="1">
        <v>572</v>
      </c>
      <c r="B546" s="1" t="s">
        <v>232</v>
      </c>
      <c r="C546" s="1" t="s">
        <v>11</v>
      </c>
      <c r="D546" s="2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s="1" t="s">
        <v>51</v>
      </c>
      <c r="K546" s="1" t="s">
        <v>233</v>
      </c>
      <c r="L546" s="24">
        <v>362986000</v>
      </c>
      <c r="M546" s="25">
        <v>193746000</v>
      </c>
      <c r="N546" s="25">
        <v>169240000</v>
      </c>
      <c r="O546" s="26">
        <v>169240000</v>
      </c>
      <c r="P546" s="27">
        <v>0.6782845279761115</v>
      </c>
      <c r="Q546" s="28">
        <v>0.31624600815094001</v>
      </c>
    </row>
    <row r="547" spans="1:17" x14ac:dyDescent="0.35">
      <c r="A547" s="1">
        <v>573</v>
      </c>
      <c r="B547" s="1" t="s">
        <v>232</v>
      </c>
      <c r="C547" s="1" t="s">
        <v>14</v>
      </c>
      <c r="D547" s="2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s="1" t="s">
        <v>51</v>
      </c>
      <c r="K547" s="1" t="s">
        <v>233</v>
      </c>
      <c r="L547" s="24">
        <v>413254000</v>
      </c>
      <c r="M547" s="25">
        <v>219104000</v>
      </c>
      <c r="N547" s="25">
        <v>194150000</v>
      </c>
      <c r="O547" s="26">
        <v>194150000</v>
      </c>
      <c r="P547" s="27">
        <v>0.67681095334021191</v>
      </c>
      <c r="Q547" s="28">
        <v>0.31797114266529097</v>
      </c>
    </row>
    <row r="548" spans="1:17" x14ac:dyDescent="0.35">
      <c r="A548" s="1">
        <v>574</v>
      </c>
      <c r="B548" s="1" t="s">
        <v>232</v>
      </c>
      <c r="C548" s="1" t="s">
        <v>15</v>
      </c>
      <c r="D548" s="2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s="1" t="s">
        <v>51</v>
      </c>
      <c r="K548" s="1" t="s">
        <v>233</v>
      </c>
      <c r="L548" s="24">
        <v>658392000</v>
      </c>
      <c r="M548" s="25">
        <v>401470000</v>
      </c>
      <c r="N548" s="25">
        <v>256922000</v>
      </c>
      <c r="O548" s="26">
        <v>256922000</v>
      </c>
      <c r="P548" s="27">
        <v>0.67809891053805704</v>
      </c>
      <c r="Q548" s="28">
        <v>0.2646121585518334</v>
      </c>
    </row>
    <row r="549" spans="1:17" x14ac:dyDescent="0.35">
      <c r="A549" s="1">
        <v>575</v>
      </c>
      <c r="B549" s="1" t="s">
        <v>232</v>
      </c>
      <c r="C549" s="1" t="s">
        <v>16</v>
      </c>
      <c r="D549" s="2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s="1" t="s">
        <v>51</v>
      </c>
      <c r="K549" s="1" t="s">
        <v>233</v>
      </c>
      <c r="L549" s="24">
        <v>830899000</v>
      </c>
      <c r="M549" s="25">
        <v>493513000</v>
      </c>
      <c r="N549" s="25">
        <v>337386000</v>
      </c>
      <c r="O549" s="26">
        <v>337386000</v>
      </c>
      <c r="P549" s="27">
        <v>0.69565818016806669</v>
      </c>
      <c r="Q549" s="28">
        <v>0.28247155282914449</v>
      </c>
    </row>
    <row r="550" spans="1:17" x14ac:dyDescent="0.35">
      <c r="A550" s="1">
        <v>576</v>
      </c>
      <c r="B550" s="1" t="s">
        <v>234</v>
      </c>
      <c r="C550" s="1" t="s">
        <v>11</v>
      </c>
      <c r="D550" s="2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s="1" t="s">
        <v>46</v>
      </c>
      <c r="K550" s="1" t="s">
        <v>235</v>
      </c>
      <c r="L550" s="24">
        <v>1365000000</v>
      </c>
      <c r="M550" s="25">
        <v>1392000000</v>
      </c>
      <c r="N550" s="25">
        <v>-27000000</v>
      </c>
      <c r="O550" s="26">
        <v>-27000000</v>
      </c>
      <c r="P550" s="27">
        <v>1</v>
      </c>
      <c r="Q550" s="28">
        <v>-1.9780219780219779E-2</v>
      </c>
    </row>
    <row r="551" spans="1:17" x14ac:dyDescent="0.35">
      <c r="A551" s="1">
        <v>577</v>
      </c>
      <c r="B551" s="1" t="s">
        <v>234</v>
      </c>
      <c r="C551" s="1" t="s">
        <v>14</v>
      </c>
      <c r="D551" s="2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s="1" t="s">
        <v>46</v>
      </c>
      <c r="K551" s="1" t="s">
        <v>235</v>
      </c>
      <c r="L551" s="24">
        <v>1466000000</v>
      </c>
      <c r="M551" s="25">
        <v>1144000000</v>
      </c>
      <c r="N551" s="25">
        <v>322000000</v>
      </c>
      <c r="O551" s="26">
        <v>322000000</v>
      </c>
      <c r="P551" s="27">
        <v>1</v>
      </c>
      <c r="Q551" s="28">
        <v>0.21964529331514324</v>
      </c>
    </row>
    <row r="552" spans="1:17" x14ac:dyDescent="0.35">
      <c r="A552" s="1">
        <v>578</v>
      </c>
      <c r="B552" s="1" t="s">
        <v>234</v>
      </c>
      <c r="C552" s="1" t="s">
        <v>15</v>
      </c>
      <c r="D552" s="2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s="1" t="s">
        <v>46</v>
      </c>
      <c r="K552" s="1" t="s">
        <v>235</v>
      </c>
      <c r="L552" s="24">
        <v>1665000000</v>
      </c>
      <c r="M552" s="25">
        <v>1094000000</v>
      </c>
      <c r="N552" s="25">
        <v>571000000</v>
      </c>
      <c r="O552" s="26">
        <v>571000000</v>
      </c>
      <c r="P552" s="27">
        <v>1</v>
      </c>
      <c r="Q552" s="28">
        <v>0.34294294294294292</v>
      </c>
    </row>
    <row r="553" spans="1:17" x14ac:dyDescent="0.35">
      <c r="A553" s="1">
        <v>579</v>
      </c>
      <c r="B553" s="1" t="s">
        <v>234</v>
      </c>
      <c r="C553" s="1" t="s">
        <v>16</v>
      </c>
      <c r="D553" s="2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s="1" t="s">
        <v>46</v>
      </c>
      <c r="K553" s="1" t="s">
        <v>235</v>
      </c>
      <c r="L553" s="24">
        <v>1403000000</v>
      </c>
      <c r="M553" s="25">
        <v>1109000000</v>
      </c>
      <c r="N553" s="25">
        <v>294000000</v>
      </c>
      <c r="O553" s="26">
        <v>294000000</v>
      </c>
      <c r="P553" s="27">
        <v>1</v>
      </c>
      <c r="Q553" s="28">
        <v>0.20955096222380612</v>
      </c>
    </row>
    <row r="554" spans="1:17" x14ac:dyDescent="0.35">
      <c r="A554" s="1">
        <v>580</v>
      </c>
      <c r="B554" s="1" t="s">
        <v>236</v>
      </c>
      <c r="C554" s="1" t="s">
        <v>11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s="1" t="s">
        <v>12</v>
      </c>
      <c r="K554" s="1" t="s">
        <v>163</v>
      </c>
      <c r="L554" s="24">
        <v>4863000000</v>
      </c>
      <c r="M554" s="25">
        <v>3333000000</v>
      </c>
      <c r="N554" s="25">
        <v>1530000000</v>
      </c>
      <c r="O554" s="26">
        <v>1530000000</v>
      </c>
      <c r="P554" s="27">
        <v>0.2981423579179695</v>
      </c>
      <c r="Q554" s="28">
        <v>9.3801728894610997E-2</v>
      </c>
    </row>
    <row r="555" spans="1:17" x14ac:dyDescent="0.35">
      <c r="A555" s="1">
        <v>581</v>
      </c>
      <c r="B555" s="1" t="s">
        <v>236</v>
      </c>
      <c r="C555" s="1" t="s">
        <v>14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s="1" t="s">
        <v>12</v>
      </c>
      <c r="K555" s="1" t="s">
        <v>163</v>
      </c>
      <c r="L555" s="24">
        <v>6677000000</v>
      </c>
      <c r="M555" s="25">
        <v>4530000000</v>
      </c>
      <c r="N555" s="25">
        <v>2147000000</v>
      </c>
      <c r="O555" s="26">
        <v>2147000000</v>
      </c>
      <c r="P555" s="27">
        <v>0.3028667331942303</v>
      </c>
      <c r="Q555" s="28">
        <v>9.7387281139435719E-2</v>
      </c>
    </row>
    <row r="556" spans="1:17" x14ac:dyDescent="0.35">
      <c r="A556" s="1">
        <v>582</v>
      </c>
      <c r="B556" s="1" t="s">
        <v>236</v>
      </c>
      <c r="C556" s="1" t="s">
        <v>15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s="1" t="s">
        <v>12</v>
      </c>
      <c r="K556" s="1" t="s">
        <v>163</v>
      </c>
      <c r="L556" s="24">
        <v>6906000000</v>
      </c>
      <c r="M556" s="25">
        <v>4457000000</v>
      </c>
      <c r="N556" s="25">
        <v>2449000000</v>
      </c>
      <c r="O556" s="26">
        <v>2449000000</v>
      </c>
      <c r="P556" s="27">
        <v>0.30622561191912023</v>
      </c>
      <c r="Q556" s="28">
        <v>0.10859347286271727</v>
      </c>
    </row>
    <row r="557" spans="1:17" x14ac:dyDescent="0.35">
      <c r="A557" s="1">
        <v>583</v>
      </c>
      <c r="B557" s="1" t="s">
        <v>236</v>
      </c>
      <c r="C557" s="1" t="s">
        <v>16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s="1" t="s">
        <v>12</v>
      </c>
      <c r="K557" s="1" t="s">
        <v>163</v>
      </c>
      <c r="L557" s="24">
        <v>6563000000</v>
      </c>
      <c r="M557" s="25">
        <v>4221000000</v>
      </c>
      <c r="N557" s="25">
        <v>2342000000</v>
      </c>
      <c r="O557" s="26">
        <v>2342000000</v>
      </c>
      <c r="P557" s="27">
        <v>0.31469671541596744</v>
      </c>
      <c r="Q557" s="28">
        <v>0.11229920882282426</v>
      </c>
    </row>
    <row r="558" spans="1:17" x14ac:dyDescent="0.35">
      <c r="A558" s="1">
        <v>584</v>
      </c>
      <c r="B558" s="1" t="s">
        <v>237</v>
      </c>
      <c r="C558" s="1" t="s">
        <v>11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s="1" t="s">
        <v>41</v>
      </c>
      <c r="K558" s="1" t="s">
        <v>44</v>
      </c>
      <c r="L558" s="24">
        <v>3718452000</v>
      </c>
      <c r="M558" s="25">
        <v>2061747000</v>
      </c>
      <c r="N558" s="25">
        <v>1656705000</v>
      </c>
      <c r="O558" s="26">
        <v>1656705000</v>
      </c>
      <c r="P558" s="27">
        <v>0.36094190308577523</v>
      </c>
      <c r="Q558" s="28">
        <v>0.16081268644901675</v>
      </c>
    </row>
    <row r="559" spans="1:17" x14ac:dyDescent="0.35">
      <c r="A559" s="1">
        <v>585</v>
      </c>
      <c r="B559" s="1" t="s">
        <v>237</v>
      </c>
      <c r="C559" s="1" t="s">
        <v>14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s="1" t="s">
        <v>41</v>
      </c>
      <c r="K559" s="1" t="s">
        <v>44</v>
      </c>
      <c r="L559" s="24">
        <v>3802062000</v>
      </c>
      <c r="M559" s="25">
        <v>2149095000</v>
      </c>
      <c r="N559" s="25">
        <v>1652967000</v>
      </c>
      <c r="O559" s="26">
        <v>1652967000</v>
      </c>
      <c r="P559" s="27">
        <v>0.33377927225892634</v>
      </c>
      <c r="Q559" s="28">
        <v>0.14511234228374514</v>
      </c>
    </row>
    <row r="560" spans="1:17" x14ac:dyDescent="0.35">
      <c r="A560" s="1">
        <v>586</v>
      </c>
      <c r="B560" s="1" t="s">
        <v>237</v>
      </c>
      <c r="C560" s="1" t="s">
        <v>15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s="1" t="s">
        <v>41</v>
      </c>
      <c r="K560" s="1" t="s">
        <v>44</v>
      </c>
      <c r="L560" s="24">
        <v>4368734000</v>
      </c>
      <c r="M560" s="25">
        <v>2182093000</v>
      </c>
      <c r="N560" s="25">
        <v>2186641000</v>
      </c>
      <c r="O560" s="26">
        <v>2186641000</v>
      </c>
      <c r="P560" s="27">
        <v>0.34964078604418547</v>
      </c>
      <c r="Q560" s="28">
        <v>0.17500238696987361</v>
      </c>
    </row>
    <row r="561" spans="1:17" x14ac:dyDescent="0.35">
      <c r="A561" s="1">
        <v>587</v>
      </c>
      <c r="B561" s="1" t="s">
        <v>237</v>
      </c>
      <c r="C561" s="1" t="s">
        <v>16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s="1" t="s">
        <v>41</v>
      </c>
      <c r="K561" s="1" t="s">
        <v>44</v>
      </c>
      <c r="L561" s="24">
        <v>4063978000</v>
      </c>
      <c r="M561" s="25">
        <v>2412274000</v>
      </c>
      <c r="N561" s="25">
        <v>1651704000</v>
      </c>
      <c r="O561" s="26">
        <v>1651704000</v>
      </c>
      <c r="P561" s="27">
        <v>0.35298266319391458</v>
      </c>
      <c r="Q561" s="28">
        <v>0.14346113013604933</v>
      </c>
    </row>
    <row r="562" spans="1:17" x14ac:dyDescent="0.35">
      <c r="A562" s="1">
        <v>588</v>
      </c>
      <c r="B562" s="1" t="s">
        <v>238</v>
      </c>
      <c r="C562" s="1" t="s">
        <v>11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s="1" t="s">
        <v>24</v>
      </c>
      <c r="K562" s="1" t="s">
        <v>29</v>
      </c>
      <c r="L562" s="24">
        <v>1408600000</v>
      </c>
      <c r="M562" s="25">
        <v>988700000</v>
      </c>
      <c r="N562" s="25">
        <v>419900000</v>
      </c>
      <c r="O562" s="26">
        <v>419900000</v>
      </c>
      <c r="P562" s="27">
        <v>0.74152453148031161</v>
      </c>
      <c r="Q562" s="28">
        <v>0.22104653611286587</v>
      </c>
    </row>
    <row r="563" spans="1:17" x14ac:dyDescent="0.35">
      <c r="A563" s="1">
        <v>589</v>
      </c>
      <c r="B563" s="1" t="s">
        <v>238</v>
      </c>
      <c r="C563" s="1" t="s">
        <v>14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s="1" t="s">
        <v>24</v>
      </c>
      <c r="K563" s="1" t="s">
        <v>29</v>
      </c>
      <c r="L563" s="24">
        <v>1528900000</v>
      </c>
      <c r="M563" s="25">
        <v>1072700000</v>
      </c>
      <c r="N563" s="25">
        <v>456200000</v>
      </c>
      <c r="O563" s="26">
        <v>456200000</v>
      </c>
      <c r="P563" s="27">
        <v>0.74744561231972617</v>
      </c>
      <c r="Q563" s="28">
        <v>0.2230261549743339</v>
      </c>
    </row>
    <row r="564" spans="1:17" x14ac:dyDescent="0.35">
      <c r="A564" s="1">
        <v>590</v>
      </c>
      <c r="B564" s="1" t="s">
        <v>238</v>
      </c>
      <c r="C564" s="1" t="s">
        <v>15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s="1" t="s">
        <v>24</v>
      </c>
      <c r="K564" s="1" t="s">
        <v>29</v>
      </c>
      <c r="L564" s="24">
        <v>1697300000</v>
      </c>
      <c r="M564" s="25">
        <v>1275200000</v>
      </c>
      <c r="N564" s="25">
        <v>422100000</v>
      </c>
      <c r="O564" s="26">
        <v>422100000</v>
      </c>
      <c r="P564" s="27">
        <v>0.73068147574152997</v>
      </c>
      <c r="Q564" s="28">
        <v>0.18171251452925222</v>
      </c>
    </row>
    <row r="565" spans="1:17" x14ac:dyDescent="0.35">
      <c r="A565" s="1">
        <v>591</v>
      </c>
      <c r="B565" s="1" t="s">
        <v>238</v>
      </c>
      <c r="C565" s="1" t="s">
        <v>16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s="1" t="s">
        <v>24</v>
      </c>
      <c r="K565" s="1" t="s">
        <v>29</v>
      </c>
      <c r="L565" s="24">
        <v>1876500000</v>
      </c>
      <c r="M565" s="25">
        <v>1233800000</v>
      </c>
      <c r="N565" s="25">
        <v>642700000</v>
      </c>
      <c r="O565" s="26">
        <v>642700000</v>
      </c>
      <c r="P565" s="27">
        <v>0.75249629065244417</v>
      </c>
      <c r="Q565" s="28">
        <v>0.25772947828527892</v>
      </c>
    </row>
    <row r="566" spans="1:17" x14ac:dyDescent="0.35">
      <c r="A566" s="1">
        <v>592</v>
      </c>
      <c r="B566" s="1" t="s">
        <v>239</v>
      </c>
      <c r="C566" s="1" t="s">
        <v>11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s="1" t="s">
        <v>41</v>
      </c>
      <c r="K566" s="1" t="s">
        <v>42</v>
      </c>
      <c r="L566" s="24">
        <v>6894000000</v>
      </c>
      <c r="M566" s="25">
        <v>3248000000</v>
      </c>
      <c r="N566" s="25">
        <v>3646000000</v>
      </c>
      <c r="O566" s="26">
        <v>3646000000</v>
      </c>
      <c r="P566" s="27">
        <v>0.27700096432015431</v>
      </c>
      <c r="Q566" s="28">
        <v>0.14649630343940856</v>
      </c>
    </row>
    <row r="567" spans="1:17" x14ac:dyDescent="0.35">
      <c r="A567" s="1">
        <v>593</v>
      </c>
      <c r="B567" s="1" t="s">
        <v>239</v>
      </c>
      <c r="C567" s="1" t="s">
        <v>14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s="1" t="s">
        <v>41</v>
      </c>
      <c r="K567" s="1" t="s">
        <v>42</v>
      </c>
      <c r="L567" s="24">
        <v>5858000000</v>
      </c>
      <c r="M567" s="25">
        <v>3468000000</v>
      </c>
      <c r="N567" s="25">
        <v>2390000000</v>
      </c>
      <c r="O567" s="26">
        <v>2390000000</v>
      </c>
      <c r="P567" s="27">
        <v>0.21356957964198475</v>
      </c>
      <c r="Q567" s="28">
        <v>8.7134055197054208E-2</v>
      </c>
    </row>
    <row r="568" spans="1:17" x14ac:dyDescent="0.35">
      <c r="A568" s="1">
        <v>594</v>
      </c>
      <c r="B568" s="1" t="s">
        <v>239</v>
      </c>
      <c r="C568" s="1" t="s">
        <v>15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s="1" t="s">
        <v>41</v>
      </c>
      <c r="K568" s="1" t="s">
        <v>42</v>
      </c>
      <c r="L568" s="24">
        <v>8041000000</v>
      </c>
      <c r="M568" s="25">
        <v>3650000000</v>
      </c>
      <c r="N568" s="25">
        <v>4391000000</v>
      </c>
      <c r="O568" s="26">
        <v>4391000000</v>
      </c>
      <c r="P568" s="27">
        <v>0.27306686589465823</v>
      </c>
      <c r="Q568" s="28">
        <v>0.14911535979896084</v>
      </c>
    </row>
    <row r="569" spans="1:17" x14ac:dyDescent="0.35">
      <c r="A569" s="1">
        <v>595</v>
      </c>
      <c r="B569" s="1" t="s">
        <v>239</v>
      </c>
      <c r="C569" s="1" t="s">
        <v>16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s="1" t="s">
        <v>41</v>
      </c>
      <c r="K569" s="1" t="s">
        <v>42</v>
      </c>
      <c r="L569" s="24">
        <v>8672000000</v>
      </c>
      <c r="M569" s="25">
        <v>5512000000</v>
      </c>
      <c r="N569" s="25">
        <v>3160000000</v>
      </c>
      <c r="O569" s="26">
        <v>3160000000</v>
      </c>
      <c r="P569" s="27">
        <v>0.27653061224489794</v>
      </c>
      <c r="Q569" s="28">
        <v>0.10076530612244898</v>
      </c>
    </row>
    <row r="570" spans="1:17" x14ac:dyDescent="0.35">
      <c r="A570" s="1">
        <v>596</v>
      </c>
      <c r="B570" s="1" t="s">
        <v>240</v>
      </c>
      <c r="C570" s="1" t="s">
        <v>11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s="1" t="s">
        <v>12</v>
      </c>
      <c r="K570" s="1" t="s">
        <v>145</v>
      </c>
      <c r="L570" s="24">
        <v>1835370000</v>
      </c>
      <c r="M570" s="25">
        <v>1304572000</v>
      </c>
      <c r="N570" s="25">
        <v>530798000</v>
      </c>
      <c r="O570" s="26">
        <v>530798000</v>
      </c>
      <c r="P570" s="27">
        <v>0.30629241440769395</v>
      </c>
      <c r="Q570" s="28">
        <v>8.8581267527950855E-2</v>
      </c>
    </row>
    <row r="571" spans="1:17" x14ac:dyDescent="0.35">
      <c r="A571" s="1">
        <v>597</v>
      </c>
      <c r="B571" s="1" t="s">
        <v>240</v>
      </c>
      <c r="C571" s="1" t="s">
        <v>14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s="1" t="s">
        <v>12</v>
      </c>
      <c r="K571" s="1" t="s">
        <v>145</v>
      </c>
      <c r="L571" s="24">
        <v>1882853000</v>
      </c>
      <c r="M571" s="25">
        <v>1330780000</v>
      </c>
      <c r="N571" s="25">
        <v>552073000</v>
      </c>
      <c r="O571" s="26">
        <v>552073000</v>
      </c>
      <c r="P571" s="27">
        <v>0.309666680207761</v>
      </c>
      <c r="Q571" s="28">
        <v>9.0797642270713227E-2</v>
      </c>
    </row>
    <row r="572" spans="1:17" x14ac:dyDescent="0.35">
      <c r="A572" s="1">
        <v>598</v>
      </c>
      <c r="B572" s="1" t="s">
        <v>240</v>
      </c>
      <c r="C572" s="1" t="s">
        <v>15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s="1" t="s">
        <v>12</v>
      </c>
      <c r="K572" s="1" t="s">
        <v>145</v>
      </c>
      <c r="L572" s="24">
        <v>1981427000</v>
      </c>
      <c r="M572" s="25">
        <v>1386779000</v>
      </c>
      <c r="N572" s="25">
        <v>594648000</v>
      </c>
      <c r="O572" s="26">
        <v>594648000</v>
      </c>
      <c r="P572" s="27">
        <v>0.3018295827042764</v>
      </c>
      <c r="Q572" s="28">
        <v>9.058237204597118E-2</v>
      </c>
    </row>
    <row r="573" spans="1:17" x14ac:dyDescent="0.35">
      <c r="A573" s="1">
        <v>599</v>
      </c>
      <c r="B573" s="1" t="s">
        <v>240</v>
      </c>
      <c r="C573" s="1" t="s">
        <v>16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s="1" t="s">
        <v>12</v>
      </c>
      <c r="K573" s="1" t="s">
        <v>145</v>
      </c>
      <c r="L573" s="24">
        <v>2187777000</v>
      </c>
      <c r="M573" s="25">
        <v>1466293000</v>
      </c>
      <c r="N573" s="25">
        <v>721484000</v>
      </c>
      <c r="O573" s="26">
        <v>721484000</v>
      </c>
      <c r="P573" s="27">
        <v>0.33064813034788698</v>
      </c>
      <c r="Q573" s="28">
        <v>0.10904097432047</v>
      </c>
    </row>
    <row r="574" spans="1:17" x14ac:dyDescent="0.35">
      <c r="A574" s="1">
        <v>600</v>
      </c>
      <c r="B574" s="1" t="s">
        <v>241</v>
      </c>
      <c r="C574" s="1" t="s">
        <v>11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s="1" t="s">
        <v>18</v>
      </c>
      <c r="K574" s="1" t="s">
        <v>76</v>
      </c>
      <c r="L574" s="24">
        <v>3733225000</v>
      </c>
      <c r="M574" s="25">
        <v>3222774000</v>
      </c>
      <c r="N574" s="25">
        <v>510451000</v>
      </c>
      <c r="O574" s="26">
        <v>510451000</v>
      </c>
      <c r="P574" s="27">
        <v>0.78244023223220538</v>
      </c>
      <c r="Q574" s="28">
        <v>0.10698455061861031</v>
      </c>
    </row>
    <row r="575" spans="1:17" x14ac:dyDescent="0.35">
      <c r="A575" s="1">
        <v>601</v>
      </c>
      <c r="B575" s="1" t="s">
        <v>241</v>
      </c>
      <c r="C575" s="1" t="s">
        <v>14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s="1" t="s">
        <v>18</v>
      </c>
      <c r="K575" s="1" t="s">
        <v>76</v>
      </c>
      <c r="L575" s="24">
        <v>4584404000</v>
      </c>
      <c r="M575" s="25">
        <v>3996629000</v>
      </c>
      <c r="N575" s="25">
        <v>587775000</v>
      </c>
      <c r="O575" s="26">
        <v>587775000</v>
      </c>
      <c r="P575" s="27">
        <v>0.79542221416382619</v>
      </c>
      <c r="Q575" s="28">
        <v>0.10198256783872951</v>
      </c>
    </row>
    <row r="576" spans="1:17" x14ac:dyDescent="0.35">
      <c r="A576" s="1">
        <v>602</v>
      </c>
      <c r="B576" s="1" t="s">
        <v>241</v>
      </c>
      <c r="C576" s="1" t="s">
        <v>15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s="1" t="s">
        <v>18</v>
      </c>
      <c r="K576" s="1" t="s">
        <v>76</v>
      </c>
      <c r="L576" s="24">
        <v>5362758000</v>
      </c>
      <c r="M576" s="25">
        <v>4941701000</v>
      </c>
      <c r="N576" s="25">
        <v>421057000</v>
      </c>
      <c r="O576" s="26">
        <v>421057000</v>
      </c>
      <c r="P576" s="27">
        <v>0.80373249652257228</v>
      </c>
      <c r="Q576" s="28">
        <v>6.3105065301903365E-2</v>
      </c>
    </row>
    <row r="577" spans="1:17" x14ac:dyDescent="0.35">
      <c r="A577" s="1">
        <v>603</v>
      </c>
      <c r="B577" s="1" t="s">
        <v>241</v>
      </c>
      <c r="C577" s="1" t="s">
        <v>16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s="1" t="s">
        <v>18</v>
      </c>
      <c r="K577" s="1" t="s">
        <v>76</v>
      </c>
      <c r="L577" s="24">
        <v>7176866000</v>
      </c>
      <c r="M577" s="25">
        <v>6597869000</v>
      </c>
      <c r="N577" s="25">
        <v>578997000</v>
      </c>
      <c r="O577" s="26">
        <v>578997000</v>
      </c>
      <c r="P577" s="27">
        <v>0.81801033194719963</v>
      </c>
      <c r="Q577" s="28">
        <v>6.5993363700316082E-2</v>
      </c>
    </row>
    <row r="578" spans="1:17" x14ac:dyDescent="0.35">
      <c r="A578" s="1">
        <v>604</v>
      </c>
      <c r="B578" s="1" t="s">
        <v>242</v>
      </c>
      <c r="C578" s="1" t="s">
        <v>11</v>
      </c>
      <c r="D578" s="2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s="1" t="s">
        <v>51</v>
      </c>
      <c r="K578" s="1" t="s">
        <v>74</v>
      </c>
      <c r="L578" s="24">
        <v>295368000</v>
      </c>
      <c r="M578" s="25">
        <v>132776000</v>
      </c>
      <c r="N578" s="25">
        <v>162592000</v>
      </c>
      <c r="O578" s="26">
        <v>162592000</v>
      </c>
      <c r="P578" s="27">
        <v>0.72147260842802563</v>
      </c>
      <c r="Q578" s="28">
        <v>0.39715092477698855</v>
      </c>
    </row>
    <row r="579" spans="1:17" x14ac:dyDescent="0.35">
      <c r="A579" s="1">
        <v>605</v>
      </c>
      <c r="B579" s="1" t="s">
        <v>242</v>
      </c>
      <c r="C579" s="1" t="s">
        <v>14</v>
      </c>
      <c r="D579" s="2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s="1" t="s">
        <v>51</v>
      </c>
      <c r="K579" s="1" t="s">
        <v>74</v>
      </c>
      <c r="L579" s="24">
        <v>380601000</v>
      </c>
      <c r="M579" s="25">
        <v>158500000</v>
      </c>
      <c r="N579" s="25">
        <v>222101000</v>
      </c>
      <c r="O579" s="26">
        <v>222101000</v>
      </c>
      <c r="P579" s="27">
        <v>0.7310631889714625</v>
      </c>
      <c r="Q579" s="28">
        <v>0.42661439495364117</v>
      </c>
    </row>
    <row r="580" spans="1:17" x14ac:dyDescent="0.35">
      <c r="A580" s="1">
        <v>606</v>
      </c>
      <c r="B580" s="1" t="s">
        <v>242</v>
      </c>
      <c r="C580" s="1" t="s">
        <v>15</v>
      </c>
      <c r="D580" s="2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s="1" t="s">
        <v>51</v>
      </c>
      <c r="K580" s="1" t="s">
        <v>74</v>
      </c>
      <c r="L580" s="24">
        <v>474739000</v>
      </c>
      <c r="M580" s="25">
        <v>186445000</v>
      </c>
      <c r="N580" s="25">
        <v>288294000</v>
      </c>
      <c r="O580" s="26">
        <v>288294000</v>
      </c>
      <c r="P580" s="27">
        <v>0.73357850901252397</v>
      </c>
      <c r="Q580" s="28">
        <v>0.44547905833996493</v>
      </c>
    </row>
    <row r="581" spans="1:17" x14ac:dyDescent="0.35">
      <c r="A581" s="1">
        <v>607</v>
      </c>
      <c r="B581" s="1" t="s">
        <v>242</v>
      </c>
      <c r="C581" s="1" t="s">
        <v>16</v>
      </c>
      <c r="D581" s="2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s="1" t="s">
        <v>51</v>
      </c>
      <c r="K581" s="1" t="s">
        <v>74</v>
      </c>
      <c r="L581" s="24">
        <v>578305000</v>
      </c>
      <c r="M581" s="25">
        <v>214248000</v>
      </c>
      <c r="N581" s="25">
        <v>364057000</v>
      </c>
      <c r="O581" s="26">
        <v>364057000</v>
      </c>
      <c r="P581" s="27">
        <v>0.73926521533485878</v>
      </c>
      <c r="Q581" s="28">
        <v>0.46538535288327559</v>
      </c>
    </row>
    <row r="582" spans="1:17" x14ac:dyDescent="0.35">
      <c r="A582" s="1">
        <v>608</v>
      </c>
      <c r="B582" s="1" t="s">
        <v>243</v>
      </c>
      <c r="C582" s="1" t="s">
        <v>11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s="1" t="s">
        <v>18</v>
      </c>
      <c r="K582" s="1" t="s">
        <v>244</v>
      </c>
      <c r="L582" s="24">
        <v>23867000000</v>
      </c>
      <c r="M582" s="25">
        <v>10850000000</v>
      </c>
      <c r="N582" s="25">
        <v>13017000000</v>
      </c>
      <c r="O582" s="26">
        <v>13017000000</v>
      </c>
      <c r="P582" s="27">
        <v>0.16245226896819287</v>
      </c>
      <c r="Q582" s="28">
        <v>8.8601046849581741E-2</v>
      </c>
    </row>
    <row r="583" spans="1:17" x14ac:dyDescent="0.35">
      <c r="A583" s="1">
        <v>609</v>
      </c>
      <c r="B583" s="1" t="s">
        <v>243</v>
      </c>
      <c r="C583" s="1" t="s">
        <v>14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s="1" t="s">
        <v>18</v>
      </c>
      <c r="K583" s="1" t="s">
        <v>244</v>
      </c>
      <c r="L583" s="24">
        <v>12174000000</v>
      </c>
      <c r="M583" s="25">
        <v>11842000000</v>
      </c>
      <c r="N583" s="25">
        <v>332000000</v>
      </c>
      <c r="O583" s="26">
        <v>332000000</v>
      </c>
      <c r="P583" s="27">
        <v>8.4496484518694848E-2</v>
      </c>
      <c r="Q583" s="28">
        <v>2.3043233826356741E-3</v>
      </c>
    </row>
    <row r="584" spans="1:17" x14ac:dyDescent="0.35">
      <c r="A584" s="1">
        <v>610</v>
      </c>
      <c r="B584" s="1" t="s">
        <v>243</v>
      </c>
      <c r="C584" s="1" t="s">
        <v>15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s="1" t="s">
        <v>18</v>
      </c>
      <c r="K584" s="1" t="s">
        <v>244</v>
      </c>
      <c r="L584" s="24">
        <v>18149000000</v>
      </c>
      <c r="M584" s="25">
        <v>10502000000</v>
      </c>
      <c r="N584" s="25">
        <v>7647000000</v>
      </c>
      <c r="O584" s="26">
        <v>7647000000</v>
      </c>
      <c r="P584" s="27">
        <v>0.1213509140266652</v>
      </c>
      <c r="Q584" s="28">
        <v>5.113066502627743E-2</v>
      </c>
    </row>
    <row r="585" spans="1:17" x14ac:dyDescent="0.35">
      <c r="A585" s="1">
        <v>611</v>
      </c>
      <c r="B585" s="1" t="s">
        <v>243</v>
      </c>
      <c r="C585" s="1" t="s">
        <v>16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s="1" t="s">
        <v>18</v>
      </c>
      <c r="K585" s="1" t="s">
        <v>244</v>
      </c>
      <c r="L585" s="24">
        <v>16312000000</v>
      </c>
      <c r="M585" s="25">
        <v>12196000000</v>
      </c>
      <c r="N585" s="25">
        <v>4116000000</v>
      </c>
      <c r="O585" s="26">
        <v>4116000000</v>
      </c>
      <c r="P585" s="27">
        <v>0.10745718050065878</v>
      </c>
      <c r="Q585" s="28">
        <v>2.7114624505928855E-2</v>
      </c>
    </row>
    <row r="586" spans="1:17" x14ac:dyDescent="0.35">
      <c r="A586" s="1">
        <v>612</v>
      </c>
      <c r="B586" s="1" t="s">
        <v>245</v>
      </c>
      <c r="C586" s="1" t="s">
        <v>11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s="1" t="s">
        <v>12</v>
      </c>
      <c r="K586" s="1" t="s">
        <v>63</v>
      </c>
      <c r="L586" s="24">
        <v>1719445000</v>
      </c>
      <c r="M586" s="25">
        <v>1007431000</v>
      </c>
      <c r="N586" s="25">
        <v>712014000</v>
      </c>
      <c r="O586" s="26">
        <v>712014000</v>
      </c>
      <c r="P586" s="27">
        <v>0.51695436044431542</v>
      </c>
      <c r="Q586" s="28">
        <v>0.21406834298125196</v>
      </c>
    </row>
    <row r="587" spans="1:17" x14ac:dyDescent="0.35">
      <c r="A587" s="1">
        <v>613</v>
      </c>
      <c r="B587" s="1" t="s">
        <v>245</v>
      </c>
      <c r="C587" s="1" t="s">
        <v>14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s="1" t="s">
        <v>12</v>
      </c>
      <c r="K587" s="1" t="s">
        <v>63</v>
      </c>
      <c r="L587" s="24">
        <v>1897402000</v>
      </c>
      <c r="M587" s="25">
        <v>1110776000</v>
      </c>
      <c r="N587" s="25">
        <v>786626000</v>
      </c>
      <c r="O587" s="26">
        <v>786626000</v>
      </c>
      <c r="P587" s="27">
        <v>0.50820903777601067</v>
      </c>
      <c r="Q587" s="28">
        <v>0.21069359184273659</v>
      </c>
    </row>
    <row r="588" spans="1:17" x14ac:dyDescent="0.35">
      <c r="A588" s="1">
        <v>614</v>
      </c>
      <c r="B588" s="1" t="s">
        <v>245</v>
      </c>
      <c r="C588" s="1" t="s">
        <v>15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s="1" t="s">
        <v>12</v>
      </c>
      <c r="K588" s="1" t="s">
        <v>63</v>
      </c>
      <c r="L588" s="24">
        <v>1948934000</v>
      </c>
      <c r="M588" s="25">
        <v>1121590000</v>
      </c>
      <c r="N588" s="25">
        <v>827344000</v>
      </c>
      <c r="O588" s="26">
        <v>827344000</v>
      </c>
      <c r="P588" s="27">
        <v>0.50370633417304456</v>
      </c>
      <c r="Q588" s="28">
        <v>0.21382889997304344</v>
      </c>
    </row>
    <row r="589" spans="1:17" x14ac:dyDescent="0.35">
      <c r="A589" s="1">
        <v>615</v>
      </c>
      <c r="B589" s="1" t="s">
        <v>245</v>
      </c>
      <c r="C589" s="1" t="s">
        <v>16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s="1" t="s">
        <v>12</v>
      </c>
      <c r="K589" s="1" t="s">
        <v>63</v>
      </c>
      <c r="L589" s="24">
        <v>1964777000</v>
      </c>
      <c r="M589" s="25">
        <v>1169470000</v>
      </c>
      <c r="N589" s="25">
        <v>795307000</v>
      </c>
      <c r="O589" s="26">
        <v>795307000</v>
      </c>
      <c r="P589" s="27">
        <v>0.49590084491912745</v>
      </c>
      <c r="Q589" s="28">
        <v>0.20073189642900771</v>
      </c>
    </row>
    <row r="590" spans="1:17" x14ac:dyDescent="0.35">
      <c r="A590" s="1">
        <v>616</v>
      </c>
      <c r="B590" s="1" t="s">
        <v>246</v>
      </c>
      <c r="C590" s="1" t="s">
        <v>11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s="1" t="s">
        <v>21</v>
      </c>
      <c r="K590" s="1" t="s">
        <v>56</v>
      </c>
      <c r="L590" s="24">
        <v>5997000000</v>
      </c>
      <c r="M590" s="25">
        <v>3193000000</v>
      </c>
      <c r="N590" s="25">
        <v>2804000000</v>
      </c>
      <c r="O590" s="26">
        <v>2804000000</v>
      </c>
      <c r="P590" s="27">
        <v>0.76181402439024393</v>
      </c>
      <c r="Q590" s="28">
        <v>0.35619918699186992</v>
      </c>
    </row>
    <row r="591" spans="1:17" x14ac:dyDescent="0.35">
      <c r="A591" s="1">
        <v>617</v>
      </c>
      <c r="B591" s="1" t="s">
        <v>246</v>
      </c>
      <c r="C591" s="1" t="s">
        <v>14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s="1" t="s">
        <v>21</v>
      </c>
      <c r="K591" s="1" t="s">
        <v>56</v>
      </c>
      <c r="L591" s="24">
        <v>10313000000</v>
      </c>
      <c r="M591" s="25">
        <v>5319000000</v>
      </c>
      <c r="N591" s="25">
        <v>4994000000</v>
      </c>
      <c r="O591" s="26">
        <v>4994000000</v>
      </c>
      <c r="P591" s="27">
        <v>0.82729022942403341</v>
      </c>
      <c r="Q591" s="28">
        <v>0.40060965827049577</v>
      </c>
    </row>
    <row r="592" spans="1:17" x14ac:dyDescent="0.35">
      <c r="A592" s="1">
        <v>618</v>
      </c>
      <c r="B592" s="1" t="s">
        <v>246</v>
      </c>
      <c r="C592" s="1" t="s">
        <v>15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s="1" t="s">
        <v>21</v>
      </c>
      <c r="K592" s="1" t="s">
        <v>56</v>
      </c>
      <c r="L592" s="24">
        <v>15061000000</v>
      </c>
      <c r="M592" s="25">
        <v>8836000000</v>
      </c>
      <c r="N592" s="25">
        <v>6225000000</v>
      </c>
      <c r="O592" s="26">
        <v>6225000000</v>
      </c>
      <c r="P592" s="27">
        <v>0.84008255243194996</v>
      </c>
      <c r="Q592" s="28">
        <v>0.34722222222222221</v>
      </c>
    </row>
    <row r="593" spans="1:17" x14ac:dyDescent="0.35">
      <c r="A593" s="1">
        <v>619</v>
      </c>
      <c r="B593" s="1" t="s">
        <v>246</v>
      </c>
      <c r="C593" s="1" t="s">
        <v>16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s="1" t="s">
        <v>21</v>
      </c>
      <c r="K593" s="1" t="s">
        <v>56</v>
      </c>
      <c r="L593" s="24">
        <v>23849000000</v>
      </c>
      <c r="M593" s="25">
        <v>11422000000</v>
      </c>
      <c r="N593" s="25">
        <v>12427000000</v>
      </c>
      <c r="O593" s="26">
        <v>12427000000</v>
      </c>
      <c r="P593" s="27">
        <v>0.86290614371517482</v>
      </c>
      <c r="Q593" s="28">
        <v>0.44963456111151312</v>
      </c>
    </row>
    <row r="594" spans="1:17" x14ac:dyDescent="0.35">
      <c r="A594" s="1">
        <v>620</v>
      </c>
      <c r="B594" s="1" t="s">
        <v>247</v>
      </c>
      <c r="C594" s="1" t="s">
        <v>11</v>
      </c>
      <c r="D594" s="2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s="1" t="s">
        <v>12</v>
      </c>
      <c r="K594" s="1" t="s">
        <v>63</v>
      </c>
      <c r="L594" s="24">
        <v>1041600000</v>
      </c>
      <c r="M594" s="25">
        <v>880500000</v>
      </c>
      <c r="N594" s="25">
        <v>161100000</v>
      </c>
      <c r="O594" s="26">
        <v>161100000</v>
      </c>
      <c r="P594" s="27">
        <v>0.33227000127599848</v>
      </c>
      <c r="Q594" s="28">
        <v>5.1390838330994004E-2</v>
      </c>
    </row>
    <row r="595" spans="1:17" x14ac:dyDescent="0.35">
      <c r="A595" s="1">
        <v>621</v>
      </c>
      <c r="B595" s="1" t="s">
        <v>247</v>
      </c>
      <c r="C595" s="1" t="s">
        <v>14</v>
      </c>
      <c r="D595" s="2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s="1" t="s">
        <v>12</v>
      </c>
      <c r="K595" s="1" t="s">
        <v>63</v>
      </c>
      <c r="L595" s="24">
        <v>1295100000</v>
      </c>
      <c r="M595" s="25">
        <v>948100000</v>
      </c>
      <c r="N595" s="25">
        <v>347000000</v>
      </c>
      <c r="O595" s="26">
        <v>347000000</v>
      </c>
      <c r="P595" s="27">
        <v>0.34968679123015445</v>
      </c>
      <c r="Q595" s="28">
        <v>9.3692623393455021E-2</v>
      </c>
    </row>
    <row r="596" spans="1:17" x14ac:dyDescent="0.35">
      <c r="A596" s="1">
        <v>622</v>
      </c>
      <c r="B596" s="1" t="s">
        <v>247</v>
      </c>
      <c r="C596" s="1" t="s">
        <v>15</v>
      </c>
      <c r="D596" s="2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s="1" t="s">
        <v>12</v>
      </c>
      <c r="K596" s="1" t="s">
        <v>63</v>
      </c>
      <c r="L596" s="24">
        <v>1366900000</v>
      </c>
      <c r="M596" s="25">
        <v>956400000</v>
      </c>
      <c r="N596" s="25">
        <v>410500000</v>
      </c>
      <c r="O596" s="26">
        <v>410500000</v>
      </c>
      <c r="P596" s="27">
        <v>0.34056707195535185</v>
      </c>
      <c r="Q596" s="28">
        <v>0.10227725732509468</v>
      </c>
    </row>
    <row r="597" spans="1:17" x14ac:dyDescent="0.35">
      <c r="A597" s="1">
        <v>623</v>
      </c>
      <c r="B597" s="1" t="s">
        <v>247</v>
      </c>
      <c r="C597" s="1" t="s">
        <v>16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s="1" t="s">
        <v>12</v>
      </c>
      <c r="K597" s="1" t="s">
        <v>63</v>
      </c>
      <c r="L597" s="24">
        <v>1581900000</v>
      </c>
      <c r="M597" s="25">
        <v>1069200000</v>
      </c>
      <c r="N597" s="25">
        <v>512700000</v>
      </c>
      <c r="O597" s="26">
        <v>512700000</v>
      </c>
      <c r="P597" s="27">
        <v>0.34543826702188063</v>
      </c>
      <c r="Q597" s="28">
        <v>0.11195789841463948</v>
      </c>
    </row>
    <row r="598" spans="1:17" x14ac:dyDescent="0.35">
      <c r="A598" s="1">
        <v>624</v>
      </c>
      <c r="B598" s="1" t="s">
        <v>248</v>
      </c>
      <c r="C598" s="1" t="s">
        <v>11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s="1" t="s">
        <v>58</v>
      </c>
      <c r="K598" s="1" t="s">
        <v>249</v>
      </c>
      <c r="L598" s="24">
        <v>6449000000</v>
      </c>
      <c r="M598" s="25">
        <v>716000000</v>
      </c>
      <c r="N598" s="25">
        <v>5733000000</v>
      </c>
      <c r="O598" s="26">
        <v>5733000000</v>
      </c>
      <c r="P598" s="27">
        <v>0.35807884508606325</v>
      </c>
      <c r="Q598" s="28">
        <v>0.3183231538034425</v>
      </c>
    </row>
    <row r="599" spans="1:17" x14ac:dyDescent="0.35">
      <c r="A599" s="1">
        <v>625</v>
      </c>
      <c r="B599" s="1" t="s">
        <v>248</v>
      </c>
      <c r="C599" s="1" t="s">
        <v>14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s="1" t="s">
        <v>58</v>
      </c>
      <c r="K599" s="1" t="s">
        <v>249</v>
      </c>
      <c r="L599" s="24">
        <v>6284000000</v>
      </c>
      <c r="M599" s="25">
        <v>867000000</v>
      </c>
      <c r="N599" s="25">
        <v>5417000000</v>
      </c>
      <c r="O599" s="26">
        <v>5417000000</v>
      </c>
      <c r="P599" s="27">
        <v>0.30036805124038046</v>
      </c>
      <c r="Q599" s="28">
        <v>0.25892643755078631</v>
      </c>
    </row>
    <row r="600" spans="1:17" x14ac:dyDescent="0.35">
      <c r="A600" s="1">
        <v>626</v>
      </c>
      <c r="B600" s="1" t="s">
        <v>248</v>
      </c>
      <c r="C600" s="1" t="s">
        <v>15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s="1" t="s">
        <v>58</v>
      </c>
      <c r="K600" s="1" t="s">
        <v>249</v>
      </c>
      <c r="L600" s="24">
        <v>1934000000</v>
      </c>
      <c r="M600" s="25">
        <v>718000000</v>
      </c>
      <c r="N600" s="25">
        <v>1216000000</v>
      </c>
      <c r="O600" s="26">
        <v>1216000000</v>
      </c>
      <c r="P600" s="27">
        <v>9.0213639332027196E-2</v>
      </c>
      <c r="Q600" s="28">
        <v>5.6721709114656217E-2</v>
      </c>
    </row>
    <row r="601" spans="1:17" x14ac:dyDescent="0.35">
      <c r="A601" s="1">
        <v>627</v>
      </c>
      <c r="B601" s="1" t="s">
        <v>248</v>
      </c>
      <c r="C601" s="1" t="s">
        <v>16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s="1" t="s">
        <v>58</v>
      </c>
      <c r="K601" s="1" t="s">
        <v>249</v>
      </c>
      <c r="L601" s="24">
        <v>-12647000000</v>
      </c>
      <c r="M601" s="25">
        <v>696000000</v>
      </c>
      <c r="N601" s="25">
        <v>-13343000000</v>
      </c>
      <c r="O601" s="26">
        <v>-13343000000</v>
      </c>
      <c r="P601" s="27">
        <v>-0.79656106317314346</v>
      </c>
      <c r="Q601" s="28">
        <v>-0.8403980600869182</v>
      </c>
    </row>
    <row r="602" spans="1:17" x14ac:dyDescent="0.35">
      <c r="A602" s="1">
        <v>628</v>
      </c>
      <c r="B602" s="1" t="s">
        <v>250</v>
      </c>
      <c r="C602" s="1" t="s">
        <v>11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s="1" t="s">
        <v>12</v>
      </c>
      <c r="K602" s="1" t="s">
        <v>145</v>
      </c>
      <c r="L602" s="24">
        <v>27839000000</v>
      </c>
      <c r="M602" s="25">
        <v>22745000000</v>
      </c>
      <c r="N602" s="25">
        <v>5094000000</v>
      </c>
      <c r="O602" s="26">
        <v>5094000000</v>
      </c>
      <c r="P602" s="27">
        <v>0.62860433084200773</v>
      </c>
      <c r="Q602" s="28">
        <v>0.11502246708966514</v>
      </c>
    </row>
    <row r="603" spans="1:17" x14ac:dyDescent="0.35">
      <c r="A603" s="1">
        <v>629</v>
      </c>
      <c r="B603" s="1" t="s">
        <v>250</v>
      </c>
      <c r="C603" s="1" t="s">
        <v>14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s="1" t="s">
        <v>12</v>
      </c>
      <c r="K603" s="1" t="s">
        <v>145</v>
      </c>
      <c r="L603" s="24">
        <v>28515000000</v>
      </c>
      <c r="M603" s="25">
        <v>24700000000</v>
      </c>
      <c r="N603" s="25">
        <v>3815000000</v>
      </c>
      <c r="O603" s="26">
        <v>3815000000</v>
      </c>
      <c r="P603" s="27">
        <v>0.62578181578774106</v>
      </c>
      <c r="Q603" s="28">
        <v>8.3722869620558735E-2</v>
      </c>
    </row>
    <row r="604" spans="1:17" x14ac:dyDescent="0.35">
      <c r="A604" s="1">
        <v>630</v>
      </c>
      <c r="B604" s="1" t="s">
        <v>250</v>
      </c>
      <c r="C604" s="1" t="s">
        <v>15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s="1" t="s">
        <v>12</v>
      </c>
      <c r="K604" s="1" t="s">
        <v>145</v>
      </c>
      <c r="L604" s="24">
        <v>30469000000</v>
      </c>
      <c r="M604" s="25">
        <v>28326000000</v>
      </c>
      <c r="N604" s="25">
        <v>2143000000</v>
      </c>
      <c r="O604" s="26">
        <v>2143000000</v>
      </c>
      <c r="P604" s="27">
        <v>0.6420879607190273</v>
      </c>
      <c r="Q604" s="28">
        <v>4.5160474574842478E-2</v>
      </c>
    </row>
    <row r="605" spans="1:17" x14ac:dyDescent="0.35">
      <c r="A605" s="1">
        <v>631</v>
      </c>
      <c r="B605" s="1" t="s">
        <v>250</v>
      </c>
      <c r="C605" s="1" t="s">
        <v>16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s="1" t="s">
        <v>12</v>
      </c>
      <c r="K605" s="1" t="s">
        <v>145</v>
      </c>
      <c r="L605" s="24">
        <v>33038000000</v>
      </c>
      <c r="M605" s="25">
        <v>29961000000</v>
      </c>
      <c r="N605" s="25">
        <v>3077000000</v>
      </c>
      <c r="O605" s="26">
        <v>3077000000</v>
      </c>
      <c r="P605" s="27">
        <v>0.6559714087163705</v>
      </c>
      <c r="Q605" s="28">
        <v>6.1094013699990075E-2</v>
      </c>
    </row>
    <row r="606" spans="1:17" x14ac:dyDescent="0.35">
      <c r="A606" s="1">
        <v>632</v>
      </c>
      <c r="B606" s="1" t="s">
        <v>251</v>
      </c>
      <c r="C606" s="1" t="s">
        <v>11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s="1" t="s">
        <v>41</v>
      </c>
      <c r="K606" s="1" t="s">
        <v>44</v>
      </c>
      <c r="L606" s="24">
        <v>8538000000</v>
      </c>
      <c r="M606" s="25">
        <v>6404000000</v>
      </c>
      <c r="N606" s="25">
        <v>2134000000</v>
      </c>
      <c r="O606" s="26">
        <v>2134000000</v>
      </c>
      <c r="P606" s="27">
        <v>0.55968534906587997</v>
      </c>
      <c r="Q606" s="28">
        <v>0.13988856112749917</v>
      </c>
    </row>
    <row r="607" spans="1:17" x14ac:dyDescent="0.35">
      <c r="A607" s="1">
        <v>633</v>
      </c>
      <c r="B607" s="1" t="s">
        <v>251</v>
      </c>
      <c r="C607" s="1" t="s">
        <v>14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s="1" t="s">
        <v>41</v>
      </c>
      <c r="K607" s="1" t="s">
        <v>44</v>
      </c>
      <c r="L607" s="24">
        <v>8433000000</v>
      </c>
      <c r="M607" s="25">
        <v>6056000000</v>
      </c>
      <c r="N607" s="25">
        <v>2377000000</v>
      </c>
      <c r="O607" s="26">
        <v>2377000000</v>
      </c>
      <c r="P607" s="27">
        <v>0.56627719580983071</v>
      </c>
      <c r="Q607" s="28">
        <v>0.15961590115498253</v>
      </c>
    </row>
    <row r="608" spans="1:17" x14ac:dyDescent="0.35">
      <c r="A608" s="1">
        <v>634</v>
      </c>
      <c r="B608" s="1" t="s">
        <v>251</v>
      </c>
      <c r="C608" s="1" t="s">
        <v>15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s="1" t="s">
        <v>41</v>
      </c>
      <c r="K608" s="1" t="s">
        <v>44</v>
      </c>
      <c r="L608" s="24">
        <v>8053000000</v>
      </c>
      <c r="M608" s="25">
        <v>6991000000</v>
      </c>
      <c r="N608" s="25">
        <v>1062000000</v>
      </c>
      <c r="O608" s="26">
        <v>1062000000</v>
      </c>
      <c r="P608" s="27">
        <v>0.53511861253239412</v>
      </c>
      <c r="Q608" s="28">
        <v>7.0569473054688026E-2</v>
      </c>
    </row>
    <row r="609" spans="1:17" x14ac:dyDescent="0.35">
      <c r="A609" s="1">
        <v>635</v>
      </c>
      <c r="B609" s="1" t="s">
        <v>251</v>
      </c>
      <c r="C609" s="1" t="s">
        <v>16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s="1" t="s">
        <v>41</v>
      </c>
      <c r="K609" s="1" t="s">
        <v>44</v>
      </c>
      <c r="L609" s="24">
        <v>8853000000</v>
      </c>
      <c r="M609" s="25">
        <v>6519000000</v>
      </c>
      <c r="N609" s="25">
        <v>2334000000</v>
      </c>
      <c r="O609" s="26">
        <v>2334000000</v>
      </c>
      <c r="P609" s="27">
        <v>0.58917875682150944</v>
      </c>
      <c r="Q609" s="28">
        <v>0.15533076001597232</v>
      </c>
    </row>
    <row r="610" spans="1:17" x14ac:dyDescent="0.35">
      <c r="A610" s="1">
        <v>636</v>
      </c>
      <c r="B610" s="1" t="s">
        <v>252</v>
      </c>
      <c r="C610" s="1" t="s">
        <v>11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s="1" t="s">
        <v>21</v>
      </c>
      <c r="K610" s="1" t="s">
        <v>173</v>
      </c>
      <c r="L610" s="24">
        <v>1228267000</v>
      </c>
      <c r="M610" s="25">
        <v>797449000</v>
      </c>
      <c r="N610" s="25">
        <v>430818000</v>
      </c>
      <c r="O610" s="26">
        <v>430818000</v>
      </c>
      <c r="P610" s="27">
        <v>0.82917396311653035</v>
      </c>
      <c r="Q610" s="28">
        <v>0.29083502890001717</v>
      </c>
    </row>
    <row r="611" spans="1:17" x14ac:dyDescent="0.35">
      <c r="A611" s="1">
        <v>637</v>
      </c>
      <c r="B611" s="1" t="s">
        <v>252</v>
      </c>
      <c r="C611" s="1" t="s">
        <v>14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s="1" t="s">
        <v>21</v>
      </c>
      <c r="K611" s="1" t="s">
        <v>173</v>
      </c>
      <c r="L611" s="24">
        <v>1422087000</v>
      </c>
      <c r="M611" s="25">
        <v>928530000</v>
      </c>
      <c r="N611" s="25">
        <v>493557000</v>
      </c>
      <c r="O611" s="26">
        <v>493557000</v>
      </c>
      <c r="P611" s="27">
        <v>0.82104459119446016</v>
      </c>
      <c r="Q611" s="28">
        <v>0.28495605774904359</v>
      </c>
    </row>
    <row r="612" spans="1:17" x14ac:dyDescent="0.35">
      <c r="A612" s="1">
        <v>638</v>
      </c>
      <c r="B612" s="1" t="s">
        <v>252</v>
      </c>
      <c r="C612" s="1" t="s">
        <v>15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s="1" t="s">
        <v>21</v>
      </c>
      <c r="K612" s="1" t="s">
        <v>173</v>
      </c>
      <c r="L612" s="24">
        <v>1587562000</v>
      </c>
      <c r="M612" s="25">
        <v>1034663000</v>
      </c>
      <c r="N612" s="25">
        <v>552899000</v>
      </c>
      <c r="O612" s="26">
        <v>552899000</v>
      </c>
      <c r="P612" s="27">
        <v>0.82693144107555749</v>
      </c>
      <c r="Q612" s="28">
        <v>0.28799477868532675</v>
      </c>
    </row>
    <row r="613" spans="1:17" x14ac:dyDescent="0.35">
      <c r="A613" s="1">
        <v>639</v>
      </c>
      <c r="B613" s="1" t="s">
        <v>252</v>
      </c>
      <c r="C613" s="1" t="s">
        <v>16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s="1" t="s">
        <v>21</v>
      </c>
      <c r="K613" s="1" t="s">
        <v>173</v>
      </c>
      <c r="L613" s="24">
        <v>1657829000</v>
      </c>
      <c r="M613" s="25">
        <v>1101401000</v>
      </c>
      <c r="N613" s="25">
        <v>556428000</v>
      </c>
      <c r="O613" s="26">
        <v>556428000</v>
      </c>
      <c r="P613" s="27">
        <v>0.83097781792190006</v>
      </c>
      <c r="Q613" s="28">
        <v>0.27890652490133</v>
      </c>
    </row>
    <row r="614" spans="1:17" x14ac:dyDescent="0.35">
      <c r="A614" s="1">
        <v>640</v>
      </c>
      <c r="B614" s="1" t="s">
        <v>253</v>
      </c>
      <c r="C614" s="1" t="s">
        <v>11</v>
      </c>
      <c r="D614" s="2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s="1" t="s">
        <v>21</v>
      </c>
      <c r="K614" s="1" t="s">
        <v>56</v>
      </c>
      <c r="L614" s="24">
        <v>1839600000</v>
      </c>
      <c r="M614" s="25">
        <v>763300000</v>
      </c>
      <c r="N614" s="25">
        <v>1076300000</v>
      </c>
      <c r="O614" s="26">
        <v>1076300000</v>
      </c>
      <c r="P614" s="27">
        <v>0.31740225680665313</v>
      </c>
      <c r="Q614" s="28">
        <v>0.18570344042237483</v>
      </c>
    </row>
    <row r="615" spans="1:17" x14ac:dyDescent="0.35">
      <c r="A615" s="1">
        <v>641</v>
      </c>
      <c r="B615" s="1" t="s">
        <v>253</v>
      </c>
      <c r="C615" s="1" t="s">
        <v>14</v>
      </c>
      <c r="D615" s="2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s="1" t="s">
        <v>21</v>
      </c>
      <c r="K615" s="1" t="s">
        <v>56</v>
      </c>
      <c r="L615" s="24">
        <v>1970700000</v>
      </c>
      <c r="M615" s="25">
        <v>907800000</v>
      </c>
      <c r="N615" s="25">
        <v>1062900000</v>
      </c>
      <c r="O615" s="26">
        <v>1062900000</v>
      </c>
      <c r="P615" s="27">
        <v>0.32501566777715474</v>
      </c>
      <c r="Q615" s="28">
        <v>0.1752976877659399</v>
      </c>
    </row>
    <row r="616" spans="1:17" x14ac:dyDescent="0.35">
      <c r="A616" s="1">
        <v>642</v>
      </c>
      <c r="B616" s="1" t="s">
        <v>253</v>
      </c>
      <c r="C616" s="1" t="s">
        <v>15</v>
      </c>
      <c r="D616" s="2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s="1" t="s">
        <v>21</v>
      </c>
      <c r="K616" s="1" t="s">
        <v>56</v>
      </c>
      <c r="L616" s="24">
        <v>2085500000</v>
      </c>
      <c r="M616" s="25">
        <v>814900000</v>
      </c>
      <c r="N616" s="25">
        <v>1270600000</v>
      </c>
      <c r="O616" s="26">
        <v>1270600000</v>
      </c>
      <c r="P616" s="27">
        <v>0.32515825251800801</v>
      </c>
      <c r="Q616" s="28">
        <v>0.19810408806012036</v>
      </c>
    </row>
    <row r="617" spans="1:17" x14ac:dyDescent="0.35">
      <c r="A617" s="1">
        <v>643</v>
      </c>
      <c r="B617" s="1" t="s">
        <v>253</v>
      </c>
      <c r="C617" s="1" t="s">
        <v>16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s="1" t="s">
        <v>21</v>
      </c>
      <c r="K617" s="1" t="s">
        <v>56</v>
      </c>
      <c r="L617" s="24">
        <v>2202000000</v>
      </c>
      <c r="M617" s="25">
        <v>1102800000</v>
      </c>
      <c r="N617" s="25">
        <v>1099200000</v>
      </c>
      <c r="O617" s="26">
        <v>1099200000</v>
      </c>
      <c r="P617" s="27">
        <v>0.33387918486171764</v>
      </c>
      <c r="Q617" s="28">
        <v>0.16666666666666666</v>
      </c>
    </row>
    <row r="618" spans="1:17" x14ac:dyDescent="0.35">
      <c r="A618" s="1">
        <v>644</v>
      </c>
      <c r="B618" s="1" t="s">
        <v>254</v>
      </c>
      <c r="C618" s="1" t="s">
        <v>11</v>
      </c>
      <c r="D618" s="2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s="1" t="s">
        <v>21</v>
      </c>
      <c r="K618" s="1" t="s">
        <v>56</v>
      </c>
      <c r="L618" s="24">
        <v>1872000000</v>
      </c>
      <c r="M618" s="25">
        <v>824000000</v>
      </c>
      <c r="N618" s="25">
        <v>1048000000</v>
      </c>
      <c r="O618" s="26">
        <v>1048000000</v>
      </c>
      <c r="P618" s="27">
        <v>0.42200180342651039</v>
      </c>
      <c r="Q618" s="28">
        <v>0.23624887285843102</v>
      </c>
    </row>
    <row r="619" spans="1:17" x14ac:dyDescent="0.35">
      <c r="A619" s="1">
        <v>645</v>
      </c>
      <c r="B619" s="1" t="s">
        <v>254</v>
      </c>
      <c r="C619" s="1" t="s">
        <v>14</v>
      </c>
      <c r="D619" s="2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s="1" t="s">
        <v>21</v>
      </c>
      <c r="K619" s="1" t="s">
        <v>56</v>
      </c>
      <c r="L619" s="24">
        <v>2038000000</v>
      </c>
      <c r="M619" s="25">
        <v>977000000</v>
      </c>
      <c r="N619" s="25">
        <v>1061000000</v>
      </c>
      <c r="O619" s="26">
        <v>1061000000</v>
      </c>
      <c r="P619" s="27">
        <v>0.42334856668051513</v>
      </c>
      <c r="Q619" s="28">
        <v>0.22039883672621521</v>
      </c>
    </row>
    <row r="620" spans="1:17" x14ac:dyDescent="0.35">
      <c r="A620" s="1">
        <v>646</v>
      </c>
      <c r="B620" s="1" t="s">
        <v>254</v>
      </c>
      <c r="C620" s="1" t="s">
        <v>15</v>
      </c>
      <c r="D620" s="2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s="1" t="s">
        <v>21</v>
      </c>
      <c r="K620" s="1" t="s">
        <v>56</v>
      </c>
      <c r="L620" s="24">
        <v>2185000000</v>
      </c>
      <c r="M620" s="25">
        <v>975000000</v>
      </c>
      <c r="N620" s="25">
        <v>1210000000</v>
      </c>
      <c r="O620" s="26">
        <v>1210000000</v>
      </c>
      <c r="P620" s="27">
        <v>0.43130675088827475</v>
      </c>
      <c r="Q620" s="28">
        <v>0.2388472167390446</v>
      </c>
    </row>
    <row r="621" spans="1:17" x14ac:dyDescent="0.35">
      <c r="A621" s="1">
        <v>647</v>
      </c>
      <c r="B621" s="1" t="s">
        <v>254</v>
      </c>
      <c r="C621" s="1" t="s">
        <v>16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s="1" t="s">
        <v>21</v>
      </c>
      <c r="K621" s="1" t="s">
        <v>56</v>
      </c>
      <c r="L621" s="24">
        <v>2345000000</v>
      </c>
      <c r="M621" s="25">
        <v>1034000000</v>
      </c>
      <c r="N621" s="25">
        <v>1311000000</v>
      </c>
      <c r="O621" s="26">
        <v>1311000000</v>
      </c>
      <c r="P621" s="27">
        <v>0.44632660829843929</v>
      </c>
      <c r="Q621" s="28">
        <v>0.24952417205938332</v>
      </c>
    </row>
    <row r="622" spans="1:17" x14ac:dyDescent="0.35">
      <c r="A622" s="1">
        <v>648</v>
      </c>
      <c r="B622" s="1" t="s">
        <v>255</v>
      </c>
      <c r="C622" s="1" t="s">
        <v>11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s="1" t="s">
        <v>18</v>
      </c>
      <c r="K622" s="1" t="s">
        <v>256</v>
      </c>
      <c r="L622" s="24">
        <v>2034000000</v>
      </c>
      <c r="M622" s="25">
        <v>1412000000</v>
      </c>
      <c r="N622" s="25">
        <v>622000000</v>
      </c>
      <c r="O622" s="26">
        <v>622000000</v>
      </c>
      <c r="P622" s="27">
        <v>0.32901973471368484</v>
      </c>
      <c r="Q622" s="28">
        <v>0.10061468780329991</v>
      </c>
    </row>
    <row r="623" spans="1:17" x14ac:dyDescent="0.35">
      <c r="A623" s="1">
        <v>649</v>
      </c>
      <c r="B623" s="1" t="s">
        <v>255</v>
      </c>
      <c r="C623" s="1" t="s">
        <v>14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s="1" t="s">
        <v>18</v>
      </c>
      <c r="K623" s="1" t="s">
        <v>256</v>
      </c>
      <c r="L623" s="24">
        <v>2133000000</v>
      </c>
      <c r="M623" s="25">
        <v>1467000000</v>
      </c>
      <c r="N623" s="25">
        <v>666000000</v>
      </c>
      <c r="O623" s="26">
        <v>666000000</v>
      </c>
      <c r="P623" s="27">
        <v>0.32790161414296692</v>
      </c>
      <c r="Q623" s="28">
        <v>0.10238278247501921</v>
      </c>
    </row>
    <row r="624" spans="1:17" x14ac:dyDescent="0.35">
      <c r="A624" s="1">
        <v>650</v>
      </c>
      <c r="B624" s="1" t="s">
        <v>255</v>
      </c>
      <c r="C624" s="1" t="s">
        <v>15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s="1" t="s">
        <v>18</v>
      </c>
      <c r="K624" s="1" t="s">
        <v>256</v>
      </c>
      <c r="L624" s="24">
        <v>2374000000</v>
      </c>
      <c r="M624" s="25">
        <v>1565000000</v>
      </c>
      <c r="N624" s="25">
        <v>809000000</v>
      </c>
      <c r="O624" s="26">
        <v>809000000</v>
      </c>
      <c r="P624" s="27">
        <v>0.33198154104321076</v>
      </c>
      <c r="Q624" s="28">
        <v>0.11313103062508741</v>
      </c>
    </row>
    <row r="625" spans="1:17" x14ac:dyDescent="0.35">
      <c r="A625" s="1">
        <v>651</v>
      </c>
      <c r="B625" s="1" t="s">
        <v>255</v>
      </c>
      <c r="C625" s="1" t="s">
        <v>16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s="1" t="s">
        <v>18</v>
      </c>
      <c r="K625" s="1" t="s">
        <v>256</v>
      </c>
      <c r="L625" s="24">
        <v>2505000000</v>
      </c>
      <c r="M625" s="25">
        <v>1563000000</v>
      </c>
      <c r="N625" s="25">
        <v>942000000</v>
      </c>
      <c r="O625" s="26">
        <v>942000000</v>
      </c>
      <c r="P625" s="27">
        <v>0.33796546141392336</v>
      </c>
      <c r="Q625" s="28">
        <v>0.1270912034538586</v>
      </c>
    </row>
    <row r="626" spans="1:17" x14ac:dyDescent="0.35">
      <c r="A626" s="1">
        <v>652</v>
      </c>
      <c r="B626" s="1" t="s">
        <v>257</v>
      </c>
      <c r="C626" s="1" t="s">
        <v>11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s="1" t="s">
        <v>21</v>
      </c>
      <c r="K626" s="1" t="s">
        <v>258</v>
      </c>
      <c r="L626" s="24">
        <v>735184000</v>
      </c>
      <c r="M626" s="25">
        <v>429854000</v>
      </c>
      <c r="N626" s="25">
        <v>305330000</v>
      </c>
      <c r="O626" s="26">
        <v>305330000</v>
      </c>
      <c r="P626" s="27">
        <v>0.52312933786266558</v>
      </c>
      <c r="Q626" s="28">
        <v>0.2172613668545666</v>
      </c>
    </row>
    <row r="627" spans="1:17" x14ac:dyDescent="0.35">
      <c r="A627" s="1">
        <v>653</v>
      </c>
      <c r="B627" s="1" t="s">
        <v>257</v>
      </c>
      <c r="C627" s="1" t="s">
        <v>14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s="1" t="s">
        <v>21</v>
      </c>
      <c r="K627" s="1" t="s">
        <v>258</v>
      </c>
      <c r="L627" s="24">
        <v>737010000</v>
      </c>
      <c r="M627" s="25">
        <v>470435000</v>
      </c>
      <c r="N627" s="25">
        <v>266575000</v>
      </c>
      <c r="O627" s="26">
        <v>266575000</v>
      </c>
      <c r="P627" s="27">
        <v>0.49253126896253074</v>
      </c>
      <c r="Q627" s="28">
        <v>0.1781475461984052</v>
      </c>
    </row>
    <row r="628" spans="1:17" x14ac:dyDescent="0.35">
      <c r="A628" s="1">
        <v>654</v>
      </c>
      <c r="B628" s="1" t="s">
        <v>257</v>
      </c>
      <c r="C628" s="1" t="s">
        <v>15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s="1" t="s">
        <v>21</v>
      </c>
      <c r="K628" s="1" t="s">
        <v>258</v>
      </c>
      <c r="L628" s="24">
        <v>750373000</v>
      </c>
      <c r="M628" s="25">
        <v>474746000</v>
      </c>
      <c r="N628" s="25">
        <v>275627000</v>
      </c>
      <c r="O628" s="26">
        <v>275627000</v>
      </c>
      <c r="P628" s="27">
        <v>0.49023031985020782</v>
      </c>
      <c r="Q628" s="28">
        <v>0.18007139431902963</v>
      </c>
    </row>
    <row r="629" spans="1:17" x14ac:dyDescent="0.35">
      <c r="A629" s="1">
        <v>655</v>
      </c>
      <c r="B629" s="1" t="s">
        <v>257</v>
      </c>
      <c r="C629" s="1" t="s">
        <v>16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s="1" t="s">
        <v>21</v>
      </c>
      <c r="K629" s="1" t="s">
        <v>258</v>
      </c>
      <c r="L629" s="24">
        <v>753561000</v>
      </c>
      <c r="M629" s="25">
        <v>446436000</v>
      </c>
      <c r="N629" s="25">
        <v>307125000</v>
      </c>
      <c r="O629" s="26">
        <v>307125000</v>
      </c>
      <c r="P629" s="27">
        <v>0.48396183337004761</v>
      </c>
      <c r="Q629" s="28">
        <v>0.19724584748119381</v>
      </c>
    </row>
    <row r="630" spans="1:17" x14ac:dyDescent="0.35">
      <c r="A630" s="1">
        <v>656</v>
      </c>
      <c r="B630" s="1" t="s">
        <v>259</v>
      </c>
      <c r="C630" s="1" t="s">
        <v>11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s="1" t="s">
        <v>12</v>
      </c>
      <c r="K630" s="1" t="s">
        <v>260</v>
      </c>
      <c r="L630" s="24">
        <v>1365191000</v>
      </c>
      <c r="M630" s="25">
        <v>175148000</v>
      </c>
      <c r="N630" s="25">
        <v>1190043000</v>
      </c>
      <c r="O630" s="26">
        <v>1190043000</v>
      </c>
      <c r="P630" s="27">
        <v>4.9912705203463026E-2</v>
      </c>
      <c r="Q630" s="28">
        <v>4.3509124685443136E-2</v>
      </c>
    </row>
    <row r="631" spans="1:17" x14ac:dyDescent="0.35">
      <c r="A631" s="1">
        <v>657</v>
      </c>
      <c r="B631" s="1" t="s">
        <v>259</v>
      </c>
      <c r="C631" s="1" t="s">
        <v>14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s="1" t="s">
        <v>12</v>
      </c>
      <c r="K631" s="1" t="s">
        <v>260</v>
      </c>
      <c r="L631" s="24">
        <v>1399033000</v>
      </c>
      <c r="M631" s="25">
        <v>182711000</v>
      </c>
      <c r="N631" s="25">
        <v>1216322000</v>
      </c>
      <c r="O631" s="26">
        <v>1216322000</v>
      </c>
      <c r="P631" s="27">
        <v>6.497587241287528E-2</v>
      </c>
      <c r="Q631" s="28">
        <v>5.649014932812399E-2</v>
      </c>
    </row>
    <row r="632" spans="1:17" x14ac:dyDescent="0.35">
      <c r="A632" s="1">
        <v>658</v>
      </c>
      <c r="B632" s="1" t="s">
        <v>259</v>
      </c>
      <c r="C632" s="1" t="s">
        <v>15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s="1" t="s">
        <v>12</v>
      </c>
      <c r="K632" s="1" t="s">
        <v>260</v>
      </c>
      <c r="L632" s="24">
        <v>1094696000</v>
      </c>
      <c r="M632" s="25">
        <v>408225000</v>
      </c>
      <c r="N632" s="25">
        <v>686471000</v>
      </c>
      <c r="O632" s="26">
        <v>686471000</v>
      </c>
      <c r="P632" s="27">
        <v>6.0433537550524274E-2</v>
      </c>
      <c r="Q632" s="28">
        <v>3.7897161363379409E-2</v>
      </c>
    </row>
    <row r="633" spans="1:17" x14ac:dyDescent="0.35">
      <c r="A633" s="1">
        <v>659</v>
      </c>
      <c r="B633" s="1" t="s">
        <v>259</v>
      </c>
      <c r="C633" s="1" t="s">
        <v>16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s="1" t="s">
        <v>12</v>
      </c>
      <c r="K633" s="1" t="s">
        <v>260</v>
      </c>
      <c r="L633" s="24">
        <v>790316000</v>
      </c>
      <c r="M633" s="25">
        <v>191073000</v>
      </c>
      <c r="N633" s="25">
        <v>599243000</v>
      </c>
      <c r="O633" s="26">
        <v>599243000</v>
      </c>
      <c r="P633" s="27">
        <v>4.1515770341488234E-2</v>
      </c>
      <c r="Q633" s="28">
        <v>3.1478591812318685E-2</v>
      </c>
    </row>
    <row r="634" spans="1:17" x14ac:dyDescent="0.35">
      <c r="A634" s="1">
        <v>660</v>
      </c>
      <c r="B634" s="1" t="s">
        <v>261</v>
      </c>
      <c r="C634" s="1" t="s">
        <v>11</v>
      </c>
      <c r="D634" s="2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s="1" t="s">
        <v>12</v>
      </c>
      <c r="K634" s="1" t="s">
        <v>156</v>
      </c>
      <c r="L634" s="24">
        <v>1688095000</v>
      </c>
      <c r="M634" s="25">
        <v>966829000</v>
      </c>
      <c r="N634" s="25">
        <v>721266000</v>
      </c>
      <c r="O634" s="26">
        <v>721266000</v>
      </c>
      <c r="P634" s="27">
        <v>0.34071136448635098</v>
      </c>
      <c r="Q634" s="28">
        <v>0.14557446294054094</v>
      </c>
    </row>
    <row r="635" spans="1:17" x14ac:dyDescent="0.35">
      <c r="A635" s="1">
        <v>661</v>
      </c>
      <c r="B635" s="1" t="s">
        <v>261</v>
      </c>
      <c r="C635" s="1" t="s">
        <v>14</v>
      </c>
      <c r="D635" s="2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s="1" t="s">
        <v>12</v>
      </c>
      <c r="K635" s="1" t="s">
        <v>156</v>
      </c>
      <c r="L635" s="24">
        <v>1714617000</v>
      </c>
      <c r="M635" s="25">
        <v>936900000</v>
      </c>
      <c r="N635" s="25">
        <v>777717000</v>
      </c>
      <c r="O635" s="26">
        <v>777717000</v>
      </c>
      <c r="P635" s="27">
        <v>0.35150828689073232</v>
      </c>
      <c r="Q635" s="28">
        <v>0.15943733810862701</v>
      </c>
    </row>
    <row r="636" spans="1:17" x14ac:dyDescent="0.35">
      <c r="A636" s="1">
        <v>662</v>
      </c>
      <c r="B636" s="1" t="s">
        <v>261</v>
      </c>
      <c r="C636" s="1" t="s">
        <v>15</v>
      </c>
      <c r="D636" s="2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s="1" t="s">
        <v>12</v>
      </c>
      <c r="K636" s="1" t="s">
        <v>156</v>
      </c>
      <c r="L636" s="24">
        <v>1487318000</v>
      </c>
      <c r="M636" s="25">
        <v>971611000</v>
      </c>
      <c r="N636" s="25">
        <v>515707000</v>
      </c>
      <c r="O636" s="26">
        <v>515707000</v>
      </c>
      <c r="P636" s="27">
        <v>0.32609257119554136</v>
      </c>
      <c r="Q636" s="28">
        <v>0.11306810084564232</v>
      </c>
    </row>
    <row r="637" spans="1:17" x14ac:dyDescent="0.35">
      <c r="A637" s="1">
        <v>663</v>
      </c>
      <c r="B637" s="1" t="s">
        <v>261</v>
      </c>
      <c r="C637" s="1" t="s">
        <v>16</v>
      </c>
      <c r="D637" s="2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s="1" t="s">
        <v>12</v>
      </c>
      <c r="K637" s="1" t="s">
        <v>156</v>
      </c>
      <c r="L637" s="24">
        <v>1231554000</v>
      </c>
      <c r="M637" s="25">
        <v>965322000</v>
      </c>
      <c r="N637" s="25">
        <v>266232000</v>
      </c>
      <c r="O637" s="26">
        <v>266232000</v>
      </c>
      <c r="P637" s="27">
        <v>0.30854709377165557</v>
      </c>
      <c r="Q637" s="28">
        <v>6.6700371943914288E-2</v>
      </c>
    </row>
    <row r="638" spans="1:17" x14ac:dyDescent="0.35">
      <c r="A638" s="1">
        <v>664</v>
      </c>
      <c r="B638" s="1" t="s">
        <v>262</v>
      </c>
      <c r="C638" s="1" t="s">
        <v>11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s="1" t="s">
        <v>58</v>
      </c>
      <c r="K638" s="1" t="s">
        <v>192</v>
      </c>
      <c r="L638" s="24">
        <v>1268300000</v>
      </c>
      <c r="M638" s="25">
        <v>601700000</v>
      </c>
      <c r="N638" s="25">
        <v>666600000</v>
      </c>
      <c r="O638" s="26">
        <v>666600000</v>
      </c>
      <c r="P638" s="27">
        <v>0.37194639138977681</v>
      </c>
      <c r="Q638" s="28">
        <v>0.19548960380069796</v>
      </c>
    </row>
    <row r="639" spans="1:17" x14ac:dyDescent="0.35">
      <c r="A639" s="1">
        <v>665</v>
      </c>
      <c r="B639" s="1" t="s">
        <v>262</v>
      </c>
      <c r="C639" s="1" t="s">
        <v>14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s="1" t="s">
        <v>58</v>
      </c>
      <c r="K639" s="1" t="s">
        <v>192</v>
      </c>
      <c r="L639" s="24">
        <v>1200900000</v>
      </c>
      <c r="M639" s="25">
        <v>611700000</v>
      </c>
      <c r="N639" s="25">
        <v>589200000</v>
      </c>
      <c r="O639" s="26">
        <v>589200000</v>
      </c>
      <c r="P639" s="27">
        <v>0.38358833487718402</v>
      </c>
      <c r="Q639" s="28">
        <v>0.18820072188328488</v>
      </c>
    </row>
    <row r="640" spans="1:17" x14ac:dyDescent="0.35">
      <c r="A640" s="1">
        <v>666</v>
      </c>
      <c r="B640" s="1" t="s">
        <v>262</v>
      </c>
      <c r="C640" s="1" t="s">
        <v>15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s="1" t="s">
        <v>58</v>
      </c>
      <c r="K640" s="1" t="s">
        <v>192</v>
      </c>
      <c r="L640" s="24">
        <v>1210900000</v>
      </c>
      <c r="M640" s="25">
        <v>716100000</v>
      </c>
      <c r="N640" s="25">
        <v>494800000</v>
      </c>
      <c r="O640" s="26">
        <v>494800000</v>
      </c>
      <c r="P640" s="27">
        <v>0.37158989781201091</v>
      </c>
      <c r="Q640" s="28">
        <v>0.15183969067419523</v>
      </c>
    </row>
    <row r="641" spans="1:17" x14ac:dyDescent="0.35">
      <c r="A641" s="1">
        <v>667</v>
      </c>
      <c r="B641" s="1" t="s">
        <v>262</v>
      </c>
      <c r="C641" s="1" t="s">
        <v>16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s="1" t="s">
        <v>58</v>
      </c>
      <c r="K641" s="1" t="s">
        <v>192</v>
      </c>
      <c r="L641" s="24">
        <v>1075400000</v>
      </c>
      <c r="M641" s="25">
        <v>881600000</v>
      </c>
      <c r="N641" s="25">
        <v>193800000</v>
      </c>
      <c r="O641" s="26">
        <v>193800000</v>
      </c>
      <c r="P641" s="27">
        <v>0.32821608423622772</v>
      </c>
      <c r="Q641" s="28">
        <v>5.9148481611475658E-2</v>
      </c>
    </row>
    <row r="642" spans="1:17" x14ac:dyDescent="0.35">
      <c r="A642" s="1">
        <v>668</v>
      </c>
      <c r="B642" s="1" t="s">
        <v>263</v>
      </c>
      <c r="C642" s="1" t="s">
        <v>11</v>
      </c>
      <c r="D642" s="2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s="1" t="s">
        <v>51</v>
      </c>
      <c r="K642" s="1" t="s">
        <v>264</v>
      </c>
      <c r="L642" s="24">
        <v>446959000</v>
      </c>
      <c r="M642" s="25">
        <v>192798000</v>
      </c>
      <c r="N642" s="25">
        <v>254161000</v>
      </c>
      <c r="O642" s="26">
        <v>254161000</v>
      </c>
      <c r="P642" s="27">
        <v>0.70120785111066142</v>
      </c>
      <c r="Q642" s="28">
        <v>0.39873833762411498</v>
      </c>
    </row>
    <row r="643" spans="1:17" x14ac:dyDescent="0.35">
      <c r="A643" s="1">
        <v>669</v>
      </c>
      <c r="B643" s="1" t="s">
        <v>263</v>
      </c>
      <c r="C643" s="1" t="s">
        <v>14</v>
      </c>
      <c r="D643" s="2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s="1" t="s">
        <v>51</v>
      </c>
      <c r="K643" s="1" t="s">
        <v>264</v>
      </c>
      <c r="L643" s="24">
        <v>474167000</v>
      </c>
      <c r="M643" s="25">
        <v>203130000</v>
      </c>
      <c r="N643" s="25">
        <v>271037000</v>
      </c>
      <c r="O643" s="26">
        <v>271037000</v>
      </c>
      <c r="P643" s="27">
        <v>0.69111486831173752</v>
      </c>
      <c r="Q643" s="28">
        <v>0.39504583946712529</v>
      </c>
    </row>
    <row r="644" spans="1:17" x14ac:dyDescent="0.35">
      <c r="A644" s="1">
        <v>670</v>
      </c>
      <c r="B644" s="1" t="s">
        <v>263</v>
      </c>
      <c r="C644" s="1" t="s">
        <v>15</v>
      </c>
      <c r="D644" s="2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s="1" t="s">
        <v>51</v>
      </c>
      <c r="K644" s="1" t="s">
        <v>264</v>
      </c>
      <c r="L644" s="24">
        <v>510595000</v>
      </c>
      <c r="M644" s="25">
        <v>210441000</v>
      </c>
      <c r="N644" s="25">
        <v>300154000</v>
      </c>
      <c r="O644" s="26">
        <v>300154000</v>
      </c>
      <c r="P644" s="27">
        <v>0.68627253323871118</v>
      </c>
      <c r="Q644" s="28">
        <v>0.40342628882329856</v>
      </c>
    </row>
    <row r="645" spans="1:17" x14ac:dyDescent="0.35">
      <c r="A645" s="1">
        <v>671</v>
      </c>
      <c r="B645" s="1" t="s">
        <v>263</v>
      </c>
      <c r="C645" s="1" t="s">
        <v>16</v>
      </c>
      <c r="D645" s="2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s="1" t="s">
        <v>51</v>
      </c>
      <c r="K645" s="1" t="s">
        <v>264</v>
      </c>
      <c r="L645" s="24">
        <v>547979000</v>
      </c>
      <c r="M645" s="25">
        <v>226984000</v>
      </c>
      <c r="N645" s="25">
        <v>320995000</v>
      </c>
      <c r="O645" s="26">
        <v>320995000</v>
      </c>
      <c r="P645" s="27">
        <v>0.68361421223541674</v>
      </c>
      <c r="Q645" s="28">
        <v>0.40044736031217915</v>
      </c>
    </row>
    <row r="646" spans="1:17" x14ac:dyDescent="0.35">
      <c r="A646" s="1">
        <v>672</v>
      </c>
      <c r="B646" s="1" t="s">
        <v>265</v>
      </c>
      <c r="C646" s="1" t="s">
        <v>11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s="1" t="s">
        <v>21</v>
      </c>
      <c r="K646" s="1" t="s">
        <v>33</v>
      </c>
      <c r="L646" s="24">
        <v>852749000</v>
      </c>
      <c r="M646" s="25">
        <v>413388000</v>
      </c>
      <c r="N646" s="25">
        <v>439361000</v>
      </c>
      <c r="O646" s="26">
        <v>439361000</v>
      </c>
      <c r="P646" s="27">
        <v>0.25315054422606798</v>
      </c>
      <c r="Q646" s="28">
        <v>0.13043049744028951</v>
      </c>
    </row>
    <row r="647" spans="1:17" x14ac:dyDescent="0.35">
      <c r="A647" s="1">
        <v>673</v>
      </c>
      <c r="B647" s="1" t="s">
        <v>265</v>
      </c>
      <c r="C647" s="1" t="s">
        <v>14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s="1" t="s">
        <v>21</v>
      </c>
      <c r="K647" s="1" t="s">
        <v>33</v>
      </c>
      <c r="L647" s="24">
        <v>864632000</v>
      </c>
      <c r="M647" s="25">
        <v>404561000</v>
      </c>
      <c r="N647" s="25">
        <v>460071000</v>
      </c>
      <c r="O647" s="26">
        <v>460071000</v>
      </c>
      <c r="P647" s="27">
        <v>0.2612484348637425</v>
      </c>
      <c r="Q647" s="28">
        <v>0.13901038670347254</v>
      </c>
    </row>
    <row r="648" spans="1:17" x14ac:dyDescent="0.35">
      <c r="A648" s="1">
        <v>674</v>
      </c>
      <c r="B648" s="1" t="s">
        <v>265</v>
      </c>
      <c r="C648" s="1" t="s">
        <v>15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s="1" t="s">
        <v>21</v>
      </c>
      <c r="K648" s="1" t="s">
        <v>33</v>
      </c>
      <c r="L648" s="24">
        <v>824941000</v>
      </c>
      <c r="M648" s="25">
        <v>397796000</v>
      </c>
      <c r="N648" s="25">
        <v>427145000</v>
      </c>
      <c r="O648" s="26">
        <v>427145000</v>
      </c>
      <c r="P648" s="27">
        <v>0.24326025076175395</v>
      </c>
      <c r="Q648" s="28">
        <v>0.12595737126852632</v>
      </c>
    </row>
    <row r="649" spans="1:17" x14ac:dyDescent="0.35">
      <c r="A649" s="1">
        <v>675</v>
      </c>
      <c r="B649" s="1" t="s">
        <v>265</v>
      </c>
      <c r="C649" s="1" t="s">
        <v>16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s="1" t="s">
        <v>21</v>
      </c>
      <c r="K649" s="1" t="s">
        <v>33</v>
      </c>
      <c r="L649" s="24">
        <v>919267000</v>
      </c>
      <c r="M649" s="25">
        <v>385785000</v>
      </c>
      <c r="N649" s="25">
        <v>533482000</v>
      </c>
      <c r="O649" s="26">
        <v>533482000</v>
      </c>
      <c r="P649" s="27">
        <v>0.25685059632662244</v>
      </c>
      <c r="Q649" s="28">
        <v>0.1490591632567243</v>
      </c>
    </row>
    <row r="650" spans="1:17" x14ac:dyDescent="0.35">
      <c r="A650" s="1">
        <v>676</v>
      </c>
      <c r="B650" s="1" t="s">
        <v>266</v>
      </c>
      <c r="C650" s="1" t="s">
        <v>11</v>
      </c>
      <c r="D650" s="2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s="1" t="s">
        <v>181</v>
      </c>
      <c r="K650" s="1" t="s">
        <v>182</v>
      </c>
      <c r="L650" s="24">
        <v>5011853000</v>
      </c>
      <c r="M650" s="25">
        <v>3942948000</v>
      </c>
      <c r="N650" s="25">
        <v>1068905000</v>
      </c>
      <c r="O650" s="26">
        <v>1068905000</v>
      </c>
      <c r="P650" s="27">
        <v>1</v>
      </c>
      <c r="Q650" s="28">
        <v>0.21327540931467862</v>
      </c>
    </row>
    <row r="651" spans="1:17" x14ac:dyDescent="0.35">
      <c r="A651" s="1">
        <v>677</v>
      </c>
      <c r="B651" s="1" t="s">
        <v>266</v>
      </c>
      <c r="C651" s="1" t="s">
        <v>14</v>
      </c>
      <c r="D651" s="2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s="1" t="s">
        <v>181</v>
      </c>
      <c r="K651" s="1" t="s">
        <v>182</v>
      </c>
      <c r="L651" s="24">
        <v>4762000000</v>
      </c>
      <c r="M651" s="25">
        <v>3786000000</v>
      </c>
      <c r="N651" s="25">
        <v>976000000</v>
      </c>
      <c r="O651" s="26">
        <v>976000000</v>
      </c>
      <c r="P651" s="27">
        <v>1</v>
      </c>
      <c r="Q651" s="28">
        <v>0.20495590088198237</v>
      </c>
    </row>
    <row r="652" spans="1:17" x14ac:dyDescent="0.35">
      <c r="A652" s="1">
        <v>678</v>
      </c>
      <c r="B652" s="1" t="s">
        <v>266</v>
      </c>
      <c r="C652" s="1" t="s">
        <v>15</v>
      </c>
      <c r="D652" s="2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s="1" t="s">
        <v>181</v>
      </c>
      <c r="K652" s="1" t="s">
        <v>182</v>
      </c>
      <c r="L652" s="24">
        <v>4772000000</v>
      </c>
      <c r="M652" s="25">
        <v>3810000000</v>
      </c>
      <c r="N652" s="25">
        <v>962000000</v>
      </c>
      <c r="O652" s="26">
        <v>962000000</v>
      </c>
      <c r="P652" s="27">
        <v>1</v>
      </c>
      <c r="Q652" s="28">
        <v>0.20159262363788769</v>
      </c>
    </row>
    <row r="653" spans="1:17" x14ac:dyDescent="0.35">
      <c r="A653" s="1">
        <v>679</v>
      </c>
      <c r="B653" s="1" t="s">
        <v>266</v>
      </c>
      <c r="C653" s="1" t="s">
        <v>16</v>
      </c>
      <c r="D653" s="2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s="1" t="s">
        <v>181</v>
      </c>
      <c r="K653" s="1" t="s">
        <v>182</v>
      </c>
      <c r="L653" s="24">
        <v>5576000000</v>
      </c>
      <c r="M653" s="25">
        <v>4595000000</v>
      </c>
      <c r="N653" s="25">
        <v>981000000</v>
      </c>
      <c r="O653" s="26">
        <v>981000000</v>
      </c>
      <c r="P653" s="27">
        <v>1</v>
      </c>
      <c r="Q653" s="28">
        <v>0.17593256814921091</v>
      </c>
    </row>
    <row r="654" spans="1:17" x14ac:dyDescent="0.35">
      <c r="A654" s="1">
        <v>680</v>
      </c>
      <c r="B654" s="1" t="s">
        <v>267</v>
      </c>
      <c r="C654" s="1" t="s">
        <v>11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s="1" t="s">
        <v>12</v>
      </c>
      <c r="K654" s="1" t="s">
        <v>90</v>
      </c>
      <c r="L654" s="24">
        <v>5728000000</v>
      </c>
      <c r="M654" s="25">
        <v>2039000000</v>
      </c>
      <c r="N654" s="25">
        <v>3689000000</v>
      </c>
      <c r="O654" s="26">
        <v>3689000000</v>
      </c>
      <c r="P654" s="27">
        <v>0.18519236986744259</v>
      </c>
      <c r="Q654" s="28">
        <v>0.11926931781441966</v>
      </c>
    </row>
    <row r="655" spans="1:17" x14ac:dyDescent="0.35">
      <c r="A655" s="1">
        <v>681</v>
      </c>
      <c r="B655" s="1" t="s">
        <v>267</v>
      </c>
      <c r="C655" s="1" t="s">
        <v>14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s="1" t="s">
        <v>12</v>
      </c>
      <c r="K655" s="1" t="s">
        <v>90</v>
      </c>
      <c r="L655" s="24">
        <v>5873000000</v>
      </c>
      <c r="M655" s="25">
        <v>1984000000</v>
      </c>
      <c r="N655" s="25">
        <v>3889000000</v>
      </c>
      <c r="O655" s="26">
        <v>3889000000</v>
      </c>
      <c r="P655" s="27">
        <v>0.19036043044211071</v>
      </c>
      <c r="Q655" s="28">
        <v>0.12605341631012576</v>
      </c>
    </row>
    <row r="656" spans="1:17" x14ac:dyDescent="0.35">
      <c r="A656" s="1">
        <v>682</v>
      </c>
      <c r="B656" s="1" t="s">
        <v>267</v>
      </c>
      <c r="C656" s="1" t="s">
        <v>15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s="1" t="s">
        <v>12</v>
      </c>
      <c r="K656" s="1" t="s">
        <v>90</v>
      </c>
      <c r="L656" s="24">
        <v>6130000000</v>
      </c>
      <c r="M656" s="25">
        <v>1952000000</v>
      </c>
      <c r="N656" s="25">
        <v>4178000000</v>
      </c>
      <c r="O656" s="26">
        <v>4178000000</v>
      </c>
      <c r="P656" s="27">
        <v>0.19479487749849056</v>
      </c>
      <c r="Q656" s="28">
        <v>0.13276557882360418</v>
      </c>
    </row>
    <row r="657" spans="1:17" x14ac:dyDescent="0.35">
      <c r="A657" s="1">
        <v>683</v>
      </c>
      <c r="B657" s="1" t="s">
        <v>267</v>
      </c>
      <c r="C657" s="1" t="s">
        <v>16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s="1" t="s">
        <v>12</v>
      </c>
      <c r="K657" s="1" t="s">
        <v>90</v>
      </c>
      <c r="L657" s="24">
        <v>6249000000</v>
      </c>
      <c r="M657" s="25">
        <v>1940000000</v>
      </c>
      <c r="N657" s="25">
        <v>4309000000</v>
      </c>
      <c r="O657" s="26">
        <v>4309000000</v>
      </c>
      <c r="P657" s="27">
        <v>0.19931107071093679</v>
      </c>
      <c r="Q657" s="28">
        <v>0.13743501419321916</v>
      </c>
    </row>
    <row r="658" spans="1:17" x14ac:dyDescent="0.35">
      <c r="A658" s="1">
        <v>684</v>
      </c>
      <c r="B658" s="1" t="s">
        <v>268</v>
      </c>
      <c r="C658" s="1" t="s">
        <v>11</v>
      </c>
      <c r="D658" s="2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s="1" t="s">
        <v>51</v>
      </c>
      <c r="K658" s="1" t="s">
        <v>264</v>
      </c>
      <c r="L658" s="24">
        <v>1625965000</v>
      </c>
      <c r="M658" s="25">
        <v>840983000</v>
      </c>
      <c r="N658" s="25">
        <v>784982000</v>
      </c>
      <c r="O658" s="26">
        <v>784982000</v>
      </c>
      <c r="P658" s="27">
        <v>0.67014150346556345</v>
      </c>
      <c r="Q658" s="28">
        <v>0.32353034516327528</v>
      </c>
    </row>
    <row r="659" spans="1:17" x14ac:dyDescent="0.35">
      <c r="A659" s="1">
        <v>685</v>
      </c>
      <c r="B659" s="1" t="s">
        <v>268</v>
      </c>
      <c r="C659" s="1" t="s">
        <v>14</v>
      </c>
      <c r="D659" s="2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s="1" t="s">
        <v>51</v>
      </c>
      <c r="K659" s="1" t="s">
        <v>264</v>
      </c>
      <c r="L659" s="24">
        <v>1670922000</v>
      </c>
      <c r="M659" s="25">
        <v>826586000</v>
      </c>
      <c r="N659" s="25">
        <v>844336000</v>
      </c>
      <c r="O659" s="26">
        <v>844336000</v>
      </c>
      <c r="P659" s="27">
        <v>0.67212814715265423</v>
      </c>
      <c r="Q659" s="28">
        <v>0.33963404111878559</v>
      </c>
    </row>
    <row r="660" spans="1:17" x14ac:dyDescent="0.35">
      <c r="A660" s="1">
        <v>686</v>
      </c>
      <c r="B660" s="1" t="s">
        <v>268</v>
      </c>
      <c r="C660" s="1" t="s">
        <v>15</v>
      </c>
      <c r="D660" s="2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s="1" t="s">
        <v>51</v>
      </c>
      <c r="K660" s="1" t="s">
        <v>264</v>
      </c>
      <c r="L660" s="24">
        <v>1751957000</v>
      </c>
      <c r="M660" s="25">
        <v>797111000</v>
      </c>
      <c r="N660" s="25">
        <v>954846000</v>
      </c>
      <c r="O660" s="26">
        <v>954846000</v>
      </c>
      <c r="P660" s="27">
        <v>0.69095493340916148</v>
      </c>
      <c r="Q660" s="28">
        <v>0.37658204758792835</v>
      </c>
    </row>
    <row r="661" spans="1:17" x14ac:dyDescent="0.35">
      <c r="A661" s="1">
        <v>687</v>
      </c>
      <c r="B661" s="1" t="s">
        <v>268</v>
      </c>
      <c r="C661" s="1" t="s">
        <v>16</v>
      </c>
      <c r="D661" s="2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s="1" t="s">
        <v>51</v>
      </c>
      <c r="K661" s="1" t="s">
        <v>264</v>
      </c>
      <c r="L661" s="24">
        <v>1656630000</v>
      </c>
      <c r="M661" s="25">
        <v>716052000</v>
      </c>
      <c r="N661" s="25">
        <v>940578000</v>
      </c>
      <c r="O661" s="26">
        <v>940578000</v>
      </c>
      <c r="P661" s="27">
        <v>0.68914092314757736</v>
      </c>
      <c r="Q661" s="28">
        <v>0.3912707069244804</v>
      </c>
    </row>
    <row r="662" spans="1:17" x14ac:dyDescent="0.35">
      <c r="A662" s="1">
        <v>688</v>
      </c>
      <c r="B662" s="1" t="s">
        <v>269</v>
      </c>
      <c r="C662" s="1" t="s">
        <v>11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s="1" t="s">
        <v>24</v>
      </c>
      <c r="K662" s="1" t="s">
        <v>65</v>
      </c>
      <c r="L662" s="24">
        <v>7231000000</v>
      </c>
      <c r="M662" s="25">
        <v>3221000000</v>
      </c>
      <c r="N662" s="25">
        <v>4010000000</v>
      </c>
      <c r="O662" s="26">
        <v>4010000000</v>
      </c>
      <c r="P662" s="27">
        <v>0.74531024531024537</v>
      </c>
      <c r="Q662" s="28">
        <v>0.41331684188827045</v>
      </c>
    </row>
    <row r="663" spans="1:17" x14ac:dyDescent="0.35">
      <c r="A663" s="1">
        <v>689</v>
      </c>
      <c r="B663" s="1" t="s">
        <v>269</v>
      </c>
      <c r="C663" s="1" t="s">
        <v>14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s="1" t="s">
        <v>24</v>
      </c>
      <c r="K663" s="1" t="s">
        <v>65</v>
      </c>
      <c r="L663" s="24">
        <v>8343000000</v>
      </c>
      <c r="M663" s="25">
        <v>3819000000</v>
      </c>
      <c r="N663" s="25">
        <v>4524000000</v>
      </c>
      <c r="O663" s="26">
        <v>4524000000</v>
      </c>
      <c r="P663" s="27">
        <v>0.7447777182645956</v>
      </c>
      <c r="Q663" s="28">
        <v>0.40385645420460631</v>
      </c>
    </row>
    <row r="664" spans="1:17" x14ac:dyDescent="0.35">
      <c r="A664" s="1">
        <v>690</v>
      </c>
      <c r="B664" s="1" t="s">
        <v>269</v>
      </c>
      <c r="C664" s="1" t="s">
        <v>15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s="1" t="s">
        <v>24</v>
      </c>
      <c r="K664" s="1" t="s">
        <v>65</v>
      </c>
      <c r="L664" s="24">
        <v>21102000000</v>
      </c>
      <c r="M664" s="25">
        <v>5837000000</v>
      </c>
      <c r="N664" s="25">
        <v>15265000000</v>
      </c>
      <c r="O664" s="26">
        <v>15265000000</v>
      </c>
      <c r="P664" s="27">
        <v>0.84781036560867817</v>
      </c>
      <c r="Q664" s="28">
        <v>0.6132985134592206</v>
      </c>
    </row>
    <row r="665" spans="1:17" x14ac:dyDescent="0.35">
      <c r="A665" s="1">
        <v>691</v>
      </c>
      <c r="B665" s="1" t="s">
        <v>269</v>
      </c>
      <c r="C665" s="1" t="s">
        <v>16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s="1" t="s">
        <v>24</v>
      </c>
      <c r="K665" s="1" t="s">
        <v>65</v>
      </c>
      <c r="L665" s="24">
        <v>28633000000</v>
      </c>
      <c r="M665" s="25">
        <v>6440000000</v>
      </c>
      <c r="N665" s="25">
        <v>22193000000</v>
      </c>
      <c r="O665" s="26">
        <v>22193000000</v>
      </c>
      <c r="P665" s="27">
        <v>0.87726339655013941</v>
      </c>
      <c r="Q665" s="28">
        <v>0.67995342994577035</v>
      </c>
    </row>
    <row r="666" spans="1:17" x14ac:dyDescent="0.35">
      <c r="A666" s="1">
        <v>692</v>
      </c>
      <c r="B666" s="1" t="s">
        <v>270</v>
      </c>
      <c r="C666" s="1" t="s">
        <v>11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s="1" t="s">
        <v>35</v>
      </c>
      <c r="K666" s="1" t="s">
        <v>123</v>
      </c>
      <c r="L666" s="24">
        <v>6423900000</v>
      </c>
      <c r="M666" s="25">
        <v>3552300000</v>
      </c>
      <c r="N666" s="25">
        <v>2871600000</v>
      </c>
      <c r="O666" s="26">
        <v>2871600000</v>
      </c>
      <c r="P666" s="27">
        <v>0.36141914358532923</v>
      </c>
      <c r="Q666" s="28">
        <v>0.16156092291592825</v>
      </c>
    </row>
    <row r="667" spans="1:17" x14ac:dyDescent="0.35">
      <c r="A667" s="1">
        <v>693</v>
      </c>
      <c r="B667" s="1" t="s">
        <v>270</v>
      </c>
      <c r="C667" s="1" t="s">
        <v>14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s="1" t="s">
        <v>35</v>
      </c>
      <c r="K667" s="1" t="s">
        <v>123</v>
      </c>
      <c r="L667" s="24">
        <v>6369800000</v>
      </c>
      <c r="M667" s="25">
        <v>3474300000</v>
      </c>
      <c r="N667" s="25">
        <v>2895500000</v>
      </c>
      <c r="O667" s="26">
        <v>2895500000</v>
      </c>
      <c r="P667" s="27">
        <v>0.35566400142940102</v>
      </c>
      <c r="Q667" s="28">
        <v>0.16167306919194174</v>
      </c>
    </row>
    <row r="668" spans="1:17" x14ac:dyDescent="0.35">
      <c r="A668" s="1">
        <v>694</v>
      </c>
      <c r="B668" s="1" t="s">
        <v>270</v>
      </c>
      <c r="C668" s="1" t="s">
        <v>15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s="1" t="s">
        <v>35</v>
      </c>
      <c r="K668" s="1" t="s">
        <v>123</v>
      </c>
      <c r="L668" s="24">
        <v>5949200000</v>
      </c>
      <c r="M668" s="25">
        <v>3328000000</v>
      </c>
      <c r="N668" s="25">
        <v>2621200000</v>
      </c>
      <c r="O668" s="26">
        <v>2621200000</v>
      </c>
      <c r="P668" s="27">
        <v>0.33744179055376256</v>
      </c>
      <c r="Q668" s="28">
        <v>0.14867585917426249</v>
      </c>
    </row>
    <row r="669" spans="1:17" x14ac:dyDescent="0.35">
      <c r="A669" s="1">
        <v>695</v>
      </c>
      <c r="B669" s="1" t="s">
        <v>270</v>
      </c>
      <c r="C669" s="1" t="s">
        <v>16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s="1" t="s">
        <v>35</v>
      </c>
      <c r="K669" s="1" t="s">
        <v>123</v>
      </c>
      <c r="L669" s="24">
        <v>5829500000</v>
      </c>
      <c r="M669" s="25">
        <v>3118900000</v>
      </c>
      <c r="N669" s="25">
        <v>2710600000</v>
      </c>
      <c r="O669" s="26">
        <v>2710600000</v>
      </c>
      <c r="P669" s="27">
        <v>0.35195706117816106</v>
      </c>
      <c r="Q669" s="28">
        <v>0.16365293936521544</v>
      </c>
    </row>
    <row r="670" spans="1:17" x14ac:dyDescent="0.35">
      <c r="A670" s="1">
        <v>696</v>
      </c>
      <c r="B670" s="1" t="s">
        <v>271</v>
      </c>
      <c r="C670" s="1" t="s">
        <v>11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21</v>
      </c>
      <c r="K670" s="1" t="s">
        <v>88</v>
      </c>
      <c r="L670" s="24">
        <v>3324000000</v>
      </c>
      <c r="M670" s="25">
        <v>1867000000</v>
      </c>
      <c r="N670" s="25">
        <v>1457000000</v>
      </c>
      <c r="O670" s="26">
        <v>1457000000</v>
      </c>
      <c r="P670" s="27">
        <v>0.42511830157309116</v>
      </c>
      <c r="Q670" s="28">
        <v>0.18634096431768768</v>
      </c>
    </row>
    <row r="671" spans="1:17" x14ac:dyDescent="0.35">
      <c r="A671" s="1">
        <v>697</v>
      </c>
      <c r="B671" s="1" t="s">
        <v>271</v>
      </c>
      <c r="C671" s="1" t="s">
        <v>14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21</v>
      </c>
      <c r="K671" s="1" t="s">
        <v>88</v>
      </c>
      <c r="L671" s="24">
        <v>4052000000</v>
      </c>
      <c r="M671" s="25">
        <v>2050000000</v>
      </c>
      <c r="N671" s="25">
        <v>2002000000</v>
      </c>
      <c r="O671" s="26">
        <v>2002000000</v>
      </c>
      <c r="P671" s="27">
        <v>0.41708697889861035</v>
      </c>
      <c r="Q671" s="28">
        <v>0.20607308286155429</v>
      </c>
    </row>
    <row r="672" spans="1:17" x14ac:dyDescent="0.35">
      <c r="A672" s="1">
        <v>698</v>
      </c>
      <c r="B672" s="1" t="s">
        <v>271</v>
      </c>
      <c r="C672" s="1" t="s">
        <v>15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21</v>
      </c>
      <c r="K672" s="1" t="s">
        <v>88</v>
      </c>
      <c r="L672" s="24">
        <v>3653000000</v>
      </c>
      <c r="M672" s="25">
        <v>2331000000</v>
      </c>
      <c r="N672" s="25">
        <v>1322000000</v>
      </c>
      <c r="O672" s="26">
        <v>1322000000</v>
      </c>
      <c r="P672" s="27">
        <v>0.40094391395017015</v>
      </c>
      <c r="Q672" s="28">
        <v>0.14509933047963999</v>
      </c>
    </row>
    <row r="673" spans="1:17" x14ac:dyDescent="0.35">
      <c r="A673" s="1">
        <v>699</v>
      </c>
      <c r="B673" s="1" t="s">
        <v>271</v>
      </c>
      <c r="C673" s="1" t="s">
        <v>16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21</v>
      </c>
      <c r="K673" s="1" t="s">
        <v>88</v>
      </c>
      <c r="L673" s="24">
        <v>3746000000</v>
      </c>
      <c r="M673" s="25">
        <v>2278000000</v>
      </c>
      <c r="N673" s="25">
        <v>1468000000</v>
      </c>
      <c r="O673" s="26">
        <v>1468000000</v>
      </c>
      <c r="P673" s="27">
        <v>0.39893503727369539</v>
      </c>
      <c r="Q673" s="28">
        <v>0.15633652822151226</v>
      </c>
    </row>
    <row r="674" spans="1:17" x14ac:dyDescent="0.35">
      <c r="A674" s="1">
        <v>700</v>
      </c>
      <c r="B674" s="1" t="s">
        <v>272</v>
      </c>
      <c r="C674" s="1" t="s">
        <v>11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s="1" t="s">
        <v>18</v>
      </c>
      <c r="K674" s="1" t="s">
        <v>244</v>
      </c>
      <c r="L674" s="24">
        <v>18054000000</v>
      </c>
      <c r="M674" s="25">
        <v>12382000000</v>
      </c>
      <c r="N674" s="25">
        <v>5672000000</v>
      </c>
      <c r="O674" s="26">
        <v>5672000000</v>
      </c>
      <c r="P674" s="27">
        <v>0.11615742438572452</v>
      </c>
      <c r="Q674" s="28">
        <v>3.6493016013948672E-2</v>
      </c>
    </row>
    <row r="675" spans="1:17" x14ac:dyDescent="0.35">
      <c r="A675" s="1">
        <v>701</v>
      </c>
      <c r="B675" s="1" t="s">
        <v>272</v>
      </c>
      <c r="C675" s="1" t="s">
        <v>14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s="1" t="s">
        <v>18</v>
      </c>
      <c r="K675" s="1" t="s">
        <v>244</v>
      </c>
      <c r="L675" s="24">
        <v>13808000000</v>
      </c>
      <c r="M675" s="25">
        <v>12158000000</v>
      </c>
      <c r="N675" s="25">
        <v>1650000000</v>
      </c>
      <c r="O675" s="26">
        <v>1650000000</v>
      </c>
      <c r="P675" s="27">
        <v>8.8553123536994405E-2</v>
      </c>
      <c r="Q675" s="28">
        <v>1.0581739124858108E-2</v>
      </c>
    </row>
    <row r="676" spans="1:17" x14ac:dyDescent="0.35">
      <c r="A676" s="1">
        <v>702</v>
      </c>
      <c r="B676" s="1" t="s">
        <v>272</v>
      </c>
      <c r="C676" s="1" t="s">
        <v>15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s="1" t="s">
        <v>18</v>
      </c>
      <c r="K676" s="1" t="s">
        <v>244</v>
      </c>
      <c r="L676" s="24">
        <v>18302000000</v>
      </c>
      <c r="M676" s="25">
        <v>13405000000</v>
      </c>
      <c r="N676" s="25">
        <v>4897000000</v>
      </c>
      <c r="O676" s="26">
        <v>4897000000</v>
      </c>
      <c r="P676" s="27">
        <v>0.12012654572186199</v>
      </c>
      <c r="Q676" s="28">
        <v>3.2141825723962299E-2</v>
      </c>
    </row>
    <row r="677" spans="1:17" x14ac:dyDescent="0.35">
      <c r="A677" s="1">
        <v>703</v>
      </c>
      <c r="B677" s="1" t="s">
        <v>272</v>
      </c>
      <c r="C677" s="1" t="s">
        <v>16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s="1" t="s">
        <v>18</v>
      </c>
      <c r="K677" s="1" t="s">
        <v>244</v>
      </c>
      <c r="L677" s="24">
        <v>21255000000</v>
      </c>
      <c r="M677" s="25">
        <v>11710000000</v>
      </c>
      <c r="N677" s="25">
        <v>9545000000</v>
      </c>
      <c r="O677" s="26">
        <v>9545000000</v>
      </c>
      <c r="P677" s="27">
        <v>0.12774972953479991</v>
      </c>
      <c r="Q677" s="28">
        <v>5.7368674119485513E-2</v>
      </c>
    </row>
    <row r="678" spans="1:17" x14ac:dyDescent="0.35">
      <c r="A678" s="1">
        <v>704</v>
      </c>
      <c r="B678" s="1" t="s">
        <v>273</v>
      </c>
      <c r="C678" s="1" t="s">
        <v>11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s="1" t="s">
        <v>18</v>
      </c>
      <c r="K678" s="1" t="s">
        <v>78</v>
      </c>
      <c r="L678" s="24">
        <v>3778091000</v>
      </c>
      <c r="M678" s="25">
        <v>2754913000</v>
      </c>
      <c r="N678" s="25">
        <v>1023178000</v>
      </c>
      <c r="O678" s="26">
        <v>1023178000</v>
      </c>
      <c r="P678" s="27">
        <v>0.29031268797255361</v>
      </c>
      <c r="Q678" s="28">
        <v>7.8622128332637153E-2</v>
      </c>
    </row>
    <row r="679" spans="1:17" x14ac:dyDescent="0.35">
      <c r="A679" s="1">
        <v>705</v>
      </c>
      <c r="B679" s="1" t="s">
        <v>273</v>
      </c>
      <c r="C679" s="1" t="s">
        <v>14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s="1" t="s">
        <v>18</v>
      </c>
      <c r="K679" s="1" t="s">
        <v>78</v>
      </c>
      <c r="L679" s="24">
        <v>4219920000</v>
      </c>
      <c r="M679" s="25">
        <v>3161985000</v>
      </c>
      <c r="N679" s="25">
        <v>1057935000</v>
      </c>
      <c r="O679" s="26">
        <v>1057935000</v>
      </c>
      <c r="P679" s="27">
        <v>0.29975614872249956</v>
      </c>
      <c r="Q679" s="28">
        <v>7.5148941496222116E-2</v>
      </c>
    </row>
    <row r="680" spans="1:17" x14ac:dyDescent="0.35">
      <c r="A680" s="1">
        <v>706</v>
      </c>
      <c r="B680" s="1" t="s">
        <v>273</v>
      </c>
      <c r="C680" s="1" t="s">
        <v>15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s="1" t="s">
        <v>18</v>
      </c>
      <c r="K680" s="1" t="s">
        <v>78</v>
      </c>
      <c r="L680" s="24">
        <v>4593761000</v>
      </c>
      <c r="M680" s="25">
        <v>3462343000</v>
      </c>
      <c r="N680" s="25">
        <v>1131418000</v>
      </c>
      <c r="O680" s="26">
        <v>1131418000</v>
      </c>
      <c r="P680" s="27">
        <v>0.29943075864019031</v>
      </c>
      <c r="Q680" s="28">
        <v>7.3748144511472588E-2</v>
      </c>
    </row>
    <row r="681" spans="1:17" x14ac:dyDescent="0.35">
      <c r="A681" s="1">
        <v>707</v>
      </c>
      <c r="B681" s="1" t="s">
        <v>273</v>
      </c>
      <c r="C681" s="1" t="s">
        <v>16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s="1" t="s">
        <v>18</v>
      </c>
      <c r="K681" s="1" t="s">
        <v>78</v>
      </c>
      <c r="L681" s="24">
        <v>4555852000</v>
      </c>
      <c r="M681" s="25">
        <v>3419065000</v>
      </c>
      <c r="N681" s="25">
        <v>1136787000</v>
      </c>
      <c r="O681" s="26">
        <v>1136787000</v>
      </c>
      <c r="P681" s="27">
        <v>0.29815699483587876</v>
      </c>
      <c r="Q681" s="28">
        <v>7.4396840742081638E-2</v>
      </c>
    </row>
    <row r="682" spans="1:17" x14ac:dyDescent="0.35">
      <c r="A682" s="1">
        <v>708</v>
      </c>
      <c r="B682" s="1" t="s">
        <v>274</v>
      </c>
      <c r="C682" s="1" t="s">
        <v>11</v>
      </c>
      <c r="D682" s="2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s="1" t="s">
        <v>21</v>
      </c>
      <c r="K682" s="1" t="s">
        <v>38</v>
      </c>
      <c r="L682" s="24">
        <v>1513848000</v>
      </c>
      <c r="M682" s="25">
        <v>1156635000</v>
      </c>
      <c r="N682" s="25">
        <v>357213000</v>
      </c>
      <c r="O682" s="26">
        <v>357213000</v>
      </c>
      <c r="P682" s="27">
        <v>0.63716206291197142</v>
      </c>
      <c r="Q682" s="28">
        <v>0.15034704407508157</v>
      </c>
    </row>
    <row r="683" spans="1:17" x14ac:dyDescent="0.35">
      <c r="A683" s="1">
        <v>709</v>
      </c>
      <c r="B683" s="1" t="s">
        <v>274</v>
      </c>
      <c r="C683" s="1" t="s">
        <v>14</v>
      </c>
      <c r="D683" s="2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s="1" t="s">
        <v>21</v>
      </c>
      <c r="K683" s="1" t="s">
        <v>38</v>
      </c>
      <c r="L683" s="24">
        <v>1602011000</v>
      </c>
      <c r="M683" s="25">
        <v>1196512000</v>
      </c>
      <c r="N683" s="25">
        <v>405499000</v>
      </c>
      <c r="O683" s="26">
        <v>405499000</v>
      </c>
      <c r="P683" s="27">
        <v>0.62719772174536725</v>
      </c>
      <c r="Q683" s="28">
        <v>0.15875549479374654</v>
      </c>
    </row>
    <row r="684" spans="1:17" x14ac:dyDescent="0.35">
      <c r="A684" s="1">
        <v>710</v>
      </c>
      <c r="B684" s="1" t="s">
        <v>274</v>
      </c>
      <c r="C684" s="1" t="s">
        <v>15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s="1" t="s">
        <v>21</v>
      </c>
      <c r="K684" s="1" t="s">
        <v>38</v>
      </c>
      <c r="L684" s="24">
        <v>1751611000</v>
      </c>
      <c r="M684" s="25">
        <v>1295014000</v>
      </c>
      <c r="N684" s="25">
        <v>456597000</v>
      </c>
      <c r="O684" s="26">
        <v>456597000</v>
      </c>
      <c r="P684" s="27">
        <v>0.63150291413907256</v>
      </c>
      <c r="Q684" s="28">
        <v>0.1646155088585069</v>
      </c>
    </row>
    <row r="685" spans="1:17" x14ac:dyDescent="0.35">
      <c r="A685" s="1">
        <v>711</v>
      </c>
      <c r="B685" s="1" t="s">
        <v>274</v>
      </c>
      <c r="C685" s="1" t="s">
        <v>16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s="1" t="s">
        <v>21</v>
      </c>
      <c r="K685" s="1" t="s">
        <v>38</v>
      </c>
      <c r="L685" s="24">
        <v>1750511000</v>
      </c>
      <c r="M685" s="25">
        <v>1325567000</v>
      </c>
      <c r="N685" s="25">
        <v>424944000</v>
      </c>
      <c r="O685" s="26">
        <v>424944000</v>
      </c>
      <c r="P685" s="27">
        <v>0.60400979935476085</v>
      </c>
      <c r="Q685" s="28">
        <v>0.14662595103773096</v>
      </c>
    </row>
    <row r="686" spans="1:17" x14ac:dyDescent="0.35">
      <c r="A686" s="1">
        <v>712</v>
      </c>
      <c r="B686" s="1" t="s">
        <v>275</v>
      </c>
      <c r="C686" s="1" t="s">
        <v>11</v>
      </c>
      <c r="D686" s="2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s="1" t="s">
        <v>18</v>
      </c>
      <c r="K686" s="1" t="s">
        <v>256</v>
      </c>
      <c r="L686" s="24">
        <v>6171000000</v>
      </c>
      <c r="M686" s="25">
        <v>0</v>
      </c>
      <c r="N686" s="25">
        <v>6171000000</v>
      </c>
      <c r="O686" s="26">
        <v>6171000000</v>
      </c>
      <c r="P686" s="27">
        <v>0.3942879049262028</v>
      </c>
      <c r="Q686" s="28">
        <v>0.3942879049262028</v>
      </c>
    </row>
    <row r="687" spans="1:17" x14ac:dyDescent="0.35">
      <c r="A687" s="1">
        <v>713</v>
      </c>
      <c r="B687" s="1" t="s">
        <v>275</v>
      </c>
      <c r="C687" s="1" t="s">
        <v>14</v>
      </c>
      <c r="D687" s="2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s="1" t="s">
        <v>18</v>
      </c>
      <c r="K687" s="1" t="s">
        <v>256</v>
      </c>
      <c r="L687" s="24">
        <v>6293000000</v>
      </c>
      <c r="M687" s="25">
        <v>0</v>
      </c>
      <c r="N687" s="25">
        <v>6293000000</v>
      </c>
      <c r="O687" s="26">
        <v>6293000000</v>
      </c>
      <c r="P687" s="27">
        <v>0.38970770374040131</v>
      </c>
      <c r="Q687" s="28">
        <v>0.38970770374040131</v>
      </c>
    </row>
    <row r="688" spans="1:17" x14ac:dyDescent="0.35">
      <c r="A688" s="1">
        <v>714</v>
      </c>
      <c r="B688" s="1" t="s">
        <v>275</v>
      </c>
      <c r="C688" s="1" t="s">
        <v>15</v>
      </c>
      <c r="D688" s="2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s="1" t="s">
        <v>18</v>
      </c>
      <c r="K688" s="1" t="s">
        <v>256</v>
      </c>
      <c r="L688" s="24">
        <v>6289000000</v>
      </c>
      <c r="M688" s="25">
        <v>0</v>
      </c>
      <c r="N688" s="25">
        <v>6289000000</v>
      </c>
      <c r="O688" s="26">
        <v>6289000000</v>
      </c>
      <c r="P688" s="27">
        <v>0.38265895953757223</v>
      </c>
      <c r="Q688" s="28">
        <v>0.38265895953757223</v>
      </c>
    </row>
    <row r="689" spans="1:17" x14ac:dyDescent="0.35">
      <c r="A689" s="1">
        <v>715</v>
      </c>
      <c r="B689" s="1" t="s">
        <v>275</v>
      </c>
      <c r="C689" s="1" t="s">
        <v>16</v>
      </c>
      <c r="D689" s="2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s="1" t="s">
        <v>18</v>
      </c>
      <c r="K689" s="1" t="s">
        <v>256</v>
      </c>
      <c r="L689" s="24">
        <v>5720000000</v>
      </c>
      <c r="M689" s="25">
        <v>0</v>
      </c>
      <c r="N689" s="25">
        <v>5720000000</v>
      </c>
      <c r="O689" s="26">
        <v>5720000000</v>
      </c>
      <c r="P689" s="27">
        <v>0.36209406849401782</v>
      </c>
      <c r="Q689" s="28">
        <v>0.36209406849401787</v>
      </c>
    </row>
    <row r="690" spans="1:17" x14ac:dyDescent="0.35">
      <c r="A690" s="1">
        <v>716</v>
      </c>
      <c r="B690" s="1" t="s">
        <v>276</v>
      </c>
      <c r="C690" s="1" t="s">
        <v>11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s="1" t="s">
        <v>18</v>
      </c>
      <c r="K690" s="1" t="s">
        <v>277</v>
      </c>
      <c r="L690" s="24">
        <v>1438480000</v>
      </c>
      <c r="M690" s="25">
        <v>834320000</v>
      </c>
      <c r="N690" s="25">
        <v>604160000</v>
      </c>
      <c r="O690" s="26">
        <v>604160000</v>
      </c>
      <c r="P690" s="27">
        <v>0.52969519548546862</v>
      </c>
      <c r="Q690" s="28">
        <v>0.2224713929317757</v>
      </c>
    </row>
    <row r="691" spans="1:17" x14ac:dyDescent="0.35">
      <c r="A691" s="1">
        <v>717</v>
      </c>
      <c r="B691" s="1" t="s">
        <v>276</v>
      </c>
      <c r="C691" s="1" t="s">
        <v>14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s="1" t="s">
        <v>18</v>
      </c>
      <c r="K691" s="1" t="s">
        <v>277</v>
      </c>
      <c r="L691" s="24">
        <v>1407300000</v>
      </c>
      <c r="M691" s="25">
        <v>833268000</v>
      </c>
      <c r="N691" s="25">
        <v>574032000</v>
      </c>
      <c r="O691" s="26">
        <v>574032000</v>
      </c>
      <c r="P691" s="27">
        <v>0.53471872077864591</v>
      </c>
      <c r="Q691" s="28">
        <v>0.21810961182832919</v>
      </c>
    </row>
    <row r="692" spans="1:17" x14ac:dyDescent="0.35">
      <c r="A692" s="1">
        <v>718</v>
      </c>
      <c r="B692" s="1" t="s">
        <v>276</v>
      </c>
      <c r="C692" s="1" t="s">
        <v>15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s="1" t="s">
        <v>18</v>
      </c>
      <c r="K692" s="1" t="s">
        <v>277</v>
      </c>
      <c r="L692" s="24">
        <v>1604412000</v>
      </c>
      <c r="M692" s="25">
        <v>913786000</v>
      </c>
      <c r="N692" s="25">
        <v>690626000</v>
      </c>
      <c r="O692" s="26">
        <v>690626000</v>
      </c>
      <c r="P692" s="27">
        <v>0.55890043328045347</v>
      </c>
      <c r="Q692" s="28">
        <v>0.24058107932049028</v>
      </c>
    </row>
    <row r="693" spans="1:17" x14ac:dyDescent="0.35">
      <c r="A693" s="1">
        <v>719</v>
      </c>
      <c r="B693" s="1" t="s">
        <v>276</v>
      </c>
      <c r="C693" s="1" t="s">
        <v>16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s="1" t="s">
        <v>18</v>
      </c>
      <c r="K693" s="1" t="s">
        <v>277</v>
      </c>
      <c r="L693" s="24">
        <v>1538704000</v>
      </c>
      <c r="M693" s="25">
        <v>989123000</v>
      </c>
      <c r="N693" s="25">
        <v>549581000</v>
      </c>
      <c r="O693" s="26">
        <v>549581000</v>
      </c>
      <c r="P693" s="27">
        <v>0.54558747921298312</v>
      </c>
      <c r="Q693" s="28">
        <v>0.19486822183691632</v>
      </c>
    </row>
    <row r="694" spans="1:17" x14ac:dyDescent="0.35">
      <c r="A694" s="1">
        <v>720</v>
      </c>
      <c r="B694" s="1" t="s">
        <v>278</v>
      </c>
      <c r="C694" s="1" t="s">
        <v>11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s="1" t="s">
        <v>18</v>
      </c>
      <c r="K694" s="1" t="s">
        <v>279</v>
      </c>
      <c r="L694" s="24">
        <v>4118000000</v>
      </c>
      <c r="M694" s="25">
        <v>2816000000</v>
      </c>
      <c r="N694" s="25">
        <v>1302000000</v>
      </c>
      <c r="O694" s="26">
        <v>1302000000</v>
      </c>
      <c r="P694" s="27">
        <v>0.21074718526100311</v>
      </c>
      <c r="Q694" s="28">
        <v>6.6632548618219031E-2</v>
      </c>
    </row>
    <row r="695" spans="1:17" x14ac:dyDescent="0.35">
      <c r="A695" s="1">
        <v>721</v>
      </c>
      <c r="B695" s="1" t="s">
        <v>278</v>
      </c>
      <c r="C695" s="1" t="s">
        <v>14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s="1" t="s">
        <v>18</v>
      </c>
      <c r="K695" s="1" t="s">
        <v>279</v>
      </c>
      <c r="L695" s="24">
        <v>4232000000</v>
      </c>
      <c r="M695" s="25">
        <v>2815000000</v>
      </c>
      <c r="N695" s="25">
        <v>1417000000</v>
      </c>
      <c r="O695" s="26">
        <v>1417000000</v>
      </c>
      <c r="P695" s="27">
        <v>0.23332230675928989</v>
      </c>
      <c r="Q695" s="28">
        <v>7.8123277097805713E-2</v>
      </c>
    </row>
    <row r="696" spans="1:17" x14ac:dyDescent="0.35">
      <c r="A696" s="1">
        <v>722</v>
      </c>
      <c r="B696" s="1" t="s">
        <v>278</v>
      </c>
      <c r="C696" s="1" t="s">
        <v>15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s="1" t="s">
        <v>18</v>
      </c>
      <c r="K696" s="1" t="s">
        <v>279</v>
      </c>
      <c r="L696" s="24">
        <v>4279000000</v>
      </c>
      <c r="M696" s="25">
        <v>2728000000</v>
      </c>
      <c r="N696" s="25">
        <v>1551000000</v>
      </c>
      <c r="O696" s="26">
        <v>1551000000</v>
      </c>
      <c r="P696" s="27">
        <v>0.26023231770358202</v>
      </c>
      <c r="Q696" s="28">
        <v>9.4325852946542596E-2</v>
      </c>
    </row>
    <row r="697" spans="1:17" x14ac:dyDescent="0.35">
      <c r="A697" s="1">
        <v>723</v>
      </c>
      <c r="B697" s="1" t="s">
        <v>278</v>
      </c>
      <c r="C697" s="1" t="s">
        <v>16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s="1" t="s">
        <v>18</v>
      </c>
      <c r="K697" s="1" t="s">
        <v>279</v>
      </c>
      <c r="L697" s="24">
        <v>4186000000</v>
      </c>
      <c r="M697" s="25">
        <v>2617000000</v>
      </c>
      <c r="N697" s="25">
        <v>1569000000</v>
      </c>
      <c r="O697" s="26">
        <v>1569000000</v>
      </c>
      <c r="P697" s="27">
        <v>0.27615780445969129</v>
      </c>
      <c r="Q697" s="28">
        <v>0.10350969784932049</v>
      </c>
    </row>
    <row r="698" spans="1:17" x14ac:dyDescent="0.35">
      <c r="A698" s="1">
        <v>724</v>
      </c>
      <c r="B698" s="1" t="s">
        <v>280</v>
      </c>
      <c r="C698" s="1" t="s">
        <v>11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s="1" t="s">
        <v>12</v>
      </c>
      <c r="K698" s="1" t="s">
        <v>281</v>
      </c>
      <c r="L698" s="24">
        <v>3916160000</v>
      </c>
      <c r="M698" s="25">
        <v>2785035000</v>
      </c>
      <c r="N698" s="25">
        <v>1131125000</v>
      </c>
      <c r="O698" s="26">
        <v>1131125000</v>
      </c>
      <c r="P698" s="27">
        <v>0.43755757652615157</v>
      </c>
      <c r="Q698" s="28">
        <v>0.12638204612379045</v>
      </c>
    </row>
    <row r="699" spans="1:17" x14ac:dyDescent="0.35">
      <c r="A699" s="1">
        <v>725</v>
      </c>
      <c r="B699" s="1" t="s">
        <v>280</v>
      </c>
      <c r="C699" s="1" t="s">
        <v>14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s="1" t="s">
        <v>12</v>
      </c>
      <c r="K699" s="1" t="s">
        <v>281</v>
      </c>
      <c r="L699" s="24">
        <v>4136483000</v>
      </c>
      <c r="M699" s="25">
        <v>2839629000</v>
      </c>
      <c r="N699" s="25">
        <v>1296854000</v>
      </c>
      <c r="O699" s="26">
        <v>1296854000</v>
      </c>
      <c r="P699" s="27">
        <v>0.43829085255205735</v>
      </c>
      <c r="Q699" s="28">
        <v>0.13741123686367038</v>
      </c>
    </row>
    <row r="700" spans="1:17" x14ac:dyDescent="0.35">
      <c r="A700" s="1">
        <v>726</v>
      </c>
      <c r="B700" s="1" t="s">
        <v>280</v>
      </c>
      <c r="C700" s="1" t="s">
        <v>15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s="1" t="s">
        <v>12</v>
      </c>
      <c r="K700" s="1" t="s">
        <v>281</v>
      </c>
      <c r="L700" s="24">
        <v>4314242000</v>
      </c>
      <c r="M700" s="25">
        <v>2967125000</v>
      </c>
      <c r="N700" s="25">
        <v>1347117000</v>
      </c>
      <c r="O700" s="26">
        <v>1347117000</v>
      </c>
      <c r="P700" s="27">
        <v>0.43294153018082471</v>
      </c>
      <c r="Q700" s="28">
        <v>0.13518548456776464</v>
      </c>
    </row>
    <row r="701" spans="1:17" x14ac:dyDescent="0.35">
      <c r="A701" s="1">
        <v>727</v>
      </c>
      <c r="B701" s="1" t="s">
        <v>280</v>
      </c>
      <c r="C701" s="1" t="s">
        <v>16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s="1" t="s">
        <v>12</v>
      </c>
      <c r="K701" s="1" t="s">
        <v>281</v>
      </c>
      <c r="L701" s="24">
        <v>4231428000</v>
      </c>
      <c r="M701" s="25">
        <v>2931108000</v>
      </c>
      <c r="N701" s="25">
        <v>1300320000</v>
      </c>
      <c r="O701" s="26">
        <v>1300320000</v>
      </c>
      <c r="P701" s="27">
        <v>0.42427204246823347</v>
      </c>
      <c r="Q701" s="28">
        <v>0.13037901679109118</v>
      </c>
    </row>
    <row r="702" spans="1:17" x14ac:dyDescent="0.35">
      <c r="A702" s="1">
        <v>728</v>
      </c>
      <c r="B702" s="1" t="s">
        <v>282</v>
      </c>
      <c r="C702" s="1" t="s">
        <v>11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s="1" t="s">
        <v>82</v>
      </c>
      <c r="K702" s="1" t="s">
        <v>113</v>
      </c>
      <c r="L702" s="24">
        <v>4471000000</v>
      </c>
      <c r="M702" s="25">
        <v>1333000000</v>
      </c>
      <c r="N702" s="25">
        <v>3138000000</v>
      </c>
      <c r="O702" s="26">
        <v>3138000000</v>
      </c>
      <c r="P702" s="27">
        <v>0.15206448540915585</v>
      </c>
      <c r="Q702" s="28">
        <v>0.10672743350792463</v>
      </c>
    </row>
    <row r="703" spans="1:17" x14ac:dyDescent="0.35">
      <c r="A703" s="1">
        <v>729</v>
      </c>
      <c r="B703" s="1" t="s">
        <v>282</v>
      </c>
      <c r="C703" s="1" t="s">
        <v>14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s="1" t="s">
        <v>82</v>
      </c>
      <c r="K703" s="1" t="s">
        <v>113</v>
      </c>
      <c r="L703" s="24">
        <v>5536000000</v>
      </c>
      <c r="M703" s="25">
        <v>293000000</v>
      </c>
      <c r="N703" s="25">
        <v>5243000000</v>
      </c>
      <c r="O703" s="26">
        <v>5243000000</v>
      </c>
      <c r="P703" s="27">
        <v>0.16842105263157892</v>
      </c>
      <c r="Q703" s="28">
        <v>0.15950714937633101</v>
      </c>
    </row>
    <row r="704" spans="1:17" x14ac:dyDescent="0.35">
      <c r="A704" s="1">
        <v>730</v>
      </c>
      <c r="B704" s="1" t="s">
        <v>282</v>
      </c>
      <c r="C704" s="1" t="s">
        <v>15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s="1" t="s">
        <v>82</v>
      </c>
      <c r="K704" s="1" t="s">
        <v>113</v>
      </c>
      <c r="L704" s="24">
        <v>2520000000</v>
      </c>
      <c r="M704" s="25">
        <v>200000000</v>
      </c>
      <c r="N704" s="25">
        <v>2320000000</v>
      </c>
      <c r="O704" s="26">
        <v>2320000000</v>
      </c>
      <c r="P704" s="27">
        <v>0.10663055896416029</v>
      </c>
      <c r="Q704" s="28">
        <v>9.8167816189226931E-2</v>
      </c>
    </row>
    <row r="705" spans="1:17" x14ac:dyDescent="0.35">
      <c r="A705" s="1">
        <v>731</v>
      </c>
      <c r="B705" s="1" t="s">
        <v>282</v>
      </c>
      <c r="C705" s="1" t="s">
        <v>16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s="1" t="s">
        <v>82</v>
      </c>
      <c r="K705" s="1" t="s">
        <v>113</v>
      </c>
      <c r="L705" s="24">
        <v>864000000</v>
      </c>
      <c r="M705" s="25">
        <v>228000000</v>
      </c>
      <c r="N705" s="25">
        <v>636000000</v>
      </c>
      <c r="O705" s="26">
        <v>636000000</v>
      </c>
      <c r="P705" s="27">
        <v>5.4384087618807864E-2</v>
      </c>
      <c r="Q705" s="28">
        <v>4.0032731163844655E-2</v>
      </c>
    </row>
    <row r="706" spans="1:17" x14ac:dyDescent="0.35">
      <c r="A706" s="1">
        <v>732</v>
      </c>
      <c r="B706" s="1" t="s">
        <v>283</v>
      </c>
      <c r="C706" s="1" t="s">
        <v>11</v>
      </c>
      <c r="D706" s="2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s="1" t="s">
        <v>18</v>
      </c>
      <c r="K706" s="1" t="s">
        <v>277</v>
      </c>
      <c r="L706" s="24">
        <v>1104120000</v>
      </c>
      <c r="M706" s="25">
        <v>902869000</v>
      </c>
      <c r="N706" s="25">
        <v>201251000</v>
      </c>
      <c r="O706" s="26">
        <v>201251000</v>
      </c>
      <c r="P706" s="27">
        <v>0.25690102148938931</v>
      </c>
      <c r="Q706" s="28">
        <v>4.682605828692632E-2</v>
      </c>
    </row>
    <row r="707" spans="1:17" x14ac:dyDescent="0.35">
      <c r="A707" s="1">
        <v>733</v>
      </c>
      <c r="B707" s="1" t="s">
        <v>283</v>
      </c>
      <c r="C707" s="1" t="s">
        <v>14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s="1" t="s">
        <v>18</v>
      </c>
      <c r="K707" s="1" t="s">
        <v>277</v>
      </c>
      <c r="L707" s="24">
        <v>1456667000</v>
      </c>
      <c r="M707" s="25">
        <v>1126940000</v>
      </c>
      <c r="N707" s="25">
        <v>329727000</v>
      </c>
      <c r="O707" s="26">
        <v>329727000</v>
      </c>
      <c r="P707" s="27">
        <v>0.27235143123760508</v>
      </c>
      <c r="Q707" s="28">
        <v>6.1648695527311205E-2</v>
      </c>
    </row>
    <row r="708" spans="1:17" x14ac:dyDescent="0.35">
      <c r="A708" s="1">
        <v>734</v>
      </c>
      <c r="B708" s="1" t="s">
        <v>283</v>
      </c>
      <c r="C708" s="1" t="s">
        <v>15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s="1" t="s">
        <v>18</v>
      </c>
      <c r="K708" s="1" t="s">
        <v>277</v>
      </c>
      <c r="L708" s="24">
        <v>1817104000</v>
      </c>
      <c r="M708" s="25">
        <v>1347510000</v>
      </c>
      <c r="N708" s="25">
        <v>469594000</v>
      </c>
      <c r="O708" s="26">
        <v>469594000</v>
      </c>
      <c r="P708" s="27">
        <v>0.29520980059938617</v>
      </c>
      <c r="Q708" s="28">
        <v>7.6291038434051189E-2</v>
      </c>
    </row>
    <row r="709" spans="1:17" x14ac:dyDescent="0.35">
      <c r="A709" s="1">
        <v>735</v>
      </c>
      <c r="B709" s="1" t="s">
        <v>283</v>
      </c>
      <c r="C709" s="1" t="s">
        <v>16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s="1" t="s">
        <v>18</v>
      </c>
      <c r="K709" s="1" t="s">
        <v>277</v>
      </c>
      <c r="L709" s="24">
        <v>2093091000</v>
      </c>
      <c r="M709" s="25">
        <v>1513064000</v>
      </c>
      <c r="N709" s="25">
        <v>580027000</v>
      </c>
      <c r="O709" s="26">
        <v>580027000</v>
      </c>
      <c r="P709" s="27">
        <v>0.3028340738194325</v>
      </c>
      <c r="Q709" s="28">
        <v>8.3919877031272877E-2</v>
      </c>
    </row>
    <row r="710" spans="1:17" x14ac:dyDescent="0.35">
      <c r="A710" s="1">
        <v>736</v>
      </c>
      <c r="B710" s="1" t="s">
        <v>284</v>
      </c>
      <c r="C710" s="1" t="s">
        <v>11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18</v>
      </c>
      <c r="K710" s="1" t="s">
        <v>285</v>
      </c>
      <c r="L710" s="24">
        <v>2417003000</v>
      </c>
      <c r="M710" s="25">
        <v>1563152000</v>
      </c>
      <c r="N710" s="25">
        <v>853851000</v>
      </c>
      <c r="O710" s="26">
        <v>853851000</v>
      </c>
      <c r="P710" s="27">
        <v>0.59110125916395351</v>
      </c>
      <c r="Q710" s="28">
        <v>0.20881744922881801</v>
      </c>
    </row>
    <row r="711" spans="1:17" x14ac:dyDescent="0.35">
      <c r="A711" s="1">
        <v>737</v>
      </c>
      <c r="B711" s="1" t="s">
        <v>284</v>
      </c>
      <c r="C711" s="1" t="s">
        <v>14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18</v>
      </c>
      <c r="K711" s="1" t="s">
        <v>285</v>
      </c>
      <c r="L711" s="24">
        <v>2409256000</v>
      </c>
      <c r="M711" s="25">
        <v>1603244000</v>
      </c>
      <c r="N711" s="25">
        <v>806012000</v>
      </c>
      <c r="O711" s="26">
        <v>806012000</v>
      </c>
      <c r="P711" s="27">
        <v>0.59019190099743835</v>
      </c>
      <c r="Q711" s="28">
        <v>0.19744757489729081</v>
      </c>
    </row>
    <row r="712" spans="1:17" x14ac:dyDescent="0.35">
      <c r="A712" s="1">
        <v>738</v>
      </c>
      <c r="B712" s="1" t="s">
        <v>284</v>
      </c>
      <c r="C712" s="1" t="s">
        <v>15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18</v>
      </c>
      <c r="K712" s="1" t="s">
        <v>285</v>
      </c>
      <c r="L712" s="24">
        <v>2578835000</v>
      </c>
      <c r="M712" s="25">
        <v>1638143000</v>
      </c>
      <c r="N712" s="25">
        <v>940692000</v>
      </c>
      <c r="O712" s="26">
        <v>940692000</v>
      </c>
      <c r="P712" s="27">
        <v>0.60292499287502332</v>
      </c>
      <c r="Q712" s="28">
        <v>0.21993137110268454</v>
      </c>
    </row>
    <row r="713" spans="1:17" x14ac:dyDescent="0.35">
      <c r="A713" s="1">
        <v>739</v>
      </c>
      <c r="B713" s="1" t="s">
        <v>284</v>
      </c>
      <c r="C713" s="1" t="s">
        <v>16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18</v>
      </c>
      <c r="K713" s="1" t="s">
        <v>285</v>
      </c>
      <c r="L713" s="24">
        <v>2770476000</v>
      </c>
      <c r="M713" s="25">
        <v>1699298000</v>
      </c>
      <c r="N713" s="25">
        <v>1071178000</v>
      </c>
      <c r="O713" s="26">
        <v>1071178000</v>
      </c>
      <c r="P713" s="27">
        <v>0.62292757586325287</v>
      </c>
      <c r="Q713" s="28">
        <v>0.24084897860802529</v>
      </c>
    </row>
    <row r="714" spans="1:17" x14ac:dyDescent="0.35">
      <c r="A714" s="1">
        <v>740</v>
      </c>
      <c r="B714" s="1" t="s">
        <v>286</v>
      </c>
      <c r="C714" s="1" t="s">
        <v>11</v>
      </c>
      <c r="D714" s="2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s="1" t="s">
        <v>46</v>
      </c>
      <c r="K714" s="1" t="s">
        <v>104</v>
      </c>
      <c r="L714" s="24">
        <v>2874417000</v>
      </c>
      <c r="M714" s="25">
        <v>1983264000</v>
      </c>
      <c r="N714" s="25">
        <v>891153000</v>
      </c>
      <c r="O714" s="26">
        <v>891153000</v>
      </c>
      <c r="P714" s="27">
        <v>0.94659558240443864</v>
      </c>
      <c r="Q714" s="28">
        <v>0.29347220429271842</v>
      </c>
    </row>
    <row r="715" spans="1:17" x14ac:dyDescent="0.35">
      <c r="A715" s="1">
        <v>741</v>
      </c>
      <c r="B715" s="1" t="s">
        <v>286</v>
      </c>
      <c r="C715" s="1" t="s">
        <v>14</v>
      </c>
      <c r="D715" s="2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s="1" t="s">
        <v>46</v>
      </c>
      <c r="K715" s="1" t="s">
        <v>104</v>
      </c>
      <c r="L715" s="24">
        <v>2756592000</v>
      </c>
      <c r="M715" s="25">
        <v>1848048000</v>
      </c>
      <c r="N715" s="25">
        <v>908544000</v>
      </c>
      <c r="O715" s="26">
        <v>908544000</v>
      </c>
      <c r="P715" s="27">
        <v>0.95953784992027036</v>
      </c>
      <c r="Q715" s="28">
        <v>0.31625367711941488</v>
      </c>
    </row>
    <row r="716" spans="1:17" x14ac:dyDescent="0.35">
      <c r="A716" s="1">
        <v>742</v>
      </c>
      <c r="B716" s="1" t="s">
        <v>286</v>
      </c>
      <c r="C716" s="1" t="s">
        <v>15</v>
      </c>
      <c r="D716" s="2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s="1" t="s">
        <v>46</v>
      </c>
      <c r="K716" s="1" t="s">
        <v>104</v>
      </c>
      <c r="L716" s="24">
        <v>2869188000</v>
      </c>
      <c r="M716" s="25">
        <v>1963335000</v>
      </c>
      <c r="N716" s="25">
        <v>905853000</v>
      </c>
      <c r="O716" s="26">
        <v>905853000</v>
      </c>
      <c r="P716" s="27">
        <v>0.97074983057820619</v>
      </c>
      <c r="Q716" s="28">
        <v>0.30648275619400328</v>
      </c>
    </row>
    <row r="717" spans="1:17" x14ac:dyDescent="0.35">
      <c r="A717" s="1">
        <v>743</v>
      </c>
      <c r="B717" s="1" t="s">
        <v>286</v>
      </c>
      <c r="C717" s="1" t="s">
        <v>16</v>
      </c>
      <c r="D717" s="2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s="1" t="s">
        <v>46</v>
      </c>
      <c r="K717" s="1" t="s">
        <v>104</v>
      </c>
      <c r="L717" s="24">
        <v>3071076000</v>
      </c>
      <c r="M717" s="25">
        <v>2075862000</v>
      </c>
      <c r="N717" s="25">
        <v>995214000</v>
      </c>
      <c r="O717" s="26">
        <v>995214000</v>
      </c>
      <c r="P717" s="27">
        <v>0.9739395944059005</v>
      </c>
      <c r="Q717" s="28">
        <v>0.31561521743749549</v>
      </c>
    </row>
    <row r="718" spans="1:17" x14ac:dyDescent="0.35">
      <c r="A718" s="1">
        <v>744</v>
      </c>
      <c r="B718" s="1" t="s">
        <v>287</v>
      </c>
      <c r="C718" s="1" t="s">
        <v>11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s="1" t="s">
        <v>18</v>
      </c>
      <c r="K718" s="1" t="s">
        <v>288</v>
      </c>
      <c r="L718" s="24">
        <v>1611693000</v>
      </c>
      <c r="M718" s="25">
        <v>1096507000</v>
      </c>
      <c r="N718" s="25">
        <v>515186000</v>
      </c>
      <c r="O718" s="26">
        <v>515186000</v>
      </c>
      <c r="P718" s="27">
        <v>0.34826317115555072</v>
      </c>
      <c r="Q718" s="28">
        <v>0.11132412320146799</v>
      </c>
    </row>
    <row r="719" spans="1:17" x14ac:dyDescent="0.35">
      <c r="A719" s="1">
        <v>745</v>
      </c>
      <c r="B719" s="1" t="s">
        <v>287</v>
      </c>
      <c r="C719" s="1" t="s">
        <v>14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s="1" t="s">
        <v>18</v>
      </c>
      <c r="K719" s="1" t="s">
        <v>288</v>
      </c>
      <c r="L719" s="24">
        <v>1904407000</v>
      </c>
      <c r="M719" s="25">
        <v>1340453000</v>
      </c>
      <c r="N719" s="25">
        <v>563954000</v>
      </c>
      <c r="O719" s="26">
        <v>563954000</v>
      </c>
      <c r="P719" s="27">
        <v>0.35765217721183318</v>
      </c>
      <c r="Q719" s="28">
        <v>0.10591190640830567</v>
      </c>
    </row>
    <row r="720" spans="1:17" x14ac:dyDescent="0.35">
      <c r="A720" s="1">
        <v>746</v>
      </c>
      <c r="B720" s="1" t="s">
        <v>287</v>
      </c>
      <c r="C720" s="1" t="s">
        <v>15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s="1" t="s">
        <v>18</v>
      </c>
      <c r="K720" s="1" t="s">
        <v>288</v>
      </c>
      <c r="L720" s="24">
        <v>2136332000</v>
      </c>
      <c r="M720" s="25">
        <v>1541214000</v>
      </c>
      <c r="N720" s="25">
        <v>595118000</v>
      </c>
      <c r="O720" s="26">
        <v>595118000</v>
      </c>
      <c r="P720" s="27">
        <v>0.37273204852649777</v>
      </c>
      <c r="Q720" s="28">
        <v>0.10383196584378848</v>
      </c>
    </row>
    <row r="721" spans="1:17" x14ac:dyDescent="0.35">
      <c r="A721" s="1">
        <v>747</v>
      </c>
      <c r="B721" s="1" t="s">
        <v>287</v>
      </c>
      <c r="C721" s="1" t="s">
        <v>16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s="1" t="s">
        <v>18</v>
      </c>
      <c r="K721" s="1" t="s">
        <v>288</v>
      </c>
      <c r="L721" s="24">
        <v>2276048000</v>
      </c>
      <c r="M721" s="25">
        <v>1500399000</v>
      </c>
      <c r="N721" s="25">
        <v>775649000</v>
      </c>
      <c r="O721" s="26">
        <v>775649000</v>
      </c>
      <c r="P721" s="27">
        <v>0.3775668321500335</v>
      </c>
      <c r="Q721" s="28">
        <v>0.12867010528351835</v>
      </c>
    </row>
    <row r="722" spans="1:17" x14ac:dyDescent="0.35">
      <c r="A722" s="1">
        <v>748</v>
      </c>
      <c r="B722" s="1" t="s">
        <v>289</v>
      </c>
      <c r="C722" s="1" t="s">
        <v>11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s="1" t="s">
        <v>24</v>
      </c>
      <c r="K722" s="1" t="s">
        <v>198</v>
      </c>
      <c r="L722" s="24">
        <v>27296000000</v>
      </c>
      <c r="M722" s="25">
        <v>22480000000</v>
      </c>
      <c r="N722" s="25">
        <v>4816000000</v>
      </c>
      <c r="O722" s="26">
        <v>4816000000</v>
      </c>
      <c r="P722" s="27">
        <v>0.8268257958985854</v>
      </c>
      <c r="Q722" s="28">
        <v>0.14588192530215369</v>
      </c>
    </row>
    <row r="723" spans="1:17" x14ac:dyDescent="0.35">
      <c r="A723" s="1">
        <v>749</v>
      </c>
      <c r="B723" s="1" t="s">
        <v>289</v>
      </c>
      <c r="C723" s="1" t="s">
        <v>14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s="1" t="s">
        <v>24</v>
      </c>
      <c r="K723" s="1" t="s">
        <v>198</v>
      </c>
      <c r="L723" s="24">
        <v>28212000000</v>
      </c>
      <c r="M723" s="25">
        <v>23420000000</v>
      </c>
      <c r="N723" s="25">
        <v>4792000000</v>
      </c>
      <c r="O723" s="26">
        <v>4792000000</v>
      </c>
      <c r="P723" s="27">
        <v>0.82534667368790593</v>
      </c>
      <c r="Q723" s="28">
        <v>0.14019074366625708</v>
      </c>
    </row>
    <row r="724" spans="1:17" x14ac:dyDescent="0.35">
      <c r="A724" s="1">
        <v>750</v>
      </c>
      <c r="B724" s="1" t="s">
        <v>289</v>
      </c>
      <c r="C724" s="1" t="s">
        <v>15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s="1" t="s">
        <v>24</v>
      </c>
      <c r="K724" s="1" t="s">
        <v>198</v>
      </c>
      <c r="L724" s="24">
        <v>30656000000</v>
      </c>
      <c r="M724" s="25">
        <v>25091000000</v>
      </c>
      <c r="N724" s="25">
        <v>5565000000</v>
      </c>
      <c r="O724" s="26">
        <v>5565000000</v>
      </c>
      <c r="P724" s="27">
        <v>0.83038084403272117</v>
      </c>
      <c r="Q724" s="28">
        <v>0.15073947667804324</v>
      </c>
    </row>
    <row r="725" spans="1:17" x14ac:dyDescent="0.35">
      <c r="A725" s="1">
        <v>751</v>
      </c>
      <c r="B725" s="1" t="s">
        <v>289</v>
      </c>
      <c r="C725" s="1" t="s">
        <v>16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s="1" t="s">
        <v>24</v>
      </c>
      <c r="K725" s="1" t="s">
        <v>198</v>
      </c>
      <c r="L725" s="24">
        <v>33040000000</v>
      </c>
      <c r="M725" s="25">
        <v>27075000000</v>
      </c>
      <c r="N725" s="25">
        <v>5965000000</v>
      </c>
      <c r="O725" s="26">
        <v>5965000000</v>
      </c>
      <c r="P725" s="27">
        <v>0.83270326125308736</v>
      </c>
      <c r="Q725" s="28">
        <v>0.15033519834669087</v>
      </c>
    </row>
    <row r="726" spans="1:17" x14ac:dyDescent="0.35">
      <c r="A726" s="1">
        <v>752</v>
      </c>
      <c r="B726" s="1" t="s">
        <v>290</v>
      </c>
      <c r="C726" s="1" t="s">
        <v>11</v>
      </c>
      <c r="D726" s="2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s="1" t="s">
        <v>51</v>
      </c>
      <c r="K726" s="1" t="s">
        <v>52</v>
      </c>
      <c r="L726" s="24">
        <v>1197990000</v>
      </c>
      <c r="M726" s="25">
        <v>665170000</v>
      </c>
      <c r="N726" s="25">
        <v>532820000</v>
      </c>
      <c r="O726" s="26">
        <v>532820000</v>
      </c>
      <c r="P726" s="27">
        <v>0.67837160011529019</v>
      </c>
      <c r="Q726" s="28">
        <v>0.30171366703681074</v>
      </c>
    </row>
    <row r="727" spans="1:17" x14ac:dyDescent="0.35">
      <c r="A727" s="1">
        <v>753</v>
      </c>
      <c r="B727" s="1" t="s">
        <v>290</v>
      </c>
      <c r="C727" s="1" t="s">
        <v>14</v>
      </c>
      <c r="D727" s="2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s="1" t="s">
        <v>51</v>
      </c>
      <c r="K727" s="1" t="s">
        <v>52</v>
      </c>
      <c r="L727" s="24">
        <v>1641132000</v>
      </c>
      <c r="M727" s="25">
        <v>1107519000</v>
      </c>
      <c r="N727" s="25">
        <v>533613000</v>
      </c>
      <c r="O727" s="26">
        <v>533613000</v>
      </c>
      <c r="P727" s="27">
        <v>0.57625129698782807</v>
      </c>
      <c r="Q727" s="28">
        <v>0.18736773357631556</v>
      </c>
    </row>
    <row r="728" spans="1:17" x14ac:dyDescent="0.35">
      <c r="A728" s="1">
        <v>754</v>
      </c>
      <c r="B728" s="1" t="s">
        <v>290</v>
      </c>
      <c r="C728" s="1" t="s">
        <v>15</v>
      </c>
      <c r="D728" s="2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s="1" t="s">
        <v>51</v>
      </c>
      <c r="K728" s="1" t="s">
        <v>52</v>
      </c>
      <c r="L728" s="24">
        <v>1902521000</v>
      </c>
      <c r="M728" s="25">
        <v>1056611000</v>
      </c>
      <c r="N728" s="25">
        <v>845910000</v>
      </c>
      <c r="O728" s="26">
        <v>845910000</v>
      </c>
      <c r="P728" s="27">
        <v>0.57549625984496111</v>
      </c>
      <c r="Q728" s="28">
        <v>0.25588050863325607</v>
      </c>
    </row>
    <row r="729" spans="1:17" x14ac:dyDescent="0.35">
      <c r="A729" s="1">
        <v>755</v>
      </c>
      <c r="B729" s="1" t="s">
        <v>290</v>
      </c>
      <c r="C729" s="1" t="s">
        <v>16</v>
      </c>
      <c r="D729" s="2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s="1" t="s">
        <v>51</v>
      </c>
      <c r="K729" s="1" t="s">
        <v>52</v>
      </c>
      <c r="L729" s="24">
        <v>2153428000</v>
      </c>
      <c r="M729" s="25">
        <v>1084582000</v>
      </c>
      <c r="N729" s="25">
        <v>1068846000</v>
      </c>
      <c r="O729" s="26">
        <v>1068846000</v>
      </c>
      <c r="P729" s="27">
        <v>0.57034101096887058</v>
      </c>
      <c r="Q729" s="28">
        <v>0.28308664520477739</v>
      </c>
    </row>
    <row r="730" spans="1:17" x14ac:dyDescent="0.35">
      <c r="A730" s="1">
        <v>756</v>
      </c>
      <c r="B730" s="1" t="s">
        <v>291</v>
      </c>
      <c r="C730" s="1" t="s">
        <v>11</v>
      </c>
      <c r="D730" s="2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s="1" t="s">
        <v>51</v>
      </c>
      <c r="K730" s="1" t="s">
        <v>52</v>
      </c>
      <c r="L730" s="24">
        <v>2013719000</v>
      </c>
      <c r="M730" s="25">
        <v>824636000</v>
      </c>
      <c r="N730" s="25">
        <v>1189083000</v>
      </c>
      <c r="O730" s="26">
        <v>1189083000</v>
      </c>
      <c r="P730" s="27">
        <v>1</v>
      </c>
      <c r="Q730" s="28">
        <v>0.59049102680165411</v>
      </c>
    </row>
    <row r="731" spans="1:17" x14ac:dyDescent="0.35">
      <c r="A731" s="1">
        <v>757</v>
      </c>
      <c r="B731" s="1" t="s">
        <v>291</v>
      </c>
      <c r="C731" s="1" t="s">
        <v>14</v>
      </c>
      <c r="D731" s="2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s="1" t="s">
        <v>51</v>
      </c>
      <c r="K731" s="1" t="s">
        <v>52</v>
      </c>
      <c r="L731" s="24">
        <v>1563210000</v>
      </c>
      <c r="M731" s="25">
        <v>918075000</v>
      </c>
      <c r="N731" s="25">
        <v>645135000</v>
      </c>
      <c r="O731" s="26">
        <v>645135000</v>
      </c>
      <c r="P731" s="27">
        <v>1</v>
      </c>
      <c r="Q731" s="28">
        <v>0.4126988696336385</v>
      </c>
    </row>
    <row r="732" spans="1:17" x14ac:dyDescent="0.35">
      <c r="A732" s="1">
        <v>758</v>
      </c>
      <c r="B732" s="1" t="s">
        <v>291</v>
      </c>
      <c r="C732" s="1" t="s">
        <v>15</v>
      </c>
      <c r="D732" s="2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s="1" t="s">
        <v>51</v>
      </c>
      <c r="K732" s="1" t="s">
        <v>52</v>
      </c>
      <c r="L732" s="24">
        <v>1828305000</v>
      </c>
      <c r="M732" s="25">
        <v>1211549000</v>
      </c>
      <c r="N732" s="25">
        <v>616756000</v>
      </c>
      <c r="O732" s="26">
        <v>616756000</v>
      </c>
      <c r="P732" s="27">
        <v>1</v>
      </c>
      <c r="Q732" s="28">
        <v>0.33733758864084495</v>
      </c>
    </row>
    <row r="733" spans="1:17" x14ac:dyDescent="0.35">
      <c r="A733" s="1">
        <v>759</v>
      </c>
      <c r="B733" s="1" t="s">
        <v>291</v>
      </c>
      <c r="C733" s="1" t="s">
        <v>16</v>
      </c>
      <c r="D733" s="2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s="1" t="s">
        <v>51</v>
      </c>
      <c r="K733" s="1" t="s">
        <v>52</v>
      </c>
      <c r="L733" s="24">
        <v>2040486000</v>
      </c>
      <c r="M733" s="25">
        <v>1410118000</v>
      </c>
      <c r="N733" s="25">
        <v>630368000</v>
      </c>
      <c r="O733" s="26">
        <v>630368000</v>
      </c>
      <c r="P733" s="27">
        <v>1</v>
      </c>
      <c r="Q733" s="28">
        <v>0.3089303234621556</v>
      </c>
    </row>
    <row r="734" spans="1:17" x14ac:dyDescent="0.35">
      <c r="A734" s="1">
        <v>760</v>
      </c>
      <c r="B734" s="1" t="s">
        <v>292</v>
      </c>
      <c r="C734" s="1" t="s">
        <v>11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s="1" t="s">
        <v>18</v>
      </c>
      <c r="K734" s="1" t="s">
        <v>293</v>
      </c>
      <c r="L734" s="24">
        <v>25842000000</v>
      </c>
      <c r="M734" s="25">
        <v>18076000000</v>
      </c>
      <c r="N734" s="25">
        <v>7766000000</v>
      </c>
      <c r="O734" s="26">
        <v>7766000000</v>
      </c>
      <c r="P734" s="27">
        <v>0.34569387591299461</v>
      </c>
      <c r="Q734" s="28">
        <v>0.10388741739572464</v>
      </c>
    </row>
    <row r="735" spans="1:17" x14ac:dyDescent="0.35">
      <c r="A735" s="1">
        <v>761</v>
      </c>
      <c r="B735" s="1" t="s">
        <v>292</v>
      </c>
      <c r="C735" s="1" t="s">
        <v>14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s="1" t="s">
        <v>18</v>
      </c>
      <c r="K735" s="1" t="s">
        <v>293</v>
      </c>
      <c r="L735" s="24">
        <v>26915000000</v>
      </c>
      <c r="M735" s="25">
        <v>17749000000</v>
      </c>
      <c r="N735" s="25">
        <v>9166000000</v>
      </c>
      <c r="O735" s="26">
        <v>9166000000</v>
      </c>
      <c r="P735" s="27">
        <v>0.34150890727300409</v>
      </c>
      <c r="Q735" s="28">
        <v>0.11630208597675482</v>
      </c>
    </row>
    <row r="736" spans="1:17" x14ac:dyDescent="0.35">
      <c r="A736" s="1">
        <v>762</v>
      </c>
      <c r="B736" s="1" t="s">
        <v>292</v>
      </c>
      <c r="C736" s="1" t="s">
        <v>15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s="1" t="s">
        <v>18</v>
      </c>
      <c r="K736" s="1" t="s">
        <v>293</v>
      </c>
      <c r="L736" s="24">
        <v>28389000000</v>
      </c>
      <c r="M736" s="25">
        <v>17920000000</v>
      </c>
      <c r="N736" s="25">
        <v>10469000000</v>
      </c>
      <c r="O736" s="26">
        <v>10469000000</v>
      </c>
      <c r="P736" s="27">
        <v>0.34131239780705969</v>
      </c>
      <c r="Q736" s="28">
        <v>0.12586563431759162</v>
      </c>
    </row>
    <row r="737" spans="1:17" x14ac:dyDescent="0.35">
      <c r="A737" s="1">
        <v>763</v>
      </c>
      <c r="B737" s="1" t="s">
        <v>292</v>
      </c>
      <c r="C737" s="1" t="s">
        <v>16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s="1" t="s">
        <v>18</v>
      </c>
      <c r="K737" s="1" t="s">
        <v>293</v>
      </c>
      <c r="L737" s="24">
        <v>30265000000</v>
      </c>
      <c r="M737" s="25">
        <v>18491000000</v>
      </c>
      <c r="N737" s="25">
        <v>11774000000</v>
      </c>
      <c r="O737" s="26">
        <v>11774000000</v>
      </c>
      <c r="P737" s="27">
        <v>0.34190399801172633</v>
      </c>
      <c r="Q737" s="28">
        <v>0.13301099199042013</v>
      </c>
    </row>
    <row r="738" spans="1:17" x14ac:dyDescent="0.35">
      <c r="A738" s="1">
        <v>764</v>
      </c>
      <c r="B738" s="1" t="s">
        <v>294</v>
      </c>
      <c r="C738" s="1" t="s">
        <v>11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s="1" t="s">
        <v>82</v>
      </c>
      <c r="K738" s="1" t="s">
        <v>143</v>
      </c>
      <c r="L738" s="24">
        <v>8710000000</v>
      </c>
      <c r="M738" s="25">
        <v>3992000000</v>
      </c>
      <c r="N738" s="25">
        <v>4718000000</v>
      </c>
      <c r="O738" s="26">
        <v>4718000000</v>
      </c>
      <c r="P738" s="27">
        <v>0.71131073907717435</v>
      </c>
      <c r="Q738" s="28">
        <v>0.38530012249897916</v>
      </c>
    </row>
    <row r="739" spans="1:17" x14ac:dyDescent="0.35">
      <c r="A739" s="1">
        <v>765</v>
      </c>
      <c r="B739" s="1" t="s">
        <v>294</v>
      </c>
      <c r="C739" s="1" t="s">
        <v>14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s="1" t="s">
        <v>82</v>
      </c>
      <c r="K739" s="1" t="s">
        <v>143</v>
      </c>
      <c r="L739" s="24">
        <v>7936000000</v>
      </c>
      <c r="M739" s="25">
        <v>3732000000</v>
      </c>
      <c r="N739" s="25">
        <v>4204000000</v>
      </c>
      <c r="O739" s="26">
        <v>4204000000</v>
      </c>
      <c r="P739" s="27">
        <v>0.66661066778664424</v>
      </c>
      <c r="Q739" s="28">
        <v>0.35312893742125157</v>
      </c>
    </row>
    <row r="740" spans="1:17" x14ac:dyDescent="0.35">
      <c r="A740" s="1">
        <v>766</v>
      </c>
      <c r="B740" s="1" t="s">
        <v>294</v>
      </c>
      <c r="C740" s="1" t="s">
        <v>15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s="1" t="s">
        <v>82</v>
      </c>
      <c r="K740" s="1" t="s">
        <v>143</v>
      </c>
      <c r="L740" s="24">
        <v>6984000000</v>
      </c>
      <c r="M740" s="25">
        <v>4087000000</v>
      </c>
      <c r="N740" s="25">
        <v>2897000000</v>
      </c>
      <c r="O740" s="26">
        <v>2897000000</v>
      </c>
      <c r="P740" s="27">
        <v>0.6504610226320201</v>
      </c>
      <c r="Q740" s="28">
        <v>0.26981465958833939</v>
      </c>
    </row>
    <row r="741" spans="1:17" x14ac:dyDescent="0.35">
      <c r="A741" s="1">
        <v>767</v>
      </c>
      <c r="B741" s="1" t="s">
        <v>294</v>
      </c>
      <c r="C741" s="1" t="s">
        <v>16</v>
      </c>
      <c r="D741" s="2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s="1" t="s">
        <v>82</v>
      </c>
      <c r="K741" s="1" t="s">
        <v>143</v>
      </c>
      <c r="L741" s="24">
        <v>3313000000</v>
      </c>
      <c r="M741" s="25">
        <v>4658000000</v>
      </c>
      <c r="N741" s="25">
        <v>-1345000000</v>
      </c>
      <c r="O741" s="26">
        <v>-1345000000</v>
      </c>
      <c r="P741" s="27">
        <v>0.49924653405666064</v>
      </c>
      <c r="Q741" s="28">
        <v>-0.20268233875828812</v>
      </c>
    </row>
    <row r="742" spans="1:17" x14ac:dyDescent="0.35">
      <c r="A742" s="1">
        <v>768</v>
      </c>
      <c r="B742" s="1" t="s">
        <v>295</v>
      </c>
      <c r="C742" s="1" t="s">
        <v>11</v>
      </c>
      <c r="D742" s="2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s="1" t="s">
        <v>46</v>
      </c>
      <c r="K742" s="1" t="s">
        <v>49</v>
      </c>
      <c r="L742" s="24">
        <v>8891000000</v>
      </c>
      <c r="M742" s="25">
        <v>7080000000</v>
      </c>
      <c r="N742" s="25">
        <v>1811000000</v>
      </c>
      <c r="O742" s="26">
        <v>1811000000</v>
      </c>
      <c r="P742" s="27">
        <v>0.40256270940867522</v>
      </c>
      <c r="Q742" s="28">
        <v>8.199764556732772E-2</v>
      </c>
    </row>
    <row r="743" spans="1:17" x14ac:dyDescent="0.35">
      <c r="A743" s="1">
        <v>769</v>
      </c>
      <c r="B743" s="1" t="s">
        <v>295</v>
      </c>
      <c r="C743" s="1" t="s">
        <v>14</v>
      </c>
      <c r="D743" s="2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s="1" t="s">
        <v>46</v>
      </c>
      <c r="K743" s="1" t="s">
        <v>49</v>
      </c>
      <c r="L743" s="24">
        <v>9625000000</v>
      </c>
      <c r="M743" s="25">
        <v>5970000000</v>
      </c>
      <c r="N743" s="25">
        <v>3655000000</v>
      </c>
      <c r="O743" s="26">
        <v>3655000000</v>
      </c>
      <c r="P743" s="27">
        <v>0.46558312775117305</v>
      </c>
      <c r="Q743" s="28">
        <v>0.17680065786291299</v>
      </c>
    </row>
    <row r="744" spans="1:17" x14ac:dyDescent="0.35">
      <c r="A744" s="1">
        <v>770</v>
      </c>
      <c r="B744" s="1" t="s">
        <v>295</v>
      </c>
      <c r="C744" s="1" t="s">
        <v>15</v>
      </c>
      <c r="D744" s="2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s="1" t="s">
        <v>46</v>
      </c>
      <c r="K744" s="1" t="s">
        <v>49</v>
      </c>
      <c r="L744" s="24">
        <v>7809000000</v>
      </c>
      <c r="M744" s="25">
        <v>5757000000</v>
      </c>
      <c r="N744" s="25">
        <v>2052000000</v>
      </c>
      <c r="O744" s="26">
        <v>2052000000</v>
      </c>
      <c r="P744" s="27">
        <v>0.41952293972278931</v>
      </c>
      <c r="Q744" s="28">
        <v>0.11023960459868916</v>
      </c>
    </row>
    <row r="745" spans="1:17" x14ac:dyDescent="0.35">
      <c r="A745" s="1">
        <v>771</v>
      </c>
      <c r="B745" s="1" t="s">
        <v>295</v>
      </c>
      <c r="C745" s="1" t="s">
        <v>16</v>
      </c>
      <c r="D745" s="2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s="1" t="s">
        <v>46</v>
      </c>
      <c r="K745" s="1" t="s">
        <v>49</v>
      </c>
      <c r="L745" s="24">
        <v>7602000000</v>
      </c>
      <c r="M745" s="25">
        <v>5274000000</v>
      </c>
      <c r="N745" s="25">
        <v>2328000000</v>
      </c>
      <c r="O745" s="26">
        <v>2328000000</v>
      </c>
      <c r="P745" s="27">
        <v>0.41366926048865427</v>
      </c>
      <c r="Q745" s="28">
        <v>0.12668008924198726</v>
      </c>
    </row>
    <row r="746" spans="1:17" x14ac:dyDescent="0.35">
      <c r="A746" s="1">
        <v>772</v>
      </c>
      <c r="B746" s="1" t="s">
        <v>296</v>
      </c>
      <c r="C746" s="1" t="s">
        <v>11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s="1" t="s">
        <v>18</v>
      </c>
      <c r="K746" s="1" t="s">
        <v>297</v>
      </c>
      <c r="L746" s="24">
        <v>2139883000</v>
      </c>
      <c r="M746" s="25">
        <v>1111232000</v>
      </c>
      <c r="N746" s="25">
        <v>1028651000</v>
      </c>
      <c r="O746" s="26">
        <v>1028651000</v>
      </c>
      <c r="P746" s="27">
        <v>0.38345680481304023</v>
      </c>
      <c r="Q746" s="28">
        <v>0.18432934217793154</v>
      </c>
    </row>
    <row r="747" spans="1:17" x14ac:dyDescent="0.35">
      <c r="A747" s="1">
        <v>773</v>
      </c>
      <c r="B747" s="1" t="s">
        <v>296</v>
      </c>
      <c r="C747" s="1" t="s">
        <v>14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s="1" t="s">
        <v>18</v>
      </c>
      <c r="K747" s="1" t="s">
        <v>297</v>
      </c>
      <c r="L747" s="24">
        <v>2278455000</v>
      </c>
      <c r="M747" s="25">
        <v>1124753000</v>
      </c>
      <c r="N747" s="25">
        <v>1153702000</v>
      </c>
      <c r="O747" s="26">
        <v>1153702000</v>
      </c>
      <c r="P747" s="27">
        <v>0.38618719185772166</v>
      </c>
      <c r="Q747" s="28">
        <v>0.19554695423900723</v>
      </c>
    </row>
    <row r="748" spans="1:17" x14ac:dyDescent="0.35">
      <c r="A748" s="1">
        <v>774</v>
      </c>
      <c r="B748" s="1" t="s">
        <v>296</v>
      </c>
      <c r="C748" s="1" t="s">
        <v>15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s="1" t="s">
        <v>18</v>
      </c>
      <c r="K748" s="1" t="s">
        <v>297</v>
      </c>
      <c r="L748" s="24">
        <v>2440485000</v>
      </c>
      <c r="M748" s="25">
        <v>1159502000</v>
      </c>
      <c r="N748" s="25">
        <v>1280983000</v>
      </c>
      <c r="O748" s="26">
        <v>1280983000</v>
      </c>
      <c r="P748" s="27">
        <v>0.39182497638278702</v>
      </c>
      <c r="Q748" s="28">
        <v>0.2056645026385131</v>
      </c>
    </row>
    <row r="749" spans="1:17" x14ac:dyDescent="0.35">
      <c r="A749" s="1">
        <v>775</v>
      </c>
      <c r="B749" s="1" t="s">
        <v>296</v>
      </c>
      <c r="C749" s="1" t="s">
        <v>16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s="1" t="s">
        <v>18</v>
      </c>
      <c r="K749" s="1" t="s">
        <v>297</v>
      </c>
      <c r="L749" s="24">
        <v>2375790000</v>
      </c>
      <c r="M749" s="25">
        <v>1220095000</v>
      </c>
      <c r="N749" s="25">
        <v>1155695000</v>
      </c>
      <c r="O749" s="26">
        <v>1155695000</v>
      </c>
      <c r="P749" s="27">
        <v>0.39626867389376064</v>
      </c>
      <c r="Q749" s="28">
        <v>0.19276355447057594</v>
      </c>
    </row>
    <row r="750" spans="1:17" x14ac:dyDescent="0.35">
      <c r="A750" s="1">
        <v>776</v>
      </c>
      <c r="B750" s="1" t="s">
        <v>298</v>
      </c>
      <c r="C750" s="1" t="s">
        <v>11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24</v>
      </c>
      <c r="K750" s="1" t="s">
        <v>29</v>
      </c>
      <c r="L750" s="24">
        <v>1161400000</v>
      </c>
      <c r="M750" s="25">
        <v>971300000</v>
      </c>
      <c r="N750" s="25">
        <v>190100000</v>
      </c>
      <c r="O750" s="26">
        <v>190100000</v>
      </c>
      <c r="P750" s="27">
        <v>0.46599526541748582</v>
      </c>
      <c r="Q750" s="28">
        <v>7.627492677446536E-2</v>
      </c>
    </row>
    <row r="751" spans="1:17" x14ac:dyDescent="0.35">
      <c r="A751" s="1">
        <v>777</v>
      </c>
      <c r="B751" s="1" t="s">
        <v>298</v>
      </c>
      <c r="C751" s="1" t="s">
        <v>14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24</v>
      </c>
      <c r="K751" s="1" t="s">
        <v>29</v>
      </c>
      <c r="L751" s="24">
        <v>1245500000</v>
      </c>
      <c r="M751" s="25">
        <v>908500000</v>
      </c>
      <c r="N751" s="25">
        <v>337000000</v>
      </c>
      <c r="O751" s="26">
        <v>337000000</v>
      </c>
      <c r="P751" s="27">
        <v>0.49215632038566404</v>
      </c>
      <c r="Q751" s="28">
        <v>0.13316473702928044</v>
      </c>
    </row>
    <row r="752" spans="1:17" x14ac:dyDescent="0.35">
      <c r="A752" s="1">
        <v>778</v>
      </c>
      <c r="B752" s="1" t="s">
        <v>298</v>
      </c>
      <c r="C752" s="1" t="s">
        <v>15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24</v>
      </c>
      <c r="K752" s="1" t="s">
        <v>29</v>
      </c>
      <c r="L752" s="24">
        <v>1432700000</v>
      </c>
      <c r="M752" s="25">
        <v>949100000</v>
      </c>
      <c r="N752" s="25">
        <v>483600000</v>
      </c>
      <c r="O752" s="26">
        <v>483600000</v>
      </c>
      <c r="P752" s="27">
        <v>0.52964879852125701</v>
      </c>
      <c r="Q752" s="28">
        <v>0.17878003696857672</v>
      </c>
    </row>
    <row r="753" spans="1:17" x14ac:dyDescent="0.35">
      <c r="A753" s="1">
        <v>779</v>
      </c>
      <c r="B753" s="1" t="s">
        <v>298</v>
      </c>
      <c r="C753" s="1" t="s">
        <v>16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24</v>
      </c>
      <c r="K753" s="1" t="s">
        <v>29</v>
      </c>
      <c r="L753" s="24">
        <v>1563300000</v>
      </c>
      <c r="M753" s="25">
        <v>1004200000</v>
      </c>
      <c r="N753" s="25">
        <v>559100000</v>
      </c>
      <c r="O753" s="26">
        <v>559100000</v>
      </c>
      <c r="P753" s="27">
        <v>0.55187630176157021</v>
      </c>
      <c r="Q753" s="28">
        <v>0.19737353055388851</v>
      </c>
    </row>
    <row r="754" spans="1:17" x14ac:dyDescent="0.35">
      <c r="A754" s="1">
        <v>780</v>
      </c>
      <c r="B754" s="1" t="s">
        <v>299</v>
      </c>
      <c r="C754" s="1" t="s">
        <v>11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s="1" t="s">
        <v>12</v>
      </c>
      <c r="K754" s="1" t="s">
        <v>163</v>
      </c>
      <c r="L754" s="24">
        <v>10691000000</v>
      </c>
      <c r="M754" s="25">
        <v>5190000000</v>
      </c>
      <c r="N754" s="25">
        <v>5501000000</v>
      </c>
      <c r="O754" s="26">
        <v>5501000000</v>
      </c>
      <c r="P754" s="27">
        <v>0.27374215849443095</v>
      </c>
      <c r="Q754" s="28">
        <v>0.14085264370759185</v>
      </c>
    </row>
    <row r="755" spans="1:17" x14ac:dyDescent="0.35">
      <c r="A755" s="1">
        <v>781</v>
      </c>
      <c r="B755" s="1" t="s">
        <v>299</v>
      </c>
      <c r="C755" s="1" t="s">
        <v>14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s="1" t="s">
        <v>12</v>
      </c>
      <c r="K755" s="1" t="s">
        <v>163</v>
      </c>
      <c r="L755" s="24">
        <v>11349000000</v>
      </c>
      <c r="M755" s="25">
        <v>5518000000</v>
      </c>
      <c r="N755" s="25">
        <v>5831000000</v>
      </c>
      <c r="O755" s="26">
        <v>5831000000</v>
      </c>
      <c r="P755" s="27">
        <v>0.2815709819877934</v>
      </c>
      <c r="Q755" s="28">
        <v>0.14466828759986106</v>
      </c>
    </row>
    <row r="756" spans="1:17" x14ac:dyDescent="0.35">
      <c r="A756" s="1">
        <v>782</v>
      </c>
      <c r="B756" s="1" t="s">
        <v>299</v>
      </c>
      <c r="C756" s="1" t="s">
        <v>15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s="1" t="s">
        <v>12</v>
      </c>
      <c r="K756" s="1" t="s">
        <v>163</v>
      </c>
      <c r="L756" s="24">
        <v>11834000000</v>
      </c>
      <c r="M756" s="25">
        <v>5006000000</v>
      </c>
      <c r="N756" s="25">
        <v>6828000000</v>
      </c>
      <c r="O756" s="26">
        <v>6828000000</v>
      </c>
      <c r="P756" s="27">
        <v>0.30673129260516829</v>
      </c>
      <c r="Q756" s="28">
        <v>0.17697830538347892</v>
      </c>
    </row>
    <row r="757" spans="1:17" x14ac:dyDescent="0.35">
      <c r="A757" s="1">
        <v>783</v>
      </c>
      <c r="B757" s="1" t="s">
        <v>299</v>
      </c>
      <c r="C757" s="1" t="s">
        <v>16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s="1" t="s">
        <v>12</v>
      </c>
      <c r="K757" s="1" t="s">
        <v>163</v>
      </c>
      <c r="L757" s="24">
        <v>12152000000</v>
      </c>
      <c r="M757" s="25">
        <v>5469000000</v>
      </c>
      <c r="N757" s="25">
        <v>6683000000</v>
      </c>
      <c r="O757" s="26">
        <v>6683000000</v>
      </c>
      <c r="P757" s="27">
        <v>0.3091954607907994</v>
      </c>
      <c r="Q757" s="28">
        <v>0.17004223703628313</v>
      </c>
    </row>
    <row r="758" spans="1:17" x14ac:dyDescent="0.35">
      <c r="A758" s="1">
        <v>784</v>
      </c>
      <c r="B758" s="1" t="s">
        <v>300</v>
      </c>
      <c r="C758" s="1" t="s">
        <v>11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82</v>
      </c>
      <c r="K758" s="1" t="s">
        <v>301</v>
      </c>
      <c r="L758" s="24">
        <v>1534846000</v>
      </c>
      <c r="M758" s="25">
        <v>597108000</v>
      </c>
      <c r="N758" s="25">
        <v>937738000</v>
      </c>
      <c r="O758" s="26">
        <v>937738000</v>
      </c>
      <c r="P758" s="27">
        <v>0.45307582268818114</v>
      </c>
      <c r="Q758" s="28">
        <v>0.27681371018067585</v>
      </c>
    </row>
    <row r="759" spans="1:17" x14ac:dyDescent="0.35">
      <c r="A759" s="1">
        <v>785</v>
      </c>
      <c r="B759" s="1" t="s">
        <v>300</v>
      </c>
      <c r="C759" s="1" t="s">
        <v>14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82</v>
      </c>
      <c r="K759" s="1" t="s">
        <v>301</v>
      </c>
      <c r="L759" s="24">
        <v>1709253000</v>
      </c>
      <c r="M759" s="25">
        <v>656079000</v>
      </c>
      <c r="N759" s="25">
        <v>1053174000</v>
      </c>
      <c r="O759" s="26">
        <v>1053174000</v>
      </c>
      <c r="P759" s="27">
        <v>0.45997516663222071</v>
      </c>
      <c r="Q759" s="28">
        <v>0.28341847938410664</v>
      </c>
    </row>
    <row r="760" spans="1:17" x14ac:dyDescent="0.35">
      <c r="A760" s="1">
        <v>786</v>
      </c>
      <c r="B760" s="1" t="s">
        <v>300</v>
      </c>
      <c r="C760" s="1" t="s">
        <v>15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82</v>
      </c>
      <c r="K760" s="1" t="s">
        <v>301</v>
      </c>
      <c r="L760" s="24">
        <v>1458226000</v>
      </c>
      <c r="M760" s="25">
        <v>747021000</v>
      </c>
      <c r="N760" s="25">
        <v>711205000</v>
      </c>
      <c r="O760" s="26">
        <v>711205000</v>
      </c>
      <c r="P760" s="27">
        <v>0.46121550987411208</v>
      </c>
      <c r="Q760" s="28">
        <v>0.22494371702329949</v>
      </c>
    </row>
    <row r="761" spans="1:17" x14ac:dyDescent="0.35">
      <c r="A761" s="1">
        <v>787</v>
      </c>
      <c r="B761" s="1" t="s">
        <v>300</v>
      </c>
      <c r="C761" s="1" t="s">
        <v>16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82</v>
      </c>
      <c r="K761" s="1" t="s">
        <v>301</v>
      </c>
      <c r="L761" s="24">
        <v>725427000</v>
      </c>
      <c r="M761" s="25">
        <v>745143000</v>
      </c>
      <c r="N761" s="25">
        <v>-19716000</v>
      </c>
      <c r="O761" s="26">
        <v>-19716000</v>
      </c>
      <c r="P761" s="27">
        <v>0.44662769850612472</v>
      </c>
      <c r="Q761" s="28">
        <v>-1.2138659994385039E-2</v>
      </c>
    </row>
    <row r="762" spans="1:17" x14ac:dyDescent="0.35">
      <c r="A762" s="1">
        <v>788</v>
      </c>
      <c r="B762" s="1" t="s">
        <v>302</v>
      </c>
      <c r="C762" s="1" t="s">
        <v>11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21</v>
      </c>
      <c r="K762" s="1" t="s">
        <v>303</v>
      </c>
      <c r="L762" s="24">
        <v>15637000000</v>
      </c>
      <c r="M762" s="25">
        <v>11820000000</v>
      </c>
      <c r="N762" s="25">
        <v>3817000000</v>
      </c>
      <c r="O762" s="26">
        <v>3817000000</v>
      </c>
      <c r="P762" s="27">
        <v>0.28367469114525701</v>
      </c>
      <c r="Q762" s="28">
        <v>6.9245142680913599E-2</v>
      </c>
    </row>
    <row r="763" spans="1:17" x14ac:dyDescent="0.35">
      <c r="A763" s="1">
        <v>789</v>
      </c>
      <c r="B763" s="1" t="s">
        <v>302</v>
      </c>
      <c r="C763" s="1" t="s">
        <v>14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21</v>
      </c>
      <c r="K763" s="1" t="s">
        <v>303</v>
      </c>
      <c r="L763" s="24">
        <v>14939000000</v>
      </c>
      <c r="M763" s="25">
        <v>12237000000</v>
      </c>
      <c r="N763" s="25">
        <v>2702000000</v>
      </c>
      <c r="O763" s="26">
        <v>2702000000</v>
      </c>
      <c r="P763" s="27">
        <v>0.28669852419060782</v>
      </c>
      <c r="Q763" s="28">
        <v>5.1854837161993593E-2</v>
      </c>
    </row>
    <row r="764" spans="1:17" x14ac:dyDescent="0.35">
      <c r="A764" s="1">
        <v>790</v>
      </c>
      <c r="B764" s="1" t="s">
        <v>302</v>
      </c>
      <c r="C764" s="1" t="s">
        <v>15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21</v>
      </c>
      <c r="K764" s="1" t="s">
        <v>303</v>
      </c>
      <c r="L764" s="24">
        <v>14616000000</v>
      </c>
      <c r="M764" s="25">
        <v>11472000000</v>
      </c>
      <c r="N764" s="25">
        <v>3144000000</v>
      </c>
      <c r="O764" s="26">
        <v>3144000000</v>
      </c>
      <c r="P764" s="27">
        <v>0.29160265746264191</v>
      </c>
      <c r="Q764" s="28">
        <v>6.2725694790814593E-2</v>
      </c>
    </row>
    <row r="765" spans="1:17" x14ac:dyDescent="0.35">
      <c r="A765" s="1">
        <v>791</v>
      </c>
      <c r="B765" s="1" t="s">
        <v>304</v>
      </c>
      <c r="C765" s="1" t="s">
        <v>11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21</v>
      </c>
      <c r="K765" s="1" t="s">
        <v>22</v>
      </c>
      <c r="L765" s="24">
        <v>25918000000</v>
      </c>
      <c r="M765" s="25">
        <v>17775000000</v>
      </c>
      <c r="N765" s="25">
        <v>8143000000</v>
      </c>
      <c r="O765" s="26">
        <v>8143000000</v>
      </c>
      <c r="P765" s="27">
        <v>0.2307966303941299</v>
      </c>
      <c r="Q765" s="28">
        <v>7.2512422304938651E-2</v>
      </c>
    </row>
    <row r="766" spans="1:17" x14ac:dyDescent="0.35">
      <c r="A766" s="1">
        <v>792</v>
      </c>
      <c r="B766" s="1" t="s">
        <v>304</v>
      </c>
      <c r="C766" s="1" t="s">
        <v>14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21</v>
      </c>
      <c r="K766" s="1" t="s">
        <v>22</v>
      </c>
      <c r="L766" s="24">
        <v>11220000000</v>
      </c>
      <c r="M766" s="25">
        <v>6788000000</v>
      </c>
      <c r="N766" s="25">
        <v>4432000000</v>
      </c>
      <c r="O766" s="26">
        <v>4432000000</v>
      </c>
      <c r="P766" s="27">
        <v>0.19805475631498115</v>
      </c>
      <c r="Q766" s="28">
        <v>7.8233393938324125E-2</v>
      </c>
    </row>
    <row r="767" spans="1:17" x14ac:dyDescent="0.35">
      <c r="A767" s="1">
        <v>793</v>
      </c>
      <c r="B767" s="1" t="s">
        <v>304</v>
      </c>
      <c r="C767" s="1" t="s">
        <v>15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21</v>
      </c>
      <c r="K767" s="1" t="s">
        <v>22</v>
      </c>
      <c r="L767" s="24">
        <v>9939000000</v>
      </c>
      <c r="M767" s="25">
        <v>5956000000</v>
      </c>
      <c r="N767" s="25">
        <v>3983000000</v>
      </c>
      <c r="O767" s="26">
        <v>3983000000</v>
      </c>
      <c r="P767" s="27">
        <v>0.19312904416765442</v>
      </c>
      <c r="Q767" s="28">
        <v>7.7395410294774883E-2</v>
      </c>
    </row>
    <row r="768" spans="1:17" x14ac:dyDescent="0.35">
      <c r="A768" s="1">
        <v>794</v>
      </c>
      <c r="B768" s="1" t="s">
        <v>304</v>
      </c>
      <c r="C768" s="1" t="s">
        <v>16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21</v>
      </c>
      <c r="K768" s="1" t="s">
        <v>22</v>
      </c>
      <c r="L768" s="24">
        <v>8998000000</v>
      </c>
      <c r="M768" s="25">
        <v>5244000000</v>
      </c>
      <c r="N768" s="25">
        <v>3754000000</v>
      </c>
      <c r="O768" s="26">
        <v>3754000000</v>
      </c>
      <c r="P768" s="27">
        <v>0.18653343836809155</v>
      </c>
      <c r="Q768" s="28">
        <v>7.7822463617894605E-2</v>
      </c>
    </row>
    <row r="769" spans="1:17" x14ac:dyDescent="0.35">
      <c r="A769" s="1">
        <v>795</v>
      </c>
      <c r="B769" s="1" t="s">
        <v>305</v>
      </c>
      <c r="C769" s="1" t="s">
        <v>11</v>
      </c>
      <c r="D769" s="2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s="1" t="s">
        <v>46</v>
      </c>
      <c r="K769" s="1" t="s">
        <v>99</v>
      </c>
      <c r="L769" s="24">
        <v>1683341000</v>
      </c>
      <c r="M769" s="25">
        <v>920502000</v>
      </c>
      <c r="N769" s="25">
        <v>762839000</v>
      </c>
      <c r="O769" s="26">
        <v>762839000</v>
      </c>
      <c r="P769" s="27">
        <v>0.59966962510250743</v>
      </c>
      <c r="Q769" s="28">
        <v>0.27175205566998706</v>
      </c>
    </row>
    <row r="770" spans="1:17" x14ac:dyDescent="0.35">
      <c r="A770" s="1">
        <v>796</v>
      </c>
      <c r="B770" s="1" t="s">
        <v>305</v>
      </c>
      <c r="C770" s="1" t="s">
        <v>14</v>
      </c>
      <c r="D770" s="2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s="1" t="s">
        <v>46</v>
      </c>
      <c r="K770" s="1" t="s">
        <v>99</v>
      </c>
      <c r="L770" s="24">
        <v>1844890000</v>
      </c>
      <c r="M770" s="25">
        <v>946393000</v>
      </c>
      <c r="N770" s="25">
        <v>898497000</v>
      </c>
      <c r="O770" s="26">
        <v>898497000</v>
      </c>
      <c r="P770" s="27">
        <v>0.61002316242297794</v>
      </c>
      <c r="Q770" s="28">
        <v>0.2970930415187672</v>
      </c>
    </row>
    <row r="771" spans="1:17" x14ac:dyDescent="0.35">
      <c r="A771" s="1">
        <v>797</v>
      </c>
      <c r="B771" s="1" t="s">
        <v>305</v>
      </c>
      <c r="C771" s="1" t="s">
        <v>15</v>
      </c>
      <c r="D771" s="2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s="1" t="s">
        <v>46</v>
      </c>
      <c r="K771" s="1" t="s">
        <v>99</v>
      </c>
      <c r="L771" s="24">
        <v>1847554000</v>
      </c>
      <c r="M771" s="25">
        <v>977895000</v>
      </c>
      <c r="N771" s="25">
        <v>869659000</v>
      </c>
      <c r="O771" s="26">
        <v>869659000</v>
      </c>
      <c r="P771" s="27">
        <v>0.60011667421324488</v>
      </c>
      <c r="Q771" s="28">
        <v>0.28247989870911289</v>
      </c>
    </row>
    <row r="772" spans="1:17" x14ac:dyDescent="0.35">
      <c r="A772" s="1">
        <v>798</v>
      </c>
      <c r="B772" s="1" t="s">
        <v>305</v>
      </c>
      <c r="C772" s="1" t="s">
        <v>16</v>
      </c>
      <c r="D772" s="2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s="1" t="s">
        <v>46</v>
      </c>
      <c r="K772" s="1" t="s">
        <v>99</v>
      </c>
      <c r="L772" s="24">
        <v>1787833000</v>
      </c>
      <c r="M772" s="25">
        <v>1079246000</v>
      </c>
      <c r="N772" s="25">
        <v>708587000</v>
      </c>
      <c r="O772" s="26">
        <v>708587000</v>
      </c>
      <c r="P772" s="27">
        <v>0.58846048898788172</v>
      </c>
      <c r="Q772" s="28">
        <v>0.23322953123163975</v>
      </c>
    </row>
    <row r="773" spans="1:17" x14ac:dyDescent="0.35">
      <c r="A773" s="1">
        <v>799</v>
      </c>
      <c r="B773" s="1" t="s">
        <v>306</v>
      </c>
      <c r="C773" s="1" t="s">
        <v>11</v>
      </c>
      <c r="D773" s="2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s="1" t="s">
        <v>35</v>
      </c>
      <c r="K773" s="1" t="s">
        <v>123</v>
      </c>
      <c r="L773" s="24">
        <v>1412816000</v>
      </c>
      <c r="M773" s="25">
        <v>627340000</v>
      </c>
      <c r="N773" s="25">
        <v>785476000</v>
      </c>
      <c r="O773" s="26">
        <v>785476000</v>
      </c>
      <c r="P773" s="27">
        <v>0.16143417004374261</v>
      </c>
      <c r="Q773" s="28">
        <v>8.9751720074856711E-2</v>
      </c>
    </row>
    <row r="774" spans="1:17" x14ac:dyDescent="0.35">
      <c r="A774" s="1">
        <v>800</v>
      </c>
      <c r="B774" s="1" t="s">
        <v>306</v>
      </c>
      <c r="C774" s="1" t="s">
        <v>14</v>
      </c>
      <c r="D774" s="2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s="1" t="s">
        <v>35</v>
      </c>
      <c r="K774" s="1" t="s">
        <v>123</v>
      </c>
      <c r="L774" s="24">
        <v>1564983000</v>
      </c>
      <c r="M774" s="25">
        <v>650948000</v>
      </c>
      <c r="N774" s="25">
        <v>914035000</v>
      </c>
      <c r="O774" s="26">
        <v>914035000</v>
      </c>
      <c r="P774" s="27">
        <v>0.1679841129312033</v>
      </c>
      <c r="Q774" s="28">
        <v>9.8111838060267992E-2</v>
      </c>
    </row>
    <row r="775" spans="1:17" x14ac:dyDescent="0.35">
      <c r="A775" s="1">
        <v>801</v>
      </c>
      <c r="B775" s="1" t="s">
        <v>306</v>
      </c>
      <c r="C775" s="1" t="s">
        <v>15</v>
      </c>
      <c r="D775" s="2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s="1" t="s">
        <v>35</v>
      </c>
      <c r="K775" s="1" t="s">
        <v>123</v>
      </c>
      <c r="L775" s="24">
        <v>1808581000</v>
      </c>
      <c r="M775" s="25">
        <v>743611000</v>
      </c>
      <c r="N775" s="25">
        <v>1064970000</v>
      </c>
      <c r="O775" s="26">
        <v>1064970000</v>
      </c>
      <c r="P775" s="27">
        <v>0.19522967902267119</v>
      </c>
      <c r="Q775" s="28">
        <v>0.11495960162623303</v>
      </c>
    </row>
    <row r="776" spans="1:17" x14ac:dyDescent="0.35">
      <c r="A776" s="1">
        <v>802</v>
      </c>
      <c r="B776" s="1" t="s">
        <v>306</v>
      </c>
      <c r="C776" s="1" t="s">
        <v>16</v>
      </c>
      <c r="D776" s="2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s="1" t="s">
        <v>35</v>
      </c>
      <c r="K776" s="1" t="s">
        <v>123</v>
      </c>
      <c r="L776" s="24">
        <v>2158175000</v>
      </c>
      <c r="M776" s="25">
        <v>871974000</v>
      </c>
      <c r="N776" s="25">
        <v>1286201000</v>
      </c>
      <c r="O776" s="26">
        <v>1286201000</v>
      </c>
      <c r="P776" s="27">
        <v>0.22662230773947978</v>
      </c>
      <c r="Q776" s="28">
        <v>0.13505940845243167</v>
      </c>
    </row>
    <row r="777" spans="1:17" x14ac:dyDescent="0.35">
      <c r="A777" s="1">
        <v>803</v>
      </c>
      <c r="B777" s="1" t="s">
        <v>307</v>
      </c>
      <c r="C777" s="1" t="s">
        <v>11</v>
      </c>
      <c r="D777" s="2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s="1" t="s">
        <v>21</v>
      </c>
      <c r="K777" s="1" t="s">
        <v>308</v>
      </c>
      <c r="L777" s="24">
        <v>1727000000</v>
      </c>
      <c r="M777" s="25">
        <v>914000000</v>
      </c>
      <c r="N777" s="25">
        <v>813000000</v>
      </c>
      <c r="O777" s="26">
        <v>813000000</v>
      </c>
      <c r="P777" s="27">
        <v>0.33783255086071984</v>
      </c>
      <c r="Q777" s="28">
        <v>0.159037558685446</v>
      </c>
    </row>
    <row r="778" spans="1:17" x14ac:dyDescent="0.35">
      <c r="A778" s="1">
        <v>804</v>
      </c>
      <c r="B778" s="1" t="s">
        <v>307</v>
      </c>
      <c r="C778" s="1" t="s">
        <v>14</v>
      </c>
      <c r="D778" s="2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s="1" t="s">
        <v>21</v>
      </c>
      <c r="K778" s="1" t="s">
        <v>308</v>
      </c>
      <c r="L778" s="24">
        <v>1702000000</v>
      </c>
      <c r="M778" s="25">
        <v>820000000</v>
      </c>
      <c r="N778" s="25">
        <v>882000000</v>
      </c>
      <c r="O778" s="26">
        <v>882000000</v>
      </c>
      <c r="P778" s="27">
        <v>0.33958499600957703</v>
      </c>
      <c r="Q778" s="28">
        <v>0.17597765363128492</v>
      </c>
    </row>
    <row r="779" spans="1:17" x14ac:dyDescent="0.35">
      <c r="A779" s="1">
        <v>805</v>
      </c>
      <c r="B779" s="1" t="s">
        <v>307</v>
      </c>
      <c r="C779" s="1" t="s">
        <v>15</v>
      </c>
      <c r="D779" s="2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s="1" t="s">
        <v>21</v>
      </c>
      <c r="K779" s="1" t="s">
        <v>308</v>
      </c>
      <c r="L779" s="24">
        <v>1735000000</v>
      </c>
      <c r="M779" s="25">
        <v>976000000</v>
      </c>
      <c r="N779" s="25">
        <v>759000000</v>
      </c>
      <c r="O779" s="26">
        <v>759000000</v>
      </c>
      <c r="P779" s="27">
        <v>0.34133385795789883</v>
      </c>
      <c r="Q779" s="28">
        <v>0.14932126696832579</v>
      </c>
    </row>
    <row r="780" spans="1:17" x14ac:dyDescent="0.35">
      <c r="A780" s="1">
        <v>806</v>
      </c>
      <c r="B780" s="1" t="s">
        <v>307</v>
      </c>
      <c r="C780" s="1" t="s">
        <v>16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s="1" t="s">
        <v>21</v>
      </c>
      <c r="K780" s="1" t="s">
        <v>308</v>
      </c>
      <c r="L780" s="24">
        <v>2335000000</v>
      </c>
      <c r="M780" s="25">
        <v>1186000000</v>
      </c>
      <c r="N780" s="25">
        <v>1149000000</v>
      </c>
      <c r="O780" s="26">
        <v>1149000000</v>
      </c>
      <c r="P780" s="27">
        <v>0.31270925405115846</v>
      </c>
      <c r="Q780" s="28">
        <v>0.1538770590598634</v>
      </c>
    </row>
    <row r="781" spans="1:17" x14ac:dyDescent="0.35">
      <c r="A781" s="1">
        <v>807</v>
      </c>
      <c r="B781" s="1" t="s">
        <v>309</v>
      </c>
      <c r="C781" s="1" t="s">
        <v>11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s="1" t="s">
        <v>24</v>
      </c>
      <c r="K781" s="1" t="s">
        <v>27</v>
      </c>
      <c r="L781" s="24">
        <v>2507513000</v>
      </c>
      <c r="M781" s="25">
        <v>1873360000</v>
      </c>
      <c r="N781" s="25">
        <v>634153000</v>
      </c>
      <c r="O781" s="26">
        <v>634153000</v>
      </c>
      <c r="P781" s="27">
        <v>0.28048347382042904</v>
      </c>
      <c r="Q781" s="28">
        <v>7.0934601883877194E-2</v>
      </c>
    </row>
    <row r="782" spans="1:17" x14ac:dyDescent="0.35">
      <c r="A782" s="1">
        <v>808</v>
      </c>
      <c r="B782" s="1" t="s">
        <v>309</v>
      </c>
      <c r="C782" s="1" t="s">
        <v>14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s="1" t="s">
        <v>24</v>
      </c>
      <c r="K782" s="1" t="s">
        <v>27</v>
      </c>
      <c r="L782" s="24">
        <v>2656014000</v>
      </c>
      <c r="M782" s="25">
        <v>1978960000</v>
      </c>
      <c r="N782" s="25">
        <v>677054000</v>
      </c>
      <c r="O782" s="26">
        <v>677054000</v>
      </c>
      <c r="P782" s="27">
        <v>0.27780693084892683</v>
      </c>
      <c r="Q782" s="28">
        <v>7.0816755393228098E-2</v>
      </c>
    </row>
    <row r="783" spans="1:17" x14ac:dyDescent="0.35">
      <c r="A783" s="1">
        <v>809</v>
      </c>
      <c r="B783" s="1" t="s">
        <v>309</v>
      </c>
      <c r="C783" s="1" t="s">
        <v>15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s="1" t="s">
        <v>24</v>
      </c>
      <c r="K783" s="1" t="s">
        <v>27</v>
      </c>
      <c r="L783" s="24">
        <v>2911315000</v>
      </c>
      <c r="M783" s="25">
        <v>2196173000</v>
      </c>
      <c r="N783" s="25">
        <v>715142000</v>
      </c>
      <c r="O783" s="26">
        <v>715142000</v>
      </c>
      <c r="P783" s="27">
        <v>0.28070634697952734</v>
      </c>
      <c r="Q783" s="28">
        <v>6.8953341837497198E-2</v>
      </c>
    </row>
    <row r="784" spans="1:17" x14ac:dyDescent="0.35">
      <c r="A784" s="1">
        <v>810</v>
      </c>
      <c r="B784" s="1" t="s">
        <v>309</v>
      </c>
      <c r="C784" s="1" t="s">
        <v>16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s="1" t="s">
        <v>24</v>
      </c>
      <c r="K784" s="1" t="s">
        <v>27</v>
      </c>
      <c r="L784" s="24">
        <v>3012259000</v>
      </c>
      <c r="M784" s="25">
        <v>2243356000</v>
      </c>
      <c r="N784" s="25">
        <v>768903000</v>
      </c>
      <c r="O784" s="26">
        <v>768903000</v>
      </c>
      <c r="P784" s="27">
        <v>0.28338086829952891</v>
      </c>
      <c r="Q784" s="28">
        <v>7.2335214129366915E-2</v>
      </c>
    </row>
    <row r="785" spans="1:17" x14ac:dyDescent="0.35">
      <c r="A785" s="1">
        <v>811</v>
      </c>
      <c r="B785" s="1" t="s">
        <v>310</v>
      </c>
      <c r="C785" s="1" t="s">
        <v>11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s="1" t="s">
        <v>51</v>
      </c>
      <c r="K785" s="1" t="s">
        <v>52</v>
      </c>
      <c r="L785" s="24">
        <v>3174000000</v>
      </c>
      <c r="M785" s="25">
        <v>2823000000</v>
      </c>
      <c r="N785" s="25">
        <v>351000000</v>
      </c>
      <c r="O785" s="26">
        <v>351000000</v>
      </c>
      <c r="P785" s="27">
        <v>0.62739671871911451</v>
      </c>
      <c r="Q785" s="28">
        <v>6.938130065230283E-2</v>
      </c>
    </row>
    <row r="786" spans="1:17" x14ac:dyDescent="0.35">
      <c r="A786" s="1">
        <v>812</v>
      </c>
      <c r="B786" s="1" t="s">
        <v>310</v>
      </c>
      <c r="C786" s="1" t="s">
        <v>14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s="1" t="s">
        <v>51</v>
      </c>
      <c r="K786" s="1" t="s">
        <v>52</v>
      </c>
      <c r="L786" s="24">
        <v>3177000000</v>
      </c>
      <c r="M786" s="25">
        <v>2665000000</v>
      </c>
      <c r="N786" s="25">
        <v>512000000</v>
      </c>
      <c r="O786" s="26">
        <v>512000000</v>
      </c>
      <c r="P786" s="27">
        <v>0.61498257839721249</v>
      </c>
      <c r="Q786" s="28">
        <v>9.910956252419667E-2</v>
      </c>
    </row>
    <row r="787" spans="1:17" x14ac:dyDescent="0.35">
      <c r="A787" s="1">
        <v>813</v>
      </c>
      <c r="B787" s="1" t="s">
        <v>310</v>
      </c>
      <c r="C787" s="1" t="s">
        <v>15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s="1" t="s">
        <v>51</v>
      </c>
      <c r="K787" s="1" t="s">
        <v>52</v>
      </c>
      <c r="L787" s="24">
        <v>3321000000</v>
      </c>
      <c r="M787" s="25">
        <v>2621000000</v>
      </c>
      <c r="N787" s="25">
        <v>700000000</v>
      </c>
      <c r="O787" s="26">
        <v>700000000</v>
      </c>
      <c r="P787" s="27">
        <v>0.62028389988793431</v>
      </c>
      <c r="Q787" s="28">
        <v>0.13074336944340681</v>
      </c>
    </row>
    <row r="788" spans="1:17" x14ac:dyDescent="0.35">
      <c r="A788" s="1">
        <v>814</v>
      </c>
      <c r="B788" s="1" t="s">
        <v>310</v>
      </c>
      <c r="C788" s="1" t="s">
        <v>16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s="1" t="s">
        <v>51</v>
      </c>
      <c r="K788" s="1" t="s">
        <v>52</v>
      </c>
      <c r="L788" s="24">
        <v>3375000000</v>
      </c>
      <c r="M788" s="25">
        <v>2727000000</v>
      </c>
      <c r="N788" s="25">
        <v>648000000</v>
      </c>
      <c r="O788" s="26">
        <v>648000000</v>
      </c>
      <c r="P788" s="27">
        <v>0.62650826062743636</v>
      </c>
      <c r="Q788" s="28">
        <v>0.1202895860404678</v>
      </c>
    </row>
    <row r="789" spans="1:17" x14ac:dyDescent="0.35">
      <c r="A789" s="1">
        <v>815</v>
      </c>
      <c r="B789" s="1" t="s">
        <v>311</v>
      </c>
      <c r="C789" s="1" t="s">
        <v>11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s="1" t="s">
        <v>35</v>
      </c>
      <c r="K789" s="1" t="s">
        <v>123</v>
      </c>
      <c r="L789" s="24">
        <v>2859882000</v>
      </c>
      <c r="M789" s="25">
        <v>1703796000</v>
      </c>
      <c r="N789" s="25">
        <v>1156086000</v>
      </c>
      <c r="O789" s="26">
        <v>1156086000</v>
      </c>
      <c r="P789" s="27">
        <v>0.43042949003138353</v>
      </c>
      <c r="Q789" s="28">
        <v>0.17399791579247748</v>
      </c>
    </row>
    <row r="790" spans="1:17" x14ac:dyDescent="0.35">
      <c r="A790" s="1">
        <v>816</v>
      </c>
      <c r="B790" s="1" t="s">
        <v>311</v>
      </c>
      <c r="C790" s="1" t="s">
        <v>14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s="1" t="s">
        <v>35</v>
      </c>
      <c r="K790" s="1" t="s">
        <v>123</v>
      </c>
      <c r="L790" s="24">
        <v>3280848000</v>
      </c>
      <c r="M790" s="25">
        <v>1924132000</v>
      </c>
      <c r="N790" s="25">
        <v>1356716000</v>
      </c>
      <c r="O790" s="26">
        <v>1356716000</v>
      </c>
      <c r="P790" s="27">
        <v>0.45911163310677083</v>
      </c>
      <c r="Q790" s="28">
        <v>0.18985460418223757</v>
      </c>
    </row>
    <row r="791" spans="1:17" x14ac:dyDescent="0.35">
      <c r="A791" s="1">
        <v>817</v>
      </c>
      <c r="B791" s="1" t="s">
        <v>311</v>
      </c>
      <c r="C791" s="1" t="s">
        <v>15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s="1" t="s">
        <v>35</v>
      </c>
      <c r="K791" s="1" t="s">
        <v>123</v>
      </c>
      <c r="L791" s="24">
        <v>3336166000</v>
      </c>
      <c r="M791" s="25">
        <v>1898284000</v>
      </c>
      <c r="N791" s="25">
        <v>1437882000</v>
      </c>
      <c r="O791" s="26">
        <v>1437882000</v>
      </c>
      <c r="P791" s="27">
        <v>0.44951095210736847</v>
      </c>
      <c r="Q791" s="28">
        <v>0.19373847309697637</v>
      </c>
    </row>
    <row r="792" spans="1:17" x14ac:dyDescent="0.35">
      <c r="A792" s="1">
        <v>818</v>
      </c>
      <c r="B792" s="1" t="s">
        <v>311</v>
      </c>
      <c r="C792" s="1" t="s">
        <v>16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s="1" t="s">
        <v>35</v>
      </c>
      <c r="K792" s="1" t="s">
        <v>123</v>
      </c>
      <c r="L792" s="24">
        <v>3382675000</v>
      </c>
      <c r="M792" s="25">
        <v>1969308000</v>
      </c>
      <c r="N792" s="25">
        <v>1413367000</v>
      </c>
      <c r="O792" s="26">
        <v>1413367000</v>
      </c>
      <c r="P792" s="27">
        <v>0.45794588760822597</v>
      </c>
      <c r="Q792" s="28">
        <v>0.19134135124751139</v>
      </c>
    </row>
    <row r="793" spans="1:17" x14ac:dyDescent="0.35">
      <c r="A793" s="1">
        <v>819</v>
      </c>
      <c r="B793" s="1" t="s">
        <v>312</v>
      </c>
      <c r="C793" s="1" t="s">
        <v>11</v>
      </c>
      <c r="D793" s="2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s="1" t="s">
        <v>24</v>
      </c>
      <c r="K793" s="1" t="s">
        <v>80</v>
      </c>
      <c r="L793" s="24">
        <v>8749000000</v>
      </c>
      <c r="M793" s="25">
        <v>6688000000</v>
      </c>
      <c r="N793" s="25">
        <v>2061000000</v>
      </c>
      <c r="O793" s="26">
        <v>2061000000</v>
      </c>
      <c r="P793" s="27">
        <v>0.21177353375450825</v>
      </c>
      <c r="Q793" s="28">
        <v>4.9887444630019609E-2</v>
      </c>
    </row>
    <row r="794" spans="1:17" x14ac:dyDescent="0.35">
      <c r="A794" s="1">
        <v>820</v>
      </c>
      <c r="B794" s="1" t="s">
        <v>312</v>
      </c>
      <c r="C794" s="1" t="s">
        <v>14</v>
      </c>
      <c r="D794" s="2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s="1" t="s">
        <v>24</v>
      </c>
      <c r="K794" s="1" t="s">
        <v>80</v>
      </c>
      <c r="L794" s="24">
        <v>10334000000</v>
      </c>
      <c r="M794" s="25">
        <v>7972000000</v>
      </c>
      <c r="N794" s="25">
        <v>2362000000</v>
      </c>
      <c r="O794" s="26">
        <v>2362000000</v>
      </c>
      <c r="P794" s="27">
        <v>0.2130721649484536</v>
      </c>
      <c r="Q794" s="28">
        <v>4.8701030927835051E-2</v>
      </c>
    </row>
    <row r="795" spans="1:17" x14ac:dyDescent="0.35">
      <c r="A795" s="1">
        <v>821</v>
      </c>
      <c r="B795" s="1" t="s">
        <v>312</v>
      </c>
      <c r="C795" s="1" t="s">
        <v>15</v>
      </c>
      <c r="D795" s="2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s="1" t="s">
        <v>24</v>
      </c>
      <c r="K795" s="1" t="s">
        <v>80</v>
      </c>
      <c r="L795" s="24">
        <v>10020000000</v>
      </c>
      <c r="M795" s="25">
        <v>7673000000</v>
      </c>
      <c r="N795" s="25">
        <v>2347000000</v>
      </c>
      <c r="O795" s="26">
        <v>2347000000</v>
      </c>
      <c r="P795" s="27">
        <v>0.18456777616091657</v>
      </c>
      <c r="Q795" s="28">
        <v>4.3231593877212697E-2</v>
      </c>
    </row>
    <row r="796" spans="1:17" x14ac:dyDescent="0.35">
      <c r="A796" s="1">
        <v>822</v>
      </c>
      <c r="B796" s="1" t="s">
        <v>312</v>
      </c>
      <c r="C796" s="1" t="s">
        <v>16</v>
      </c>
      <c r="D796" s="2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s="1" t="s">
        <v>24</v>
      </c>
      <c r="K796" s="1" t="s">
        <v>80</v>
      </c>
      <c r="L796" s="24">
        <v>9372000000</v>
      </c>
      <c r="M796" s="25">
        <v>7631000000</v>
      </c>
      <c r="N796" s="25">
        <v>1741000000</v>
      </c>
      <c r="O796" s="26">
        <v>1741000000</v>
      </c>
      <c r="P796" s="27">
        <v>0.17234594236745804</v>
      </c>
      <c r="Q796" s="28">
        <v>3.2016035601978708E-2</v>
      </c>
    </row>
    <row r="797" spans="1:17" x14ac:dyDescent="0.35">
      <c r="A797" s="1">
        <v>823</v>
      </c>
      <c r="B797" s="1" t="s">
        <v>313</v>
      </c>
      <c r="C797" s="1" t="s">
        <v>11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s="1" t="s">
        <v>21</v>
      </c>
      <c r="K797" s="1" t="s">
        <v>175</v>
      </c>
      <c r="L797" s="24">
        <v>50361000000</v>
      </c>
      <c r="M797" s="25">
        <v>28205000000</v>
      </c>
      <c r="N797" s="25">
        <v>22156000000</v>
      </c>
      <c r="O797" s="26">
        <v>22156000000</v>
      </c>
      <c r="P797" s="27">
        <v>0.48954060306783054</v>
      </c>
      <c r="Q797" s="28">
        <v>0.21537025876314714</v>
      </c>
    </row>
    <row r="798" spans="1:17" x14ac:dyDescent="0.35">
      <c r="A798" s="1">
        <v>824</v>
      </c>
      <c r="B798" s="1" t="s">
        <v>313</v>
      </c>
      <c r="C798" s="1" t="s">
        <v>14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s="1" t="s">
        <v>21</v>
      </c>
      <c r="K798" s="1" t="s">
        <v>175</v>
      </c>
      <c r="L798" s="24">
        <v>48684000000</v>
      </c>
      <c r="M798" s="25">
        <v>28372000000</v>
      </c>
      <c r="N798" s="25">
        <v>20312000000</v>
      </c>
      <c r="O798" s="26">
        <v>20312000000</v>
      </c>
      <c r="P798" s="27">
        <v>0.49492207752599959</v>
      </c>
      <c r="Q798" s="28">
        <v>0.20649201459839173</v>
      </c>
    </row>
    <row r="799" spans="1:17" x14ac:dyDescent="0.35">
      <c r="A799" s="1">
        <v>825</v>
      </c>
      <c r="B799" s="1" t="s">
        <v>313</v>
      </c>
      <c r="C799" s="1" t="s">
        <v>15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s="1" t="s">
        <v>21</v>
      </c>
      <c r="K799" s="1" t="s">
        <v>175</v>
      </c>
      <c r="L799" s="24">
        <v>46407000000</v>
      </c>
      <c r="M799" s="25">
        <v>27875000000</v>
      </c>
      <c r="N799" s="25">
        <v>18532000000</v>
      </c>
      <c r="O799" s="26">
        <v>18532000000</v>
      </c>
      <c r="P799" s="27">
        <v>0.50011315508712939</v>
      </c>
      <c r="Q799" s="28">
        <v>0.1997133404459388</v>
      </c>
    </row>
    <row r="800" spans="1:17" x14ac:dyDescent="0.35">
      <c r="A800" s="1">
        <v>826</v>
      </c>
      <c r="B800" s="1" t="s">
        <v>313</v>
      </c>
      <c r="C800" s="1" t="s">
        <v>16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s="1" t="s">
        <v>21</v>
      </c>
      <c r="K800" s="1" t="s">
        <v>175</v>
      </c>
      <c r="L800" s="24">
        <v>40684000000</v>
      </c>
      <c r="M800" s="25">
        <v>24995000000</v>
      </c>
      <c r="N800" s="25">
        <v>15689000000</v>
      </c>
      <c r="O800" s="26">
        <v>15689000000</v>
      </c>
      <c r="P800" s="27">
        <v>0.4977184032492874</v>
      </c>
      <c r="Q800" s="28">
        <v>0.19193550360284312</v>
      </c>
    </row>
    <row r="801" spans="1:17" x14ac:dyDescent="0.35">
      <c r="A801" s="1">
        <v>827</v>
      </c>
      <c r="B801" s="1" t="s">
        <v>314</v>
      </c>
      <c r="C801" s="1" t="s">
        <v>11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s="1" t="s">
        <v>24</v>
      </c>
      <c r="K801" s="1" t="s">
        <v>29</v>
      </c>
      <c r="L801" s="24">
        <v>699148000</v>
      </c>
      <c r="M801" s="25">
        <v>436585000</v>
      </c>
      <c r="N801" s="25">
        <v>262563000</v>
      </c>
      <c r="O801" s="26">
        <v>262563000</v>
      </c>
      <c r="P801" s="27">
        <v>0.54057639998206186</v>
      </c>
      <c r="Q801" s="28">
        <v>0.2030118963488276</v>
      </c>
    </row>
    <row r="802" spans="1:17" x14ac:dyDescent="0.35">
      <c r="A802" s="1">
        <v>828</v>
      </c>
      <c r="B802" s="1" t="s">
        <v>314</v>
      </c>
      <c r="C802" s="1" t="s">
        <v>14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s="1" t="s">
        <v>24</v>
      </c>
      <c r="K802" s="1" t="s">
        <v>29</v>
      </c>
      <c r="L802" s="24">
        <v>756118000</v>
      </c>
      <c r="M802" s="25">
        <v>489356000</v>
      </c>
      <c r="N802" s="25">
        <v>266762000</v>
      </c>
      <c r="O802" s="26">
        <v>266762000</v>
      </c>
      <c r="P802" s="27">
        <v>0.54908217373560153</v>
      </c>
      <c r="Q802" s="28">
        <v>0.19371878308684165</v>
      </c>
    </row>
    <row r="803" spans="1:17" x14ac:dyDescent="0.35">
      <c r="A803" s="1">
        <v>829</v>
      </c>
      <c r="B803" s="1" t="s">
        <v>314</v>
      </c>
      <c r="C803" s="1" t="s">
        <v>15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s="1" t="s">
        <v>24</v>
      </c>
      <c r="K803" s="1" t="s">
        <v>29</v>
      </c>
      <c r="L803" s="24">
        <v>816116000</v>
      </c>
      <c r="M803" s="25">
        <v>555861000</v>
      </c>
      <c r="N803" s="25">
        <v>260255000</v>
      </c>
      <c r="O803" s="26">
        <v>260255000</v>
      </c>
      <c r="P803" s="27">
        <v>0.5492745693081269</v>
      </c>
      <c r="Q803" s="28">
        <v>0.17516070391376537</v>
      </c>
    </row>
    <row r="804" spans="1:17" x14ac:dyDescent="0.35">
      <c r="A804" s="1">
        <v>830</v>
      </c>
      <c r="B804" s="1" t="s">
        <v>314</v>
      </c>
      <c r="C804" s="1" t="s">
        <v>16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s="1" t="s">
        <v>24</v>
      </c>
      <c r="K804" s="1" t="s">
        <v>29</v>
      </c>
      <c r="L804" s="24">
        <v>890270000</v>
      </c>
      <c r="M804" s="25">
        <v>582146000</v>
      </c>
      <c r="N804" s="25">
        <v>308124000</v>
      </c>
      <c r="O804" s="26">
        <v>308124000</v>
      </c>
      <c r="P804" s="27">
        <v>0.55576156195299053</v>
      </c>
      <c r="Q804" s="28">
        <v>0.19235004607052161</v>
      </c>
    </row>
    <row r="805" spans="1:17" x14ac:dyDescent="0.35">
      <c r="A805" s="1">
        <v>831</v>
      </c>
      <c r="B805" s="1" t="s">
        <v>315</v>
      </c>
      <c r="C805" s="1" t="s">
        <v>11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s="1" t="s">
        <v>58</v>
      </c>
      <c r="K805" s="1" t="s">
        <v>59</v>
      </c>
      <c r="L805" s="24">
        <v>1175534000</v>
      </c>
      <c r="M805" s="25">
        <v>687248000</v>
      </c>
      <c r="N805" s="25">
        <v>488286000</v>
      </c>
      <c r="O805" s="26">
        <v>488286000</v>
      </c>
      <c r="P805" s="27">
        <v>0.4166423883356265</v>
      </c>
      <c r="Q805" s="28">
        <v>0.17306232336185062</v>
      </c>
    </row>
    <row r="806" spans="1:17" x14ac:dyDescent="0.35">
      <c r="A806" s="1">
        <v>832</v>
      </c>
      <c r="B806" s="1" t="s">
        <v>315</v>
      </c>
      <c r="C806" s="1" t="s">
        <v>14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s="1" t="s">
        <v>58</v>
      </c>
      <c r="K806" s="1" t="s">
        <v>59</v>
      </c>
      <c r="L806" s="24">
        <v>1284205000</v>
      </c>
      <c r="M806" s="25">
        <v>765715000</v>
      </c>
      <c r="N806" s="25">
        <v>518490000</v>
      </c>
      <c r="O806" s="26">
        <v>518490000</v>
      </c>
      <c r="P806" s="27">
        <v>0.43489679284336458</v>
      </c>
      <c r="Q806" s="28">
        <v>0.17558694921866533</v>
      </c>
    </row>
    <row r="807" spans="1:17" x14ac:dyDescent="0.35">
      <c r="A807" s="1">
        <v>833</v>
      </c>
      <c r="B807" s="1" t="s">
        <v>315</v>
      </c>
      <c r="C807" s="1" t="s">
        <v>15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s="1" t="s">
        <v>58</v>
      </c>
      <c r="K807" s="1" t="s">
        <v>59</v>
      </c>
      <c r="L807" s="24">
        <v>1362150000</v>
      </c>
      <c r="M807" s="25">
        <v>768531000</v>
      </c>
      <c r="N807" s="25">
        <v>593619000</v>
      </c>
      <c r="O807" s="26">
        <v>593619000</v>
      </c>
      <c r="P807" s="27">
        <v>0.44103462711908858</v>
      </c>
      <c r="Q807" s="28">
        <v>0.19220095754197866</v>
      </c>
    </row>
    <row r="808" spans="1:17" x14ac:dyDescent="0.35">
      <c r="A808" s="1">
        <v>834</v>
      </c>
      <c r="B808" s="1" t="s">
        <v>315</v>
      </c>
      <c r="C808" s="1" t="s">
        <v>16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s="1" t="s">
        <v>58</v>
      </c>
      <c r="K808" s="1" t="s">
        <v>59</v>
      </c>
      <c r="L808" s="24">
        <v>1351599000</v>
      </c>
      <c r="M808" s="25">
        <v>755658000</v>
      </c>
      <c r="N808" s="25">
        <v>595941000</v>
      </c>
      <c r="O808" s="26">
        <v>595941000</v>
      </c>
      <c r="P808" s="27">
        <v>0.44707724194550857</v>
      </c>
      <c r="Q808" s="28">
        <v>0.19712330257883315</v>
      </c>
    </row>
    <row r="809" spans="1:17" x14ac:dyDescent="0.35">
      <c r="A809" s="1">
        <v>835</v>
      </c>
      <c r="B809" s="1" t="s">
        <v>316</v>
      </c>
      <c r="C809" s="1" t="s">
        <v>11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s="1" t="s">
        <v>24</v>
      </c>
      <c r="K809" s="1" t="s">
        <v>317</v>
      </c>
      <c r="L809" s="24">
        <v>911887000</v>
      </c>
      <c r="M809" s="25">
        <v>674028000</v>
      </c>
      <c r="N809" s="25">
        <v>237859000</v>
      </c>
      <c r="O809" s="26">
        <v>237859000</v>
      </c>
      <c r="P809" s="27">
        <v>0.64164165220683123</v>
      </c>
      <c r="Q809" s="28">
        <v>0.16736749372703488</v>
      </c>
    </row>
    <row r="810" spans="1:17" x14ac:dyDescent="0.35">
      <c r="A810" s="1">
        <v>836</v>
      </c>
      <c r="B810" s="1" t="s">
        <v>316</v>
      </c>
      <c r="C810" s="1" t="s">
        <v>14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s="1" t="s">
        <v>24</v>
      </c>
      <c r="K810" s="1" t="s">
        <v>317</v>
      </c>
      <c r="L810" s="24">
        <v>1297710000</v>
      </c>
      <c r="M810" s="25">
        <v>859976000</v>
      </c>
      <c r="N810" s="25">
        <v>437734000</v>
      </c>
      <c r="O810" s="26">
        <v>437734000</v>
      </c>
      <c r="P810" s="27">
        <v>0.69718452871505643</v>
      </c>
      <c r="Q810" s="28">
        <v>0.23516916144019581</v>
      </c>
    </row>
    <row r="811" spans="1:17" x14ac:dyDescent="0.35">
      <c r="A811" s="1">
        <v>837</v>
      </c>
      <c r="B811" s="1" t="s">
        <v>316</v>
      </c>
      <c r="C811" s="1" t="s">
        <v>15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s="1" t="s">
        <v>24</v>
      </c>
      <c r="K811" s="1" t="s">
        <v>317</v>
      </c>
      <c r="L811" s="24">
        <v>1549290000</v>
      </c>
      <c r="M811" s="25">
        <v>923573000</v>
      </c>
      <c r="N811" s="25">
        <v>625717000</v>
      </c>
      <c r="O811" s="26">
        <v>625717000</v>
      </c>
      <c r="P811" s="27">
        <v>0.69795320399213967</v>
      </c>
      <c r="Q811" s="28">
        <v>0.28188472457858094</v>
      </c>
    </row>
    <row r="812" spans="1:17" x14ac:dyDescent="0.35">
      <c r="A812" s="1">
        <v>838</v>
      </c>
      <c r="B812" s="1" t="s">
        <v>316</v>
      </c>
      <c r="C812" s="1" t="s">
        <v>16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s="1" t="s">
        <v>24</v>
      </c>
      <c r="K812" s="1" t="s">
        <v>317</v>
      </c>
      <c r="L812" s="24">
        <v>1666448000</v>
      </c>
      <c r="M812" s="25">
        <v>1088906000</v>
      </c>
      <c r="N812" s="25">
        <v>577542000</v>
      </c>
      <c r="O812" s="26">
        <v>577542000</v>
      </c>
      <c r="P812" s="27">
        <v>0.69482436635168932</v>
      </c>
      <c r="Q812" s="28">
        <v>0.24080574622879761</v>
      </c>
    </row>
    <row r="813" spans="1:17" x14ac:dyDescent="0.35">
      <c r="A813" s="1">
        <v>839</v>
      </c>
      <c r="B813" s="1" t="s">
        <v>318</v>
      </c>
      <c r="C813" s="1" t="s">
        <v>11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21</v>
      </c>
      <c r="K813" s="1" t="s">
        <v>33</v>
      </c>
      <c r="L813" s="24">
        <v>31521000000</v>
      </c>
      <c r="M813" s="25">
        <v>18990000000</v>
      </c>
      <c r="N813" s="25">
        <v>12531000000</v>
      </c>
      <c r="O813" s="26">
        <v>12531000000</v>
      </c>
      <c r="P813" s="27">
        <v>0.5980306594824315</v>
      </c>
      <c r="Q813" s="28">
        <v>0.23774379600819609</v>
      </c>
    </row>
    <row r="814" spans="1:17" x14ac:dyDescent="0.35">
      <c r="A814" s="1">
        <v>840</v>
      </c>
      <c r="B814" s="1" t="s">
        <v>318</v>
      </c>
      <c r="C814" s="1" t="s">
        <v>14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21</v>
      </c>
      <c r="K814" s="1" t="s">
        <v>33</v>
      </c>
      <c r="L814" s="24">
        <v>35609000000</v>
      </c>
      <c r="M814" s="25">
        <v>19967000000</v>
      </c>
      <c r="N814" s="25">
        <v>15642000000</v>
      </c>
      <c r="O814" s="26">
        <v>15642000000</v>
      </c>
      <c r="P814" s="27">
        <v>0.6373545731161625</v>
      </c>
      <c r="Q814" s="28">
        <v>0.27997136209056739</v>
      </c>
    </row>
    <row r="815" spans="1:17" x14ac:dyDescent="0.35">
      <c r="A815" s="1">
        <v>841</v>
      </c>
      <c r="B815" s="1" t="s">
        <v>318</v>
      </c>
      <c r="C815" s="1" t="s">
        <v>15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21</v>
      </c>
      <c r="K815" s="1" t="s">
        <v>33</v>
      </c>
      <c r="L815" s="24">
        <v>34679000000</v>
      </c>
      <c r="M815" s="25">
        <v>20323000000</v>
      </c>
      <c r="N815" s="25">
        <v>14356000000</v>
      </c>
      <c r="O815" s="26">
        <v>14356000000</v>
      </c>
      <c r="P815" s="27">
        <v>0.62648360581699936</v>
      </c>
      <c r="Q815" s="28">
        <v>0.2593442326799747</v>
      </c>
    </row>
    <row r="816" spans="1:17" x14ac:dyDescent="0.35">
      <c r="A816" s="1">
        <v>842</v>
      </c>
      <c r="B816" s="1" t="s">
        <v>318</v>
      </c>
      <c r="C816" s="1" t="s">
        <v>16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21</v>
      </c>
      <c r="K816" s="1" t="s">
        <v>33</v>
      </c>
      <c r="L816" s="24">
        <v>36191000000</v>
      </c>
      <c r="M816" s="25">
        <v>21431000000</v>
      </c>
      <c r="N816" s="25">
        <v>14760000000</v>
      </c>
      <c r="O816" s="26">
        <v>14760000000</v>
      </c>
      <c r="P816" s="27">
        <v>0.60940946671830543</v>
      </c>
      <c r="Q816" s="28">
        <v>0.24853924259518076</v>
      </c>
    </row>
    <row r="817" spans="1:17" x14ac:dyDescent="0.35">
      <c r="A817" s="1">
        <v>843</v>
      </c>
      <c r="B817" s="1" t="s">
        <v>319</v>
      </c>
      <c r="C817" s="1" t="s">
        <v>11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21</v>
      </c>
      <c r="K817" s="1" t="s">
        <v>56</v>
      </c>
      <c r="L817" s="24">
        <v>3419000000</v>
      </c>
      <c r="M817" s="25">
        <v>2211000000</v>
      </c>
      <c r="N817" s="25">
        <v>1208000000</v>
      </c>
      <c r="O817" s="26">
        <v>1208000000</v>
      </c>
      <c r="P817" s="27">
        <v>0.86644703497212361</v>
      </c>
      <c r="Q817" s="28">
        <v>0.30613279270146987</v>
      </c>
    </row>
    <row r="818" spans="1:17" x14ac:dyDescent="0.35">
      <c r="A818" s="1">
        <v>844</v>
      </c>
      <c r="B818" s="1" t="s">
        <v>319</v>
      </c>
      <c r="C818" s="1" t="s">
        <v>14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21</v>
      </c>
      <c r="K818" s="1" t="s">
        <v>56</v>
      </c>
      <c r="L818" s="24">
        <v>3640000000</v>
      </c>
      <c r="M818" s="25">
        <v>2340000000</v>
      </c>
      <c r="N818" s="25">
        <v>1300000000</v>
      </c>
      <c r="O818" s="26">
        <v>1300000000</v>
      </c>
      <c r="P818" s="27">
        <v>0.8578835729436719</v>
      </c>
      <c r="Q818" s="28">
        <v>0.30638699033702571</v>
      </c>
    </row>
    <row r="819" spans="1:17" x14ac:dyDescent="0.35">
      <c r="A819" s="1">
        <v>845</v>
      </c>
      <c r="B819" s="1" t="s">
        <v>319</v>
      </c>
      <c r="C819" s="1" t="s">
        <v>15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21</v>
      </c>
      <c r="K819" s="1" t="s">
        <v>56</v>
      </c>
      <c r="L819" s="24">
        <v>3497000000</v>
      </c>
      <c r="M819" s="25">
        <v>2611000000</v>
      </c>
      <c r="N819" s="25">
        <v>886000000</v>
      </c>
      <c r="O819" s="26">
        <v>886000000</v>
      </c>
      <c r="P819" s="27">
        <v>0.83420801526717558</v>
      </c>
      <c r="Q819" s="28">
        <v>0.21135496183206107</v>
      </c>
    </row>
    <row r="820" spans="1:17" x14ac:dyDescent="0.35">
      <c r="A820" s="1">
        <v>846</v>
      </c>
      <c r="B820" s="1" t="s">
        <v>319</v>
      </c>
      <c r="C820" s="1" t="s">
        <v>16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21</v>
      </c>
      <c r="K820" s="1" t="s">
        <v>56</v>
      </c>
      <c r="L820" s="24">
        <v>3964000000</v>
      </c>
      <c r="M820" s="25">
        <v>2722000000</v>
      </c>
      <c r="N820" s="25">
        <v>1242000000</v>
      </c>
      <c r="O820" s="26">
        <v>1242000000</v>
      </c>
      <c r="P820" s="27">
        <v>0.84448231785257777</v>
      </c>
      <c r="Q820" s="28">
        <v>0.26459309757136773</v>
      </c>
    </row>
    <row r="821" spans="1:17" x14ac:dyDescent="0.35">
      <c r="A821" s="1">
        <v>847</v>
      </c>
      <c r="B821" s="1" t="s">
        <v>320</v>
      </c>
      <c r="C821" s="1" t="s">
        <v>11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s="1" t="s">
        <v>58</v>
      </c>
      <c r="K821" s="1" t="s">
        <v>95</v>
      </c>
      <c r="L821" s="24">
        <v>6565000000</v>
      </c>
      <c r="M821" s="25">
        <v>4776000000</v>
      </c>
      <c r="N821" s="25">
        <v>1789000000</v>
      </c>
      <c r="O821" s="26">
        <v>1789000000</v>
      </c>
      <c r="P821" s="27">
        <v>0.30043016657514188</v>
      </c>
      <c r="Q821" s="28">
        <v>8.1868936481786558E-2</v>
      </c>
    </row>
    <row r="822" spans="1:17" x14ac:dyDescent="0.35">
      <c r="A822" s="1">
        <v>848</v>
      </c>
      <c r="B822" s="1" t="s">
        <v>320</v>
      </c>
      <c r="C822" s="1" t="s">
        <v>14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s="1" t="s">
        <v>58</v>
      </c>
      <c r="K822" s="1" t="s">
        <v>95</v>
      </c>
      <c r="L822" s="24">
        <v>7201000000</v>
      </c>
      <c r="M822" s="25">
        <v>5088000000</v>
      </c>
      <c r="N822" s="25">
        <v>2113000000</v>
      </c>
      <c r="O822" s="26">
        <v>2113000000</v>
      </c>
      <c r="P822" s="27">
        <v>0.30664736192138997</v>
      </c>
      <c r="Q822" s="28">
        <v>8.9979985521441042E-2</v>
      </c>
    </row>
    <row r="823" spans="1:17" x14ac:dyDescent="0.35">
      <c r="A823" s="1">
        <v>849</v>
      </c>
      <c r="B823" s="1" t="s">
        <v>320</v>
      </c>
      <c r="C823" s="1" t="s">
        <v>15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s="1" t="s">
        <v>58</v>
      </c>
      <c r="K823" s="1" t="s">
        <v>95</v>
      </c>
      <c r="L823" s="24">
        <v>7363000000</v>
      </c>
      <c r="M823" s="25">
        <v>4900000000</v>
      </c>
      <c r="N823" s="25">
        <v>2463000000</v>
      </c>
      <c r="O823" s="26">
        <v>2463000000</v>
      </c>
      <c r="P823" s="27">
        <v>0.31176694753779055</v>
      </c>
      <c r="Q823" s="28">
        <v>0.10428928314349832</v>
      </c>
    </row>
    <row r="824" spans="1:17" x14ac:dyDescent="0.35">
      <c r="A824" s="1">
        <v>850</v>
      </c>
      <c r="B824" s="1" t="s">
        <v>320</v>
      </c>
      <c r="C824" s="1" t="s">
        <v>16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s="1" t="s">
        <v>58</v>
      </c>
      <c r="K824" s="1" t="s">
        <v>95</v>
      </c>
      <c r="L824" s="24">
        <v>6897000000</v>
      </c>
      <c r="M824" s="25">
        <v>4513000000</v>
      </c>
      <c r="N824" s="25">
        <v>2384000000</v>
      </c>
      <c r="O824" s="26">
        <v>2384000000</v>
      </c>
      <c r="P824" s="27">
        <v>0.30838363514419853</v>
      </c>
      <c r="Q824" s="28">
        <v>0.10659512631343618</v>
      </c>
    </row>
    <row r="825" spans="1:17" x14ac:dyDescent="0.35">
      <c r="A825" s="1">
        <v>851</v>
      </c>
      <c r="B825" s="1" t="s">
        <v>321</v>
      </c>
      <c r="C825" s="1" t="s">
        <v>11</v>
      </c>
      <c r="D825" s="2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s="1" t="s">
        <v>18</v>
      </c>
      <c r="K825" s="1" t="s">
        <v>322</v>
      </c>
      <c r="L825" s="24">
        <v>6956200000</v>
      </c>
      <c r="M825" s="25">
        <v>6279100000</v>
      </c>
      <c r="N825" s="25">
        <v>677100000</v>
      </c>
      <c r="O825" s="26">
        <v>677100000</v>
      </c>
      <c r="P825" s="27">
        <v>1</v>
      </c>
      <c r="Q825" s="28">
        <v>9.7337626865242513E-2</v>
      </c>
    </row>
    <row r="826" spans="1:17" x14ac:dyDescent="0.35">
      <c r="A826" s="1">
        <v>852</v>
      </c>
      <c r="B826" s="1" t="s">
        <v>321</v>
      </c>
      <c r="C826" s="1" t="s">
        <v>14</v>
      </c>
      <c r="D826" s="2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s="1" t="s">
        <v>18</v>
      </c>
      <c r="K826" s="1" t="s">
        <v>322</v>
      </c>
      <c r="L826" s="24">
        <v>7122300000</v>
      </c>
      <c r="M826" s="25">
        <v>6463400000</v>
      </c>
      <c r="N826" s="25">
        <v>658900000</v>
      </c>
      <c r="O826" s="26">
        <v>658900000</v>
      </c>
      <c r="P826" s="27">
        <v>1</v>
      </c>
      <c r="Q826" s="28">
        <v>9.2512250256237452E-2</v>
      </c>
    </row>
    <row r="827" spans="1:17" x14ac:dyDescent="0.35">
      <c r="A827" s="1">
        <v>853</v>
      </c>
      <c r="B827" s="1" t="s">
        <v>321</v>
      </c>
      <c r="C827" s="1" t="s">
        <v>15</v>
      </c>
      <c r="D827" s="2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s="1" t="s">
        <v>18</v>
      </c>
      <c r="K827" s="1" t="s">
        <v>322</v>
      </c>
      <c r="L827" s="24">
        <v>7537100000</v>
      </c>
      <c r="M827" s="25">
        <v>6748500000</v>
      </c>
      <c r="N827" s="25">
        <v>788600000</v>
      </c>
      <c r="O827" s="26">
        <v>788600000</v>
      </c>
      <c r="P827" s="27">
        <v>1</v>
      </c>
      <c r="Q827" s="28">
        <v>0.10462910137851428</v>
      </c>
    </row>
    <row r="828" spans="1:17" x14ac:dyDescent="0.35">
      <c r="A828" s="1">
        <v>854</v>
      </c>
      <c r="B828" s="1" t="s">
        <v>321</v>
      </c>
      <c r="C828" s="1" t="s">
        <v>16</v>
      </c>
      <c r="D828" s="2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s="1" t="s">
        <v>18</v>
      </c>
      <c r="K828" s="1" t="s">
        <v>322</v>
      </c>
      <c r="L828" s="24">
        <v>7613800000</v>
      </c>
      <c r="M828" s="25">
        <v>6742700000</v>
      </c>
      <c r="N828" s="25">
        <v>871100000</v>
      </c>
      <c r="O828" s="26">
        <v>871100000</v>
      </c>
      <c r="P828" s="27">
        <v>1</v>
      </c>
      <c r="Q828" s="28">
        <v>0.11441067535264914</v>
      </c>
    </row>
    <row r="829" spans="1:17" x14ac:dyDescent="0.35">
      <c r="A829" s="1">
        <v>855</v>
      </c>
      <c r="B829" s="1" t="s">
        <v>323</v>
      </c>
      <c r="C829" s="1" t="s">
        <v>11</v>
      </c>
      <c r="D829" s="2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s="1" t="s">
        <v>51</v>
      </c>
      <c r="K829" s="1" t="s">
        <v>52</v>
      </c>
      <c r="L829" s="24">
        <v>1726842000</v>
      </c>
      <c r="M829" s="25">
        <v>1166715000</v>
      </c>
      <c r="N829" s="25">
        <v>560127000</v>
      </c>
      <c r="O829" s="26">
        <v>560127000</v>
      </c>
      <c r="P829" s="27">
        <v>0.57485614797824869</v>
      </c>
      <c r="Q829" s="28">
        <v>0.18646317937519039</v>
      </c>
    </row>
    <row r="830" spans="1:17" x14ac:dyDescent="0.35">
      <c r="A830" s="1">
        <v>856</v>
      </c>
      <c r="B830" s="1" t="s">
        <v>323</v>
      </c>
      <c r="C830" s="1" t="s">
        <v>14</v>
      </c>
      <c r="D830" s="2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s="1" t="s">
        <v>51</v>
      </c>
      <c r="K830" s="1" t="s">
        <v>52</v>
      </c>
      <c r="L830" s="24">
        <v>1735745000</v>
      </c>
      <c r="M830" s="25">
        <v>1246068000</v>
      </c>
      <c r="N830" s="25">
        <v>489677000</v>
      </c>
      <c r="O830" s="26">
        <v>489677000</v>
      </c>
      <c r="P830" s="27">
        <v>0.57387152051677182</v>
      </c>
      <c r="Q830" s="28">
        <v>0.16189687111418513</v>
      </c>
    </row>
    <row r="831" spans="1:17" x14ac:dyDescent="0.35">
      <c r="A831" s="1">
        <v>857</v>
      </c>
      <c r="B831" s="1" t="s">
        <v>323</v>
      </c>
      <c r="C831" s="1" t="s">
        <v>15</v>
      </c>
      <c r="D831" s="2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s="1" t="s">
        <v>51</v>
      </c>
      <c r="K831" s="1" t="s">
        <v>52</v>
      </c>
      <c r="L831" s="24">
        <v>1773057000</v>
      </c>
      <c r="M831" s="25">
        <v>1222715000</v>
      </c>
      <c r="N831" s="25">
        <v>550342000</v>
      </c>
      <c r="O831" s="26">
        <v>550342000</v>
      </c>
      <c r="P831" s="27">
        <v>0.56870801583093655</v>
      </c>
      <c r="Q831" s="28">
        <v>0.1765221912484648</v>
      </c>
    </row>
    <row r="832" spans="1:17" x14ac:dyDescent="0.35">
      <c r="A832" s="1">
        <v>858</v>
      </c>
      <c r="B832" s="1" t="s">
        <v>323</v>
      </c>
      <c r="C832" s="1" t="s">
        <v>16</v>
      </c>
      <c r="D832" s="2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s="1" t="s">
        <v>51</v>
      </c>
      <c r="K832" s="1" t="s">
        <v>52</v>
      </c>
      <c r="L832" s="24">
        <v>1717951000</v>
      </c>
      <c r="M832" s="25">
        <v>1190424000</v>
      </c>
      <c r="N832" s="25">
        <v>527527000</v>
      </c>
      <c r="O832" s="26">
        <v>527527000</v>
      </c>
      <c r="P832" s="27">
        <v>0.57113188403098958</v>
      </c>
      <c r="Q832" s="28">
        <v>0.17537606683032045</v>
      </c>
    </row>
    <row r="833" spans="1:17" x14ac:dyDescent="0.35">
      <c r="A833" s="1">
        <v>859</v>
      </c>
      <c r="B833" s="1" t="s">
        <v>324</v>
      </c>
      <c r="C833" s="1" t="s">
        <v>11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s="1" t="s">
        <v>24</v>
      </c>
      <c r="K833" s="1" t="s">
        <v>29</v>
      </c>
      <c r="L833" s="24">
        <v>1594200000</v>
      </c>
      <c r="M833" s="25">
        <v>741700000</v>
      </c>
      <c r="N833" s="25">
        <v>852500000</v>
      </c>
      <c r="O833" s="26">
        <v>852500000</v>
      </c>
      <c r="P833" s="27">
        <v>0.7038099863140701</v>
      </c>
      <c r="Q833" s="28">
        <v>0.37636307447794798</v>
      </c>
    </row>
    <row r="834" spans="1:17" x14ac:dyDescent="0.35">
      <c r="A834" s="1">
        <v>860</v>
      </c>
      <c r="B834" s="1" t="s">
        <v>324</v>
      </c>
      <c r="C834" s="1" t="s">
        <v>14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s="1" t="s">
        <v>24</v>
      </c>
      <c r="K834" s="1" t="s">
        <v>29</v>
      </c>
      <c r="L834" s="24">
        <v>1413800000</v>
      </c>
      <c r="M834" s="25">
        <v>869000000</v>
      </c>
      <c r="N834" s="25">
        <v>544800000</v>
      </c>
      <c r="O834" s="26">
        <v>544800000</v>
      </c>
      <c r="P834" s="27">
        <v>0.66322653281418587</v>
      </c>
      <c r="Q834" s="28">
        <v>0.25557067129521038</v>
      </c>
    </row>
    <row r="835" spans="1:17" x14ac:dyDescent="0.35">
      <c r="A835" s="1">
        <v>861</v>
      </c>
      <c r="B835" s="1" t="s">
        <v>324</v>
      </c>
      <c r="C835" s="1" t="s">
        <v>15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s="1" t="s">
        <v>24</v>
      </c>
      <c r="K835" s="1" t="s">
        <v>29</v>
      </c>
      <c r="L835" s="24">
        <v>1577900000</v>
      </c>
      <c r="M835" s="25">
        <v>837900000</v>
      </c>
      <c r="N835" s="25">
        <v>740000000</v>
      </c>
      <c r="O835" s="26">
        <v>740000000</v>
      </c>
      <c r="P835" s="27">
        <v>0.66175977185036072</v>
      </c>
      <c r="Q835" s="28">
        <v>0.31035061231337024</v>
      </c>
    </row>
    <row r="836" spans="1:17" x14ac:dyDescent="0.35">
      <c r="A836" s="1">
        <v>862</v>
      </c>
      <c r="B836" s="1" t="s">
        <v>324</v>
      </c>
      <c r="C836" s="1" t="s">
        <v>16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s="1" t="s">
        <v>24</v>
      </c>
      <c r="K836" s="1" t="s">
        <v>29</v>
      </c>
      <c r="L836" s="24">
        <v>1890100000</v>
      </c>
      <c r="M836" s="25">
        <v>944900000</v>
      </c>
      <c r="N836" s="25">
        <v>945200000</v>
      </c>
      <c r="O836" s="26">
        <v>945200000</v>
      </c>
      <c r="P836" s="27">
        <v>0.69889809199822506</v>
      </c>
      <c r="Q836" s="28">
        <v>0.34950451116698711</v>
      </c>
    </row>
    <row r="837" spans="1:17" x14ac:dyDescent="0.35">
      <c r="A837" s="1">
        <v>863</v>
      </c>
      <c r="B837" s="1" t="s">
        <v>325</v>
      </c>
      <c r="C837" s="1" t="s">
        <v>11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s="1" t="s">
        <v>12</v>
      </c>
      <c r="K837" s="1" t="s">
        <v>156</v>
      </c>
      <c r="L837" s="24">
        <v>5581000000</v>
      </c>
      <c r="M837" s="25">
        <v>3065000000</v>
      </c>
      <c r="N837" s="25">
        <v>2516000000</v>
      </c>
      <c r="O837" s="26">
        <v>2516000000</v>
      </c>
      <c r="P837" s="27">
        <v>0.39483551467987266</v>
      </c>
      <c r="Q837" s="28">
        <v>0.17799787760877256</v>
      </c>
    </row>
    <row r="838" spans="1:17" x14ac:dyDescent="0.35">
      <c r="A838" s="1">
        <v>864</v>
      </c>
      <c r="B838" s="1" t="s">
        <v>325</v>
      </c>
      <c r="C838" s="1" t="s">
        <v>14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s="1" t="s">
        <v>12</v>
      </c>
      <c r="K838" s="1" t="s">
        <v>156</v>
      </c>
      <c r="L838" s="24">
        <v>5811000000</v>
      </c>
      <c r="M838" s="25">
        <v>2923000000</v>
      </c>
      <c r="N838" s="25">
        <v>2888000000</v>
      </c>
      <c r="O838" s="26">
        <v>2888000000</v>
      </c>
      <c r="P838" s="27">
        <v>0.40120132560066279</v>
      </c>
      <c r="Q838" s="28">
        <v>0.19939243302954984</v>
      </c>
    </row>
    <row r="839" spans="1:17" x14ac:dyDescent="0.35">
      <c r="A839" s="1">
        <v>865</v>
      </c>
      <c r="B839" s="1" t="s">
        <v>325</v>
      </c>
      <c r="C839" s="1" t="s">
        <v>15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s="1" t="s">
        <v>12</v>
      </c>
      <c r="K839" s="1" t="s">
        <v>156</v>
      </c>
      <c r="L839" s="24">
        <v>5517000000</v>
      </c>
      <c r="M839" s="25">
        <v>2650000000</v>
      </c>
      <c r="N839" s="25">
        <v>2867000000</v>
      </c>
      <c r="O839" s="26">
        <v>2867000000</v>
      </c>
      <c r="P839" s="27">
        <v>0.41156284968295409</v>
      </c>
      <c r="Q839" s="28">
        <v>0.21387541961954495</v>
      </c>
    </row>
    <row r="840" spans="1:17" x14ac:dyDescent="0.35">
      <c r="A840" s="1">
        <v>866</v>
      </c>
      <c r="B840" s="1" t="s">
        <v>325</v>
      </c>
      <c r="C840" s="1" t="s">
        <v>16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s="1" t="s">
        <v>12</v>
      </c>
      <c r="K840" s="1" t="s">
        <v>156</v>
      </c>
      <c r="L840" s="24">
        <v>5703000000</v>
      </c>
      <c r="M840" s="25">
        <v>2639000000</v>
      </c>
      <c r="N840" s="25">
        <v>3064000000</v>
      </c>
      <c r="O840" s="26">
        <v>3064000000</v>
      </c>
      <c r="P840" s="27">
        <v>0.41936907125523937</v>
      </c>
      <c r="Q840" s="28">
        <v>0.22531068460916243</v>
      </c>
    </row>
    <row r="841" spans="1:17" x14ac:dyDescent="0.35">
      <c r="A841" s="1">
        <v>867</v>
      </c>
      <c r="B841" s="1" t="s">
        <v>326</v>
      </c>
      <c r="C841" s="1" t="s">
        <v>11</v>
      </c>
      <c r="D841" s="2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s="1" t="s">
        <v>46</v>
      </c>
      <c r="K841" s="1" t="s">
        <v>72</v>
      </c>
      <c r="L841" s="24">
        <v>4050400000</v>
      </c>
      <c r="M841" s="25">
        <v>3207800000</v>
      </c>
      <c r="N841" s="25">
        <v>842600000</v>
      </c>
      <c r="O841" s="26">
        <v>842600000</v>
      </c>
      <c r="P841" s="27">
        <v>1</v>
      </c>
      <c r="Q841" s="28">
        <v>0.20802883665810784</v>
      </c>
    </row>
    <row r="842" spans="1:17" x14ac:dyDescent="0.35">
      <c r="A842" s="1">
        <v>868</v>
      </c>
      <c r="B842" s="1" t="s">
        <v>326</v>
      </c>
      <c r="C842" s="1" t="s">
        <v>14</v>
      </c>
      <c r="D842" s="2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s="1" t="s">
        <v>46</v>
      </c>
      <c r="K842" s="1" t="s">
        <v>72</v>
      </c>
      <c r="L842" s="24">
        <v>4644600000</v>
      </c>
      <c r="M842" s="25">
        <v>3524400000</v>
      </c>
      <c r="N842" s="25">
        <v>1120200000</v>
      </c>
      <c r="O842" s="26">
        <v>1120200000</v>
      </c>
      <c r="P842" s="27">
        <v>1</v>
      </c>
      <c r="Q842" s="28">
        <v>0.24118330964991602</v>
      </c>
    </row>
    <row r="843" spans="1:17" x14ac:dyDescent="0.35">
      <c r="A843" s="1">
        <v>869</v>
      </c>
      <c r="B843" s="1" t="s">
        <v>326</v>
      </c>
      <c r="C843" s="1" t="s">
        <v>15</v>
      </c>
      <c r="D843" s="2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s="1" t="s">
        <v>46</v>
      </c>
      <c r="K843" s="1" t="s">
        <v>72</v>
      </c>
      <c r="L843" s="24">
        <v>5147100000</v>
      </c>
      <c r="M843" s="25">
        <v>3870200000</v>
      </c>
      <c r="N843" s="25">
        <v>1276900000</v>
      </c>
      <c r="O843" s="26">
        <v>1276900000</v>
      </c>
      <c r="P843" s="27">
        <v>1</v>
      </c>
      <c r="Q843" s="28">
        <v>0.24808144391987721</v>
      </c>
    </row>
    <row r="844" spans="1:17" x14ac:dyDescent="0.35">
      <c r="A844" s="1">
        <v>870</v>
      </c>
      <c r="B844" s="1" t="s">
        <v>326</v>
      </c>
      <c r="C844" s="1" t="s">
        <v>16</v>
      </c>
      <c r="D844" s="2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s="1" t="s">
        <v>46</v>
      </c>
      <c r="K844" s="1" t="s">
        <v>72</v>
      </c>
      <c r="L844" s="24">
        <v>5122900000</v>
      </c>
      <c r="M844" s="25">
        <v>3764500000</v>
      </c>
      <c r="N844" s="25">
        <v>1358400000</v>
      </c>
      <c r="O844" s="26">
        <v>1358400000</v>
      </c>
      <c r="P844" s="27">
        <v>1</v>
      </c>
      <c r="Q844" s="28">
        <v>0.26516231041011928</v>
      </c>
    </row>
    <row r="845" spans="1:17" x14ac:dyDescent="0.35">
      <c r="A845" s="1">
        <v>871</v>
      </c>
      <c r="B845" s="1" t="s">
        <v>327</v>
      </c>
      <c r="C845" s="1" t="s">
        <v>11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s="1" t="s">
        <v>12</v>
      </c>
      <c r="K845" s="1" t="s">
        <v>328</v>
      </c>
      <c r="L845" s="24">
        <v>1824123000</v>
      </c>
      <c r="M845" s="25">
        <v>1293923000</v>
      </c>
      <c r="N845" s="25">
        <v>530200000</v>
      </c>
      <c r="O845" s="26">
        <v>530200000</v>
      </c>
      <c r="P845" s="27">
        <v>0.36085662059988366</v>
      </c>
      <c r="Q845" s="28">
        <v>0.10488666621826397</v>
      </c>
    </row>
    <row r="846" spans="1:17" x14ac:dyDescent="0.35">
      <c r="A846" s="1">
        <v>872</v>
      </c>
      <c r="B846" s="1" t="s">
        <v>327</v>
      </c>
      <c r="C846" s="1" t="s">
        <v>14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s="1" t="s">
        <v>12</v>
      </c>
      <c r="K846" s="1" t="s">
        <v>328</v>
      </c>
      <c r="L846" s="24">
        <v>2013770000</v>
      </c>
      <c r="M846" s="25">
        <v>1437062000</v>
      </c>
      <c r="N846" s="25">
        <v>576708000</v>
      </c>
      <c r="O846" s="26">
        <v>576708000</v>
      </c>
      <c r="P846" s="27">
        <v>0.36059529013061165</v>
      </c>
      <c r="Q846" s="28">
        <v>0.10326809346680345</v>
      </c>
    </row>
    <row r="847" spans="1:17" x14ac:dyDescent="0.35">
      <c r="A847" s="1">
        <v>873</v>
      </c>
      <c r="B847" s="1" t="s">
        <v>327</v>
      </c>
      <c r="C847" s="1" t="s">
        <v>15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s="1" t="s">
        <v>12</v>
      </c>
      <c r="K847" s="1" t="s">
        <v>328</v>
      </c>
      <c r="L847" s="24">
        <v>2267038000</v>
      </c>
      <c r="M847" s="25">
        <v>1635496000</v>
      </c>
      <c r="N847" s="25">
        <v>631542000</v>
      </c>
      <c r="O847" s="26">
        <v>631542000</v>
      </c>
      <c r="P847" s="27">
        <v>0.36770086681552872</v>
      </c>
      <c r="Q847" s="28">
        <v>0.10243257538268552</v>
      </c>
    </row>
    <row r="848" spans="1:17" x14ac:dyDescent="0.35">
      <c r="A848" s="1">
        <v>874</v>
      </c>
      <c r="B848" s="1" t="s">
        <v>327</v>
      </c>
      <c r="C848" s="1" t="s">
        <v>16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s="1" t="s">
        <v>12</v>
      </c>
      <c r="K848" s="1" t="s">
        <v>328</v>
      </c>
      <c r="L848" s="24">
        <v>2522068000</v>
      </c>
      <c r="M848" s="25">
        <v>1806374000</v>
      </c>
      <c r="N848" s="25">
        <v>715694000</v>
      </c>
      <c r="O848" s="26">
        <v>715694000</v>
      </c>
      <c r="P848" s="27">
        <v>0.40759733184477587</v>
      </c>
      <c r="Q848" s="28">
        <v>0.11566498794533495</v>
      </c>
    </row>
    <row r="849" spans="1:17" x14ac:dyDescent="0.35">
      <c r="A849" s="1">
        <v>875</v>
      </c>
      <c r="B849" s="1" t="s">
        <v>329</v>
      </c>
      <c r="C849" s="1" t="s">
        <v>11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s="1" t="s">
        <v>12</v>
      </c>
      <c r="K849" s="1" t="s">
        <v>163</v>
      </c>
      <c r="L849" s="24">
        <v>1842319000</v>
      </c>
      <c r="M849" s="25">
        <v>1173340000</v>
      </c>
      <c r="N849" s="25">
        <v>668979000</v>
      </c>
      <c r="O849" s="26">
        <v>668979000</v>
      </c>
      <c r="P849" s="27">
        <v>0.1558859694428405</v>
      </c>
      <c r="Q849" s="28">
        <v>5.6604985321164258E-2</v>
      </c>
    </row>
    <row r="850" spans="1:17" x14ac:dyDescent="0.35">
      <c r="A850" s="1">
        <v>876</v>
      </c>
      <c r="B850" s="1" t="s">
        <v>329</v>
      </c>
      <c r="C850" s="1" t="s">
        <v>14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s="1" t="s">
        <v>12</v>
      </c>
      <c r="K850" s="1" t="s">
        <v>163</v>
      </c>
      <c r="L850" s="24">
        <v>2073784000</v>
      </c>
      <c r="M850" s="25">
        <v>1545716000</v>
      </c>
      <c r="N850" s="25">
        <v>528068000</v>
      </c>
      <c r="O850" s="26">
        <v>528068000</v>
      </c>
      <c r="P850" s="27">
        <v>0.16335237130190672</v>
      </c>
      <c r="Q850" s="28">
        <v>4.1596019647492349E-2</v>
      </c>
    </row>
    <row r="851" spans="1:17" x14ac:dyDescent="0.35">
      <c r="A851" s="1">
        <v>877</v>
      </c>
      <c r="B851" s="1" t="s">
        <v>329</v>
      </c>
      <c r="C851" s="1" t="s">
        <v>15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s="1" t="s">
        <v>12</v>
      </c>
      <c r="K851" s="1" t="s">
        <v>163</v>
      </c>
      <c r="L851" s="24">
        <v>1968338000</v>
      </c>
      <c r="M851" s="25">
        <v>1522811000</v>
      </c>
      <c r="N851" s="25">
        <v>445527000</v>
      </c>
      <c r="O851" s="26">
        <v>445527000</v>
      </c>
      <c r="P851" s="27">
        <v>0.1624734045011933</v>
      </c>
      <c r="Q851" s="28">
        <v>3.6775334565101687E-2</v>
      </c>
    </row>
    <row r="852" spans="1:17" x14ac:dyDescent="0.35">
      <c r="A852" s="1">
        <v>878</v>
      </c>
      <c r="B852" s="1" t="s">
        <v>329</v>
      </c>
      <c r="C852" s="1" t="s">
        <v>16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s="1" t="s">
        <v>12</v>
      </c>
      <c r="K852" s="1" t="s">
        <v>163</v>
      </c>
      <c r="L852" s="24">
        <v>1767831000</v>
      </c>
      <c r="M852" s="25">
        <v>1429233000</v>
      </c>
      <c r="N852" s="25">
        <v>338598000</v>
      </c>
      <c r="O852" s="26">
        <v>338598000</v>
      </c>
      <c r="P852" s="27">
        <v>0.16123729348275473</v>
      </c>
      <c r="Q852" s="28">
        <v>3.0882264819812412E-2</v>
      </c>
    </row>
    <row r="853" spans="1:17" x14ac:dyDescent="0.35">
      <c r="A853" s="1">
        <v>879</v>
      </c>
      <c r="B853" s="1" t="s">
        <v>330</v>
      </c>
      <c r="C853" s="1" t="s">
        <v>11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s="1" t="s">
        <v>21</v>
      </c>
      <c r="K853" s="1" t="s">
        <v>173</v>
      </c>
      <c r="L853" s="24">
        <v>2708800000</v>
      </c>
      <c r="M853" s="25">
        <v>2353900000</v>
      </c>
      <c r="N853" s="25">
        <v>354900000</v>
      </c>
      <c r="O853" s="26">
        <v>354900000</v>
      </c>
      <c r="P853" s="27">
        <v>0.62051587483392123</v>
      </c>
      <c r="Q853" s="28">
        <v>8.1298391899940439E-2</v>
      </c>
    </row>
    <row r="854" spans="1:17" x14ac:dyDescent="0.35">
      <c r="A854" s="1">
        <v>880</v>
      </c>
      <c r="B854" s="1" t="s">
        <v>330</v>
      </c>
      <c r="C854" s="1" t="s">
        <v>14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s="1" t="s">
        <v>21</v>
      </c>
      <c r="K854" s="1" t="s">
        <v>173</v>
      </c>
      <c r="L854" s="24">
        <v>2941400000</v>
      </c>
      <c r="M854" s="25">
        <v>2336400000</v>
      </c>
      <c r="N854" s="25">
        <v>605000000</v>
      </c>
      <c r="O854" s="26">
        <v>605000000</v>
      </c>
      <c r="P854" s="27">
        <v>0.62997151485296954</v>
      </c>
      <c r="Q854" s="28">
        <v>0.12957529288299671</v>
      </c>
    </row>
    <row r="855" spans="1:17" x14ac:dyDescent="0.35">
      <c r="A855" s="1">
        <v>881</v>
      </c>
      <c r="B855" s="1" t="s">
        <v>330</v>
      </c>
      <c r="C855" s="1" t="s">
        <v>15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s="1" t="s">
        <v>21</v>
      </c>
      <c r="K855" s="1" t="s">
        <v>173</v>
      </c>
      <c r="L855" s="24">
        <v>2858200000</v>
      </c>
      <c r="M855" s="25">
        <v>2260900000</v>
      </c>
      <c r="N855" s="25">
        <v>597300000</v>
      </c>
      <c r="O855" s="26">
        <v>597300000</v>
      </c>
      <c r="P855" s="27">
        <v>0.61770871604244559</v>
      </c>
      <c r="Q855" s="28">
        <v>0.12908733331892547</v>
      </c>
    </row>
    <row r="856" spans="1:17" x14ac:dyDescent="0.35">
      <c r="A856" s="1">
        <v>882</v>
      </c>
      <c r="B856" s="1" t="s">
        <v>330</v>
      </c>
      <c r="C856" s="1" t="s">
        <v>16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s="1" t="s">
        <v>21</v>
      </c>
      <c r="K856" s="1" t="s">
        <v>173</v>
      </c>
      <c r="L856" s="24">
        <v>3078600000</v>
      </c>
      <c r="M856" s="25">
        <v>2167200000</v>
      </c>
      <c r="N856" s="25">
        <v>911400000</v>
      </c>
      <c r="O856" s="26">
        <v>911400000</v>
      </c>
      <c r="P856" s="27">
        <v>0.6337436699740624</v>
      </c>
      <c r="Q856" s="28">
        <v>0.18761579315739635</v>
      </c>
    </row>
    <row r="857" spans="1:17" x14ac:dyDescent="0.35">
      <c r="A857" s="1">
        <v>883</v>
      </c>
      <c r="B857" s="1" t="s">
        <v>331</v>
      </c>
      <c r="C857" s="1" t="s">
        <v>11</v>
      </c>
      <c r="D857" s="2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s="1" t="s">
        <v>46</v>
      </c>
      <c r="K857" s="1" t="s">
        <v>104</v>
      </c>
      <c r="L857" s="24">
        <v>93646000000</v>
      </c>
      <c r="M857" s="25">
        <v>68114000000</v>
      </c>
      <c r="N857" s="25">
        <v>25532000000</v>
      </c>
      <c r="O857" s="26">
        <v>25532000000</v>
      </c>
      <c r="P857" s="27">
        <v>1</v>
      </c>
      <c r="Q857" s="28">
        <v>0.27264378617346174</v>
      </c>
    </row>
    <row r="858" spans="1:17" x14ac:dyDescent="0.35">
      <c r="A858" s="1">
        <v>884</v>
      </c>
      <c r="B858" s="1" t="s">
        <v>331</v>
      </c>
      <c r="C858" s="1" t="s">
        <v>14</v>
      </c>
      <c r="D858" s="2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s="1" t="s">
        <v>46</v>
      </c>
      <c r="K858" s="1" t="s">
        <v>104</v>
      </c>
      <c r="L858" s="24">
        <v>97142000000</v>
      </c>
      <c r="M858" s="25">
        <v>70692000000</v>
      </c>
      <c r="N858" s="25">
        <v>26450000000</v>
      </c>
      <c r="O858" s="26">
        <v>26450000000</v>
      </c>
      <c r="P858" s="27">
        <v>1</v>
      </c>
      <c r="Q858" s="28">
        <v>0.27228181425130221</v>
      </c>
    </row>
    <row r="859" spans="1:17" x14ac:dyDescent="0.35">
      <c r="A859" s="1">
        <v>885</v>
      </c>
      <c r="B859" s="1" t="s">
        <v>331</v>
      </c>
      <c r="C859" s="1" t="s">
        <v>15</v>
      </c>
      <c r="D859" s="2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s="1" t="s">
        <v>46</v>
      </c>
      <c r="K859" s="1" t="s">
        <v>104</v>
      </c>
      <c r="L859" s="24">
        <v>91973000000</v>
      </c>
      <c r="M859" s="25">
        <v>64413000000</v>
      </c>
      <c r="N859" s="25">
        <v>27560000000</v>
      </c>
      <c r="O859" s="26">
        <v>27560000000</v>
      </c>
      <c r="P859" s="27">
        <v>1</v>
      </c>
      <c r="Q859" s="28">
        <v>0.29965315907929502</v>
      </c>
    </row>
    <row r="860" spans="1:17" x14ac:dyDescent="0.35">
      <c r="A860" s="1">
        <v>886</v>
      </c>
      <c r="B860" s="1" t="s">
        <v>331</v>
      </c>
      <c r="C860" s="1" t="s">
        <v>16</v>
      </c>
      <c r="D860" s="2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s="1" t="s">
        <v>46</v>
      </c>
      <c r="K860" s="1" t="s">
        <v>104</v>
      </c>
      <c r="L860" s="24">
        <v>89716000000</v>
      </c>
      <c r="M860" s="25">
        <v>62841000000</v>
      </c>
      <c r="N860" s="25">
        <v>26875000000</v>
      </c>
      <c r="O860" s="26">
        <v>26875000000</v>
      </c>
      <c r="P860" s="27">
        <v>1</v>
      </c>
      <c r="Q860" s="28">
        <v>0.29955637790360695</v>
      </c>
    </row>
    <row r="861" spans="1:17" x14ac:dyDescent="0.35">
      <c r="A861" s="1">
        <v>887</v>
      </c>
      <c r="B861" s="1" t="s">
        <v>332</v>
      </c>
      <c r="C861" s="1" t="s">
        <v>11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s="1" t="s">
        <v>18</v>
      </c>
      <c r="K861" s="1" t="s">
        <v>333</v>
      </c>
      <c r="L861" s="24">
        <v>4702000000</v>
      </c>
      <c r="M861" s="25">
        <v>3357000000</v>
      </c>
      <c r="N861" s="25">
        <v>1345000000</v>
      </c>
      <c r="O861" s="26">
        <v>1345000000</v>
      </c>
      <c r="P861" s="27">
        <v>0.38750618097906708</v>
      </c>
      <c r="Q861" s="28">
        <v>0.11084555793637713</v>
      </c>
    </row>
    <row r="862" spans="1:17" x14ac:dyDescent="0.35">
      <c r="A862" s="1">
        <v>888</v>
      </c>
      <c r="B862" s="1" t="s">
        <v>332</v>
      </c>
      <c r="C862" s="1" t="s">
        <v>14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s="1" t="s">
        <v>18</v>
      </c>
      <c r="K862" s="1" t="s">
        <v>333</v>
      </c>
      <c r="L862" s="24">
        <v>4803000000</v>
      </c>
      <c r="M862" s="25">
        <v>3453000000</v>
      </c>
      <c r="N862" s="25">
        <v>1350000000</v>
      </c>
      <c r="O862" s="26">
        <v>1350000000</v>
      </c>
      <c r="P862" s="27">
        <v>0.3830143540669857</v>
      </c>
      <c r="Q862" s="28">
        <v>0.1076555023923445</v>
      </c>
    </row>
    <row r="863" spans="1:17" x14ac:dyDescent="0.35">
      <c r="A863" s="1">
        <v>889</v>
      </c>
      <c r="B863" s="1" t="s">
        <v>332</v>
      </c>
      <c r="C863" s="1" t="s">
        <v>15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s="1" t="s">
        <v>18</v>
      </c>
      <c r="K863" s="1" t="s">
        <v>333</v>
      </c>
      <c r="L863" s="24">
        <v>5100000000</v>
      </c>
      <c r="M863" s="25">
        <v>3777000000</v>
      </c>
      <c r="N863" s="25">
        <v>1323000000</v>
      </c>
      <c r="O863" s="26">
        <v>1323000000</v>
      </c>
      <c r="P863" s="27">
        <v>0.3776099511328298</v>
      </c>
      <c r="Q863" s="28">
        <v>9.7956463793869394E-2</v>
      </c>
    </row>
    <row r="864" spans="1:17" x14ac:dyDescent="0.35">
      <c r="A864" s="1">
        <v>890</v>
      </c>
      <c r="B864" s="1" t="s">
        <v>332</v>
      </c>
      <c r="C864" s="1" t="s">
        <v>16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s="1" t="s">
        <v>18</v>
      </c>
      <c r="K864" s="1" t="s">
        <v>333</v>
      </c>
      <c r="L864" s="24">
        <v>5269000000</v>
      </c>
      <c r="M864" s="25">
        <v>4168000000</v>
      </c>
      <c r="N864" s="25">
        <v>1101000000</v>
      </c>
      <c r="O864" s="26">
        <v>1101000000</v>
      </c>
      <c r="P864" s="27">
        <v>0.36496502043360812</v>
      </c>
      <c r="Q864" s="28">
        <v>7.6262381381173375E-2</v>
      </c>
    </row>
    <row r="865" spans="1:17" x14ac:dyDescent="0.35">
      <c r="A865" s="1">
        <v>891</v>
      </c>
      <c r="B865" s="1" t="s">
        <v>334</v>
      </c>
      <c r="C865" s="1" t="s">
        <v>11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s="1" t="s">
        <v>35</v>
      </c>
      <c r="K865" s="1" t="s">
        <v>123</v>
      </c>
      <c r="L865" s="24">
        <v>5434000000</v>
      </c>
      <c r="M865" s="25">
        <v>3872000000</v>
      </c>
      <c r="N865" s="25">
        <v>1562000000</v>
      </c>
      <c r="O865" s="26">
        <v>1562000000</v>
      </c>
      <c r="P865" s="27">
        <v>0.38275692047615695</v>
      </c>
      <c r="Q865" s="28">
        <v>0.11002324434739734</v>
      </c>
    </row>
    <row r="866" spans="1:17" x14ac:dyDescent="0.35">
      <c r="A866" s="1">
        <v>892</v>
      </c>
      <c r="B866" s="1" t="s">
        <v>334</v>
      </c>
      <c r="C866" s="1" t="s">
        <v>14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s="1" t="s">
        <v>35</v>
      </c>
      <c r="K866" s="1" t="s">
        <v>123</v>
      </c>
      <c r="L866" s="24">
        <v>6103000000</v>
      </c>
      <c r="M866" s="25">
        <v>3266000000</v>
      </c>
      <c r="N866" s="25">
        <v>2837000000</v>
      </c>
      <c r="O866" s="26">
        <v>2837000000</v>
      </c>
      <c r="P866" s="27">
        <v>0.41258788534342883</v>
      </c>
      <c r="Q866" s="28">
        <v>0.19179286100594917</v>
      </c>
    </row>
    <row r="867" spans="1:17" x14ac:dyDescent="0.35">
      <c r="A867" s="1">
        <v>893</v>
      </c>
      <c r="B867" s="1" t="s">
        <v>334</v>
      </c>
      <c r="C867" s="1" t="s">
        <v>15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s="1" t="s">
        <v>35</v>
      </c>
      <c r="K867" s="1" t="s">
        <v>123</v>
      </c>
      <c r="L867" s="24">
        <v>5063000000</v>
      </c>
      <c r="M867" s="25">
        <v>4039000000</v>
      </c>
      <c r="N867" s="25">
        <v>1024000000</v>
      </c>
      <c r="O867" s="26">
        <v>1024000000</v>
      </c>
      <c r="P867" s="27">
        <v>0.34725651577503425</v>
      </c>
      <c r="Q867" s="28">
        <v>7.0233196159122088E-2</v>
      </c>
    </row>
    <row r="868" spans="1:17" x14ac:dyDescent="0.35">
      <c r="A868" s="1">
        <v>894</v>
      </c>
      <c r="B868" s="1" t="s">
        <v>334</v>
      </c>
      <c r="C868" s="1" t="s">
        <v>16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s="1" t="s">
        <v>35</v>
      </c>
      <c r="K868" s="1" t="s">
        <v>123</v>
      </c>
      <c r="L868" s="24">
        <v>4681000000</v>
      </c>
      <c r="M868" s="25">
        <v>3590000000</v>
      </c>
      <c r="N868" s="25">
        <v>1091000000</v>
      </c>
      <c r="O868" s="26">
        <v>1091000000</v>
      </c>
      <c r="P868" s="27">
        <v>0.34609981515711641</v>
      </c>
      <c r="Q868" s="28">
        <v>8.0665434380776335E-2</v>
      </c>
    </row>
    <row r="869" spans="1:17" x14ac:dyDescent="0.35">
      <c r="A869" s="1">
        <v>895</v>
      </c>
      <c r="B869" s="1" t="s">
        <v>335</v>
      </c>
      <c r="C869" s="1" t="s">
        <v>11</v>
      </c>
      <c r="D869" s="2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s="1" t="s">
        <v>46</v>
      </c>
      <c r="K869" s="1" t="s">
        <v>104</v>
      </c>
      <c r="L869" s="24">
        <v>214130000</v>
      </c>
      <c r="M869" s="25">
        <v>186869000</v>
      </c>
      <c r="N869" s="25">
        <v>27261000</v>
      </c>
      <c r="O869" s="26">
        <v>27261000</v>
      </c>
      <c r="P869" s="27">
        <v>0.16630461712192746</v>
      </c>
      <c r="Q869" s="28">
        <v>2.1172326004580695E-2</v>
      </c>
    </row>
    <row r="870" spans="1:17" x14ac:dyDescent="0.35">
      <c r="A870" s="1">
        <v>896</v>
      </c>
      <c r="B870" s="1" t="s">
        <v>335</v>
      </c>
      <c r="C870" s="1" t="s">
        <v>14</v>
      </c>
      <c r="D870" s="2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s="1" t="s">
        <v>46</v>
      </c>
      <c r="K870" s="1" t="s">
        <v>104</v>
      </c>
      <c r="L870" s="24">
        <v>263459000</v>
      </c>
      <c r="M870" s="25">
        <v>207770000</v>
      </c>
      <c r="N870" s="25">
        <v>55689000</v>
      </c>
      <c r="O870" s="26">
        <v>55689000</v>
      </c>
      <c r="P870" s="27">
        <v>0.17998697880195413</v>
      </c>
      <c r="Q870" s="28">
        <v>3.8044989400635484E-2</v>
      </c>
    </row>
    <row r="871" spans="1:17" x14ac:dyDescent="0.35">
      <c r="A871" s="1">
        <v>897</v>
      </c>
      <c r="B871" s="1" t="s">
        <v>335</v>
      </c>
      <c r="C871" s="1" t="s">
        <v>15</v>
      </c>
      <c r="D871" s="2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s="1" t="s">
        <v>46</v>
      </c>
      <c r="K871" s="1" t="s">
        <v>104</v>
      </c>
      <c r="L871" s="24">
        <v>272444000</v>
      </c>
      <c r="M871" s="25">
        <v>220857000</v>
      </c>
      <c r="N871" s="25">
        <v>51587000</v>
      </c>
      <c r="O871" s="26">
        <v>51587000</v>
      </c>
      <c r="P871" s="27">
        <v>0.16740925628589665</v>
      </c>
      <c r="Q871" s="28">
        <v>3.1698775909987202E-2</v>
      </c>
    </row>
    <row r="872" spans="1:17" x14ac:dyDescent="0.35">
      <c r="A872" s="1">
        <v>898</v>
      </c>
      <c r="B872" s="1" t="s">
        <v>335</v>
      </c>
      <c r="C872" s="1" t="s">
        <v>16</v>
      </c>
      <c r="D872" s="2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s="1" t="s">
        <v>46</v>
      </c>
      <c r="K872" s="1" t="s">
        <v>104</v>
      </c>
      <c r="L872" s="24">
        <v>297207000</v>
      </c>
      <c r="M872" s="25">
        <v>237882000</v>
      </c>
      <c r="N872" s="25">
        <v>59325000</v>
      </c>
      <c r="O872" s="26">
        <v>59325000</v>
      </c>
      <c r="P872" s="27">
        <v>0.16311108964642174</v>
      </c>
      <c r="Q872" s="28">
        <v>3.2558336086545625E-2</v>
      </c>
    </row>
    <row r="873" spans="1:17" x14ac:dyDescent="0.35">
      <c r="A873" s="1">
        <v>899</v>
      </c>
      <c r="B873" s="1" t="s">
        <v>336</v>
      </c>
      <c r="C873" s="1" t="s">
        <v>11</v>
      </c>
      <c r="D873" s="2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s="1" t="s">
        <v>51</v>
      </c>
      <c r="K873" s="1" t="s">
        <v>52</v>
      </c>
      <c r="L873" s="24">
        <v>586399000</v>
      </c>
      <c r="M873" s="25">
        <v>338351000</v>
      </c>
      <c r="N873" s="25">
        <v>248048000</v>
      </c>
      <c r="O873" s="26">
        <v>248048000</v>
      </c>
      <c r="P873" s="27">
        <v>0.7391214472889801</v>
      </c>
      <c r="Q873" s="28">
        <v>0.31264991372280126</v>
      </c>
    </row>
    <row r="874" spans="1:17" x14ac:dyDescent="0.35">
      <c r="A874" s="1">
        <v>900</v>
      </c>
      <c r="B874" s="1" t="s">
        <v>336</v>
      </c>
      <c r="C874" s="1" t="s">
        <v>14</v>
      </c>
      <c r="D874" s="2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s="1" t="s">
        <v>51</v>
      </c>
      <c r="K874" s="1" t="s">
        <v>52</v>
      </c>
      <c r="L874" s="24">
        <v>640029000</v>
      </c>
      <c r="M874" s="25">
        <v>352183000</v>
      </c>
      <c r="N874" s="25">
        <v>287846000</v>
      </c>
      <c r="O874" s="26">
        <v>287846000</v>
      </c>
      <c r="P874" s="27">
        <v>0.74290068680377974</v>
      </c>
      <c r="Q874" s="28">
        <v>0.33411140916071114</v>
      </c>
    </row>
    <row r="875" spans="1:17" x14ac:dyDescent="0.35">
      <c r="A875" s="1">
        <v>901</v>
      </c>
      <c r="B875" s="1" t="s">
        <v>336</v>
      </c>
      <c r="C875" s="1" t="s">
        <v>15</v>
      </c>
      <c r="D875" s="2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s="1" t="s">
        <v>51</v>
      </c>
      <c r="K875" s="1" t="s">
        <v>52</v>
      </c>
      <c r="L875" s="24">
        <v>735280000</v>
      </c>
      <c r="M875" s="25">
        <v>380275000</v>
      </c>
      <c r="N875" s="25">
        <v>355005000</v>
      </c>
      <c r="O875" s="26">
        <v>355005000</v>
      </c>
      <c r="P875" s="27">
        <v>0.73979496869393913</v>
      </c>
      <c r="Q875" s="28">
        <v>0.35718489944129017</v>
      </c>
    </row>
    <row r="876" spans="1:17" x14ac:dyDescent="0.35">
      <c r="A876" s="1">
        <v>902</v>
      </c>
      <c r="B876" s="1" t="s">
        <v>336</v>
      </c>
      <c r="C876" s="1" t="s">
        <v>16</v>
      </c>
      <c r="D876" s="2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s="1" t="s">
        <v>51</v>
      </c>
      <c r="K876" s="1" t="s">
        <v>52</v>
      </c>
      <c r="L876" s="24">
        <v>862292000</v>
      </c>
      <c r="M876" s="25">
        <v>467262000</v>
      </c>
      <c r="N876" s="25">
        <v>395030000</v>
      </c>
      <c r="O876" s="26">
        <v>395030000</v>
      </c>
      <c r="P876" s="27">
        <v>0.73904260397730825</v>
      </c>
      <c r="Q876" s="28">
        <v>0.33856744565548108</v>
      </c>
    </row>
    <row r="877" spans="1:17" x14ac:dyDescent="0.35">
      <c r="A877" s="1">
        <v>903</v>
      </c>
      <c r="B877" s="1" t="s">
        <v>337</v>
      </c>
      <c r="C877" s="1" t="s">
        <v>11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s="1" t="s">
        <v>21</v>
      </c>
      <c r="K877" s="1" t="s">
        <v>67</v>
      </c>
      <c r="L877" s="24">
        <v>1605329000</v>
      </c>
      <c r="M877" s="25">
        <v>875644000</v>
      </c>
      <c r="N877" s="25">
        <v>729685000</v>
      </c>
      <c r="O877" s="26">
        <v>729685000</v>
      </c>
      <c r="P877" s="27">
        <v>0.56470371794380214</v>
      </c>
      <c r="Q877" s="28">
        <v>0.25667999047411671</v>
      </c>
    </row>
    <row r="878" spans="1:17" x14ac:dyDescent="0.35">
      <c r="A878" s="1">
        <v>904</v>
      </c>
      <c r="B878" s="1" t="s">
        <v>337</v>
      </c>
      <c r="C878" s="1" t="s">
        <v>14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s="1" t="s">
        <v>21</v>
      </c>
      <c r="K878" s="1" t="s">
        <v>67</v>
      </c>
      <c r="L878" s="24">
        <v>1696446000</v>
      </c>
      <c r="M878" s="25">
        <v>924376000</v>
      </c>
      <c r="N878" s="25">
        <v>772070000</v>
      </c>
      <c r="O878" s="26">
        <v>772070000</v>
      </c>
      <c r="P878" s="27">
        <v>0.5791088165253867</v>
      </c>
      <c r="Q878" s="28">
        <v>0.26355837083806694</v>
      </c>
    </row>
    <row r="879" spans="1:17" x14ac:dyDescent="0.35">
      <c r="A879" s="1">
        <v>905</v>
      </c>
      <c r="B879" s="1" t="s">
        <v>337</v>
      </c>
      <c r="C879" s="1" t="s">
        <v>15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s="1" t="s">
        <v>21</v>
      </c>
      <c r="K879" s="1" t="s">
        <v>67</v>
      </c>
      <c r="L879" s="24">
        <v>1598820000</v>
      </c>
      <c r="M879" s="25">
        <v>937480000</v>
      </c>
      <c r="N879" s="25">
        <v>661340000</v>
      </c>
      <c r="O879" s="26">
        <v>661340000</v>
      </c>
      <c r="P879" s="27">
        <v>0.56815641802967898</v>
      </c>
      <c r="Q879" s="28">
        <v>0.2350136760234097</v>
      </c>
    </row>
    <row r="880" spans="1:17" x14ac:dyDescent="0.35">
      <c r="A880" s="1">
        <v>906</v>
      </c>
      <c r="B880" s="1" t="s">
        <v>337</v>
      </c>
      <c r="C880" s="1" t="s">
        <v>16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s="1" t="s">
        <v>21</v>
      </c>
      <c r="K880" s="1" t="s">
        <v>67</v>
      </c>
      <c r="L880" s="24">
        <v>1821102000</v>
      </c>
      <c r="M880" s="25">
        <v>860657000</v>
      </c>
      <c r="N880" s="25">
        <v>960445000</v>
      </c>
      <c r="O880" s="26">
        <v>960445000</v>
      </c>
      <c r="P880" s="27">
        <v>0.61018806209295851</v>
      </c>
      <c r="Q880" s="28">
        <v>0.32181177841596548</v>
      </c>
    </row>
    <row r="881" spans="1:17" x14ac:dyDescent="0.35">
      <c r="A881" s="1">
        <v>907</v>
      </c>
      <c r="B881" s="1" t="s">
        <v>338</v>
      </c>
      <c r="C881" s="1" t="s">
        <v>11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s="1" t="s">
        <v>35</v>
      </c>
      <c r="K881" s="1" t="s">
        <v>141</v>
      </c>
      <c r="L881" s="24">
        <v>6609000000</v>
      </c>
      <c r="M881" s="25">
        <v>3706000000</v>
      </c>
      <c r="N881" s="25">
        <v>2903000000</v>
      </c>
      <c r="O881" s="26">
        <v>2903000000</v>
      </c>
      <c r="P881" s="27">
        <v>0.33786616226164301</v>
      </c>
      <c r="Q881" s="28">
        <v>0.14840754562650171</v>
      </c>
    </row>
    <row r="882" spans="1:17" x14ac:dyDescent="0.35">
      <c r="A882" s="1">
        <v>908</v>
      </c>
      <c r="B882" s="1" t="s">
        <v>338</v>
      </c>
      <c r="C882" s="1" t="s">
        <v>14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s="1" t="s">
        <v>35</v>
      </c>
      <c r="K882" s="1" t="s">
        <v>141</v>
      </c>
      <c r="L882" s="24">
        <v>6683000000</v>
      </c>
      <c r="M882" s="25">
        <v>4162000000</v>
      </c>
      <c r="N882" s="25">
        <v>2521000000</v>
      </c>
      <c r="O882" s="26">
        <v>2521000000</v>
      </c>
      <c r="P882" s="27">
        <v>0.33882579598458729</v>
      </c>
      <c r="Q882" s="28">
        <v>0.12781383086595011</v>
      </c>
    </row>
    <row r="883" spans="1:17" x14ac:dyDescent="0.35">
      <c r="A883" s="1">
        <v>909</v>
      </c>
      <c r="B883" s="1" t="s">
        <v>338</v>
      </c>
      <c r="C883" s="1" t="s">
        <v>15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s="1" t="s">
        <v>35</v>
      </c>
      <c r="K883" s="1" t="s">
        <v>141</v>
      </c>
      <c r="L883" s="24">
        <v>6624000000</v>
      </c>
      <c r="M883" s="25">
        <v>5011000000</v>
      </c>
      <c r="N883" s="25">
        <v>1613000000</v>
      </c>
      <c r="O883" s="26">
        <v>1613000000</v>
      </c>
      <c r="P883" s="27">
        <v>0.35630143617879617</v>
      </c>
      <c r="Q883" s="28">
        <v>8.676241191974611E-2</v>
      </c>
    </row>
    <row r="884" spans="1:17" x14ac:dyDescent="0.35">
      <c r="A884" s="1">
        <v>910</v>
      </c>
      <c r="B884" s="1" t="s">
        <v>338</v>
      </c>
      <c r="C884" s="1" t="s">
        <v>16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s="1" t="s">
        <v>35</v>
      </c>
      <c r="K884" s="1" t="s">
        <v>141</v>
      </c>
      <c r="L884" s="24">
        <v>6651000000</v>
      </c>
      <c r="M884" s="25">
        <v>3334000000</v>
      </c>
      <c r="N884" s="25">
        <v>3317000000</v>
      </c>
      <c r="O884" s="26">
        <v>3317000000</v>
      </c>
      <c r="P884" s="27">
        <v>0.36539940665860893</v>
      </c>
      <c r="Q884" s="28">
        <v>0.18223272167893639</v>
      </c>
    </row>
    <row r="885" spans="1:17" x14ac:dyDescent="0.35">
      <c r="A885" s="1">
        <v>911</v>
      </c>
      <c r="B885" s="1" t="s">
        <v>339</v>
      </c>
      <c r="C885" s="1" t="s">
        <v>11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s="1" t="s">
        <v>82</v>
      </c>
      <c r="K885" s="1" t="s">
        <v>340</v>
      </c>
      <c r="L885" s="24">
        <v>6705000000</v>
      </c>
      <c r="M885" s="25">
        <v>2813000000</v>
      </c>
      <c r="N885" s="25">
        <v>3892000000</v>
      </c>
      <c r="O885" s="26">
        <v>3892000000</v>
      </c>
      <c r="P885" s="27">
        <v>0.47654584221748397</v>
      </c>
      <c r="Q885" s="28">
        <v>0.27661691542288558</v>
      </c>
    </row>
    <row r="886" spans="1:17" x14ac:dyDescent="0.35">
      <c r="A886" s="1">
        <v>912</v>
      </c>
      <c r="B886" s="1" t="s">
        <v>339</v>
      </c>
      <c r="C886" s="1" t="s">
        <v>14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s="1" t="s">
        <v>82</v>
      </c>
      <c r="K886" s="1" t="s">
        <v>340</v>
      </c>
      <c r="L886" s="24">
        <v>7791000000</v>
      </c>
      <c r="M886" s="25">
        <v>3069000000</v>
      </c>
      <c r="N886" s="25">
        <v>4722000000</v>
      </c>
      <c r="O886" s="26">
        <v>4722000000</v>
      </c>
      <c r="P886" s="27">
        <v>0.4801553062985332</v>
      </c>
      <c r="Q886" s="28">
        <v>0.29101442129914951</v>
      </c>
    </row>
    <row r="887" spans="1:17" x14ac:dyDescent="0.35">
      <c r="A887" s="1">
        <v>913</v>
      </c>
      <c r="B887" s="1" t="s">
        <v>339</v>
      </c>
      <c r="C887" s="1" t="s">
        <v>15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s="1" t="s">
        <v>82</v>
      </c>
      <c r="K887" s="1" t="s">
        <v>340</v>
      </c>
      <c r="L887" s="24">
        <v>7951000000</v>
      </c>
      <c r="M887" s="25">
        <v>3435000000</v>
      </c>
      <c r="N887" s="25">
        <v>4516000000</v>
      </c>
      <c r="O887" s="26">
        <v>4516000000</v>
      </c>
      <c r="P887" s="27">
        <v>0.55203776990904674</v>
      </c>
      <c r="Q887" s="28">
        <v>0.31354578907172115</v>
      </c>
    </row>
    <row r="888" spans="1:17" x14ac:dyDescent="0.35">
      <c r="A888" s="1">
        <v>914</v>
      </c>
      <c r="B888" s="1" t="s">
        <v>339</v>
      </c>
      <c r="C888" s="1" t="s">
        <v>16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s="1" t="s">
        <v>82</v>
      </c>
      <c r="K888" s="1" t="s">
        <v>340</v>
      </c>
      <c r="L888" s="24">
        <v>7257000000</v>
      </c>
      <c r="M888" s="25">
        <v>3298000000</v>
      </c>
      <c r="N888" s="25">
        <v>3959000000</v>
      </c>
      <c r="O888" s="26">
        <v>3959000000</v>
      </c>
      <c r="P888" s="27">
        <v>0.5557512635931996</v>
      </c>
      <c r="Q888" s="28">
        <v>0.30318578649104</v>
      </c>
    </row>
    <row r="889" spans="1:17" x14ac:dyDescent="0.35">
      <c r="A889" s="1">
        <v>915</v>
      </c>
      <c r="B889" s="1" t="s">
        <v>341</v>
      </c>
      <c r="C889" s="1" t="s">
        <v>11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s="1" t="s">
        <v>18</v>
      </c>
      <c r="K889" s="1" t="s">
        <v>78</v>
      </c>
      <c r="L889" s="24">
        <v>1464362000</v>
      </c>
      <c r="M889" s="25">
        <v>731767000</v>
      </c>
      <c r="N889" s="25">
        <v>732595000</v>
      </c>
      <c r="O889" s="26">
        <v>732595000</v>
      </c>
      <c r="P889" s="27">
        <v>0.13357532707375053</v>
      </c>
      <c r="Q889" s="28">
        <v>6.6825427549741315E-2</v>
      </c>
    </row>
    <row r="890" spans="1:17" x14ac:dyDescent="0.35">
      <c r="A890" s="1">
        <v>916</v>
      </c>
      <c r="B890" s="1" t="s">
        <v>341</v>
      </c>
      <c r="C890" s="1" t="s">
        <v>14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s="1" t="s">
        <v>18</v>
      </c>
      <c r="K890" s="1" t="s">
        <v>78</v>
      </c>
      <c r="L890" s="24">
        <v>1648701000</v>
      </c>
      <c r="M890" s="25">
        <v>819048000</v>
      </c>
      <c r="N890" s="25">
        <v>829653000</v>
      </c>
      <c r="O890" s="26">
        <v>829653000</v>
      </c>
      <c r="P890" s="27">
        <v>0.13111673263058243</v>
      </c>
      <c r="Q890" s="28">
        <v>6.5980059802936128E-2</v>
      </c>
    </row>
    <row r="891" spans="1:17" x14ac:dyDescent="0.35">
      <c r="A891" s="1">
        <v>917</v>
      </c>
      <c r="B891" s="1" t="s">
        <v>341</v>
      </c>
      <c r="C891" s="1" t="s">
        <v>15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s="1" t="s">
        <v>18</v>
      </c>
      <c r="K891" s="1" t="s">
        <v>78</v>
      </c>
      <c r="L891" s="24">
        <v>1887527000</v>
      </c>
      <c r="M891" s="25">
        <v>890431000</v>
      </c>
      <c r="N891" s="25">
        <v>997096000</v>
      </c>
      <c r="O891" s="26">
        <v>997096000</v>
      </c>
      <c r="P891" s="27">
        <v>0.13228429243388118</v>
      </c>
      <c r="Q891" s="28">
        <v>6.9879868658118918E-2</v>
      </c>
    </row>
    <row r="892" spans="1:17" x14ac:dyDescent="0.35">
      <c r="A892" s="1">
        <v>918</v>
      </c>
      <c r="B892" s="1" t="s">
        <v>341</v>
      </c>
      <c r="C892" s="1" t="s">
        <v>16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s="1" t="s">
        <v>18</v>
      </c>
      <c r="K892" s="1" t="s">
        <v>78</v>
      </c>
      <c r="L892" s="24">
        <v>2018760000</v>
      </c>
      <c r="M892" s="25">
        <v>959899000</v>
      </c>
      <c r="N892" s="25">
        <v>1058861000</v>
      </c>
      <c r="O892" s="26">
        <v>1058861000</v>
      </c>
      <c r="P892" s="27">
        <v>0.13325434374004719</v>
      </c>
      <c r="Q892" s="28">
        <v>6.9893314543051255E-2</v>
      </c>
    </row>
    <row r="893" spans="1:17" x14ac:dyDescent="0.35">
      <c r="A893" s="1">
        <v>919</v>
      </c>
      <c r="B893" s="1" t="s">
        <v>342</v>
      </c>
      <c r="C893" s="1" t="s">
        <v>11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s="1" t="s">
        <v>35</v>
      </c>
      <c r="K893" s="1" t="s">
        <v>213</v>
      </c>
      <c r="L893" s="24">
        <v>28964000000</v>
      </c>
      <c r="M893" s="25">
        <v>18185000000</v>
      </c>
      <c r="N893" s="25">
        <v>10779000000</v>
      </c>
      <c r="O893" s="26">
        <v>10779000000</v>
      </c>
      <c r="P893" s="27">
        <v>0.60320303225940819</v>
      </c>
      <c r="Q893" s="28">
        <v>0.22448299560572296</v>
      </c>
    </row>
    <row r="894" spans="1:17" x14ac:dyDescent="0.35">
      <c r="A894" s="1">
        <v>920</v>
      </c>
      <c r="B894" s="1" t="s">
        <v>342</v>
      </c>
      <c r="C894" s="1" t="s">
        <v>14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s="1" t="s">
        <v>35</v>
      </c>
      <c r="K894" s="1" t="s">
        <v>213</v>
      </c>
      <c r="L894" s="24">
        <v>28433000000</v>
      </c>
      <c r="M894" s="25">
        <v>18205000000</v>
      </c>
      <c r="N894" s="25">
        <v>10228000000</v>
      </c>
      <c r="O894" s="26">
        <v>10228000000</v>
      </c>
      <c r="P894" s="27">
        <v>0.60684253212105688</v>
      </c>
      <c r="Q894" s="28">
        <v>0.21829512955137234</v>
      </c>
    </row>
    <row r="895" spans="1:17" x14ac:dyDescent="0.35">
      <c r="A895" s="1">
        <v>921</v>
      </c>
      <c r="B895" s="1" t="s">
        <v>342</v>
      </c>
      <c r="C895" s="1" t="s">
        <v>15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s="1" t="s">
        <v>35</v>
      </c>
      <c r="K895" s="1" t="s">
        <v>213</v>
      </c>
      <c r="L895" s="24">
        <v>28109000000</v>
      </c>
      <c r="M895" s="25">
        <v>18401000000</v>
      </c>
      <c r="N895" s="25">
        <v>9708000000</v>
      </c>
      <c r="O895" s="26">
        <v>9708000000</v>
      </c>
      <c r="P895" s="27">
        <v>0.61109178659941743</v>
      </c>
      <c r="Q895" s="28">
        <v>0.21105265446323754</v>
      </c>
    </row>
    <row r="896" spans="1:17" x14ac:dyDescent="0.35">
      <c r="A896" s="1">
        <v>922</v>
      </c>
      <c r="B896" s="1" t="s">
        <v>342</v>
      </c>
      <c r="C896" s="1" t="s">
        <v>16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s="1" t="s">
        <v>35</v>
      </c>
      <c r="K896" s="1" t="s">
        <v>213</v>
      </c>
      <c r="L896" s="24">
        <v>26812000000</v>
      </c>
      <c r="M896" s="25">
        <v>18084000000</v>
      </c>
      <c r="N896" s="25">
        <v>8728000000</v>
      </c>
      <c r="O896" s="26">
        <v>8728000000</v>
      </c>
      <c r="P896" s="27">
        <v>0.60531900483135415</v>
      </c>
      <c r="Q896" s="28">
        <v>0.19704700410890866</v>
      </c>
    </row>
    <row r="897" spans="1:17" x14ac:dyDescent="0.35">
      <c r="A897" s="1">
        <v>923</v>
      </c>
      <c r="B897" s="1" t="s">
        <v>343</v>
      </c>
      <c r="C897" s="1" t="s">
        <v>11</v>
      </c>
      <c r="D897" s="2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s="1" t="s">
        <v>18</v>
      </c>
      <c r="K897" s="1" t="s">
        <v>288</v>
      </c>
      <c r="L897" s="24">
        <v>1306566000</v>
      </c>
      <c r="M897" s="25">
        <v>675827000</v>
      </c>
      <c r="N897" s="25">
        <v>630739000</v>
      </c>
      <c r="O897" s="26">
        <v>630739000</v>
      </c>
      <c r="P897" s="27">
        <v>0.59886640522300638</v>
      </c>
      <c r="Q897" s="28">
        <v>0.28910012778838096</v>
      </c>
    </row>
    <row r="898" spans="1:17" x14ac:dyDescent="0.35">
      <c r="A898" s="1">
        <v>924</v>
      </c>
      <c r="B898" s="1" t="s">
        <v>343</v>
      </c>
      <c r="C898" s="1" t="s">
        <v>14</v>
      </c>
      <c r="D898" s="2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s="1" t="s">
        <v>18</v>
      </c>
      <c r="K898" s="1" t="s">
        <v>288</v>
      </c>
      <c r="L898" s="24">
        <v>2016100000</v>
      </c>
      <c r="M898" s="25">
        <v>1006600000</v>
      </c>
      <c r="N898" s="25">
        <v>1009500000</v>
      </c>
      <c r="O898" s="26">
        <v>1009500000</v>
      </c>
      <c r="P898" s="27">
        <v>0.60894647819258185</v>
      </c>
      <c r="Q898" s="28">
        <v>0.30491119971003988</v>
      </c>
    </row>
    <row r="899" spans="1:17" x14ac:dyDescent="0.35">
      <c r="A899" s="1">
        <v>925</v>
      </c>
      <c r="B899" s="1" t="s">
        <v>343</v>
      </c>
      <c r="C899" s="1" t="s">
        <v>15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s="1" t="s">
        <v>18</v>
      </c>
      <c r="K899" s="1" t="s">
        <v>288</v>
      </c>
      <c r="L899" s="24">
        <v>2647700000</v>
      </c>
      <c r="M899" s="25">
        <v>1389900000</v>
      </c>
      <c r="N899" s="25">
        <v>1257800000</v>
      </c>
      <c r="O899" s="26">
        <v>1257800000</v>
      </c>
      <c r="P899" s="27">
        <v>0.60567310991650469</v>
      </c>
      <c r="Q899" s="28">
        <v>0.28772732471691637</v>
      </c>
    </row>
    <row r="900" spans="1:17" x14ac:dyDescent="0.35">
      <c r="A900" s="1">
        <v>926</v>
      </c>
      <c r="B900" s="1" t="s">
        <v>343</v>
      </c>
      <c r="C900" s="1" t="s">
        <v>16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s="1" t="s">
        <v>18</v>
      </c>
      <c r="K900" s="1" t="s">
        <v>288</v>
      </c>
      <c r="L900" s="24">
        <v>2797200000</v>
      </c>
      <c r="M900" s="25">
        <v>1611200000</v>
      </c>
      <c r="N900" s="25">
        <v>1186000000</v>
      </c>
      <c r="O900" s="26">
        <v>1186000000</v>
      </c>
      <c r="P900" s="27">
        <v>0.59362067867829627</v>
      </c>
      <c r="Q900" s="28">
        <v>0.25169245134865559</v>
      </c>
    </row>
    <row r="901" spans="1:17" x14ac:dyDescent="0.35">
      <c r="A901" s="1">
        <v>927</v>
      </c>
      <c r="B901" s="1" t="s">
        <v>344</v>
      </c>
      <c r="C901" s="1" t="s">
        <v>11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s="1" t="s">
        <v>35</v>
      </c>
      <c r="K901" s="1" t="s">
        <v>345</v>
      </c>
      <c r="L901" s="24">
        <v>19893000000</v>
      </c>
      <c r="M901" s="25">
        <v>17129000000</v>
      </c>
      <c r="N901" s="25">
        <v>2764000000</v>
      </c>
      <c r="O901" s="26">
        <v>2764000000</v>
      </c>
      <c r="P901" s="27">
        <v>0.20589118082364755</v>
      </c>
      <c r="Q901" s="28">
        <v>2.8607209762055084E-2</v>
      </c>
    </row>
    <row r="902" spans="1:17" x14ac:dyDescent="0.35">
      <c r="A902" s="1">
        <v>928</v>
      </c>
      <c r="B902" s="1" t="s">
        <v>344</v>
      </c>
      <c r="C902" s="1" t="s">
        <v>14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s="1" t="s">
        <v>35</v>
      </c>
      <c r="K902" s="1" t="s">
        <v>345</v>
      </c>
      <c r="L902" s="24">
        <v>20237000000</v>
      </c>
      <c r="M902" s="25">
        <v>17512000000</v>
      </c>
      <c r="N902" s="25">
        <v>2725000000</v>
      </c>
      <c r="O902" s="26">
        <v>2725000000</v>
      </c>
      <c r="P902" s="27">
        <v>0.20571283354510805</v>
      </c>
      <c r="Q902" s="28">
        <v>2.770012706480305E-2</v>
      </c>
    </row>
    <row r="903" spans="1:17" x14ac:dyDescent="0.35">
      <c r="A903" s="1">
        <v>929</v>
      </c>
      <c r="B903" s="1" t="s">
        <v>344</v>
      </c>
      <c r="C903" s="1" t="s">
        <v>15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s="1" t="s">
        <v>35</v>
      </c>
      <c r="K903" s="1" t="s">
        <v>345</v>
      </c>
      <c r="L903" s="24">
        <v>22953000000</v>
      </c>
      <c r="M903" s="25">
        <v>19816000000</v>
      </c>
      <c r="N903" s="25">
        <v>3137000000</v>
      </c>
      <c r="O903" s="26">
        <v>3137000000</v>
      </c>
      <c r="P903" s="27">
        <v>0.21161665053242984</v>
      </c>
      <c r="Q903" s="28">
        <v>2.8921772000184393E-2</v>
      </c>
    </row>
    <row r="904" spans="1:17" x14ac:dyDescent="0.35">
      <c r="A904" s="1">
        <v>930</v>
      </c>
      <c r="B904" s="1" t="s">
        <v>344</v>
      </c>
      <c r="C904" s="1" t="s">
        <v>16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s="1" t="s">
        <v>35</v>
      </c>
      <c r="K904" s="1" t="s">
        <v>345</v>
      </c>
      <c r="L904" s="24">
        <v>24334000000</v>
      </c>
      <c r="M904" s="25">
        <v>20758000000</v>
      </c>
      <c r="N904" s="25">
        <v>3576000000</v>
      </c>
      <c r="O904" s="26">
        <v>3576000000</v>
      </c>
      <c r="P904" s="27">
        <v>0.22156059364472369</v>
      </c>
      <c r="Q904" s="28">
        <v>3.2559409997268508E-2</v>
      </c>
    </row>
    <row r="905" spans="1:17" x14ac:dyDescent="0.35">
      <c r="A905" s="1">
        <v>931</v>
      </c>
      <c r="B905" s="1" t="s">
        <v>346</v>
      </c>
      <c r="C905" s="1" t="s">
        <v>11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s="1" t="s">
        <v>18</v>
      </c>
      <c r="K905" s="1" t="s">
        <v>196</v>
      </c>
      <c r="L905" s="24">
        <v>6990000000</v>
      </c>
      <c r="M905" s="25">
        <v>5100000000</v>
      </c>
      <c r="N905" s="25">
        <v>1890000000</v>
      </c>
      <c r="O905" s="26">
        <v>1890000000</v>
      </c>
      <c r="P905" s="27">
        <v>0.36257067275273613</v>
      </c>
      <c r="Q905" s="28">
        <v>9.8034130400954406E-2</v>
      </c>
    </row>
    <row r="906" spans="1:17" x14ac:dyDescent="0.35">
      <c r="A906" s="1">
        <v>932</v>
      </c>
      <c r="B906" s="1" t="s">
        <v>346</v>
      </c>
      <c r="C906" s="1" t="s">
        <v>14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s="1" t="s">
        <v>18</v>
      </c>
      <c r="K906" s="1" t="s">
        <v>196</v>
      </c>
      <c r="L906" s="24">
        <v>6944000000</v>
      </c>
      <c r="M906" s="25">
        <v>5202000000</v>
      </c>
      <c r="N906" s="25">
        <v>1742000000</v>
      </c>
      <c r="O906" s="26">
        <v>1742000000</v>
      </c>
      <c r="P906" s="27">
        <v>0.36487835636592925</v>
      </c>
      <c r="Q906" s="28">
        <v>9.1534864168987443E-2</v>
      </c>
    </row>
    <row r="907" spans="1:17" x14ac:dyDescent="0.35">
      <c r="A907" s="1">
        <v>933</v>
      </c>
      <c r="B907" s="1" t="s">
        <v>346</v>
      </c>
      <c r="C907" s="1" t="s">
        <v>15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s="1" t="s">
        <v>18</v>
      </c>
      <c r="K907" s="1" t="s">
        <v>196</v>
      </c>
      <c r="L907" s="24">
        <v>6925000000</v>
      </c>
      <c r="M907" s="25">
        <v>5236000000</v>
      </c>
      <c r="N907" s="25">
        <v>1689000000</v>
      </c>
      <c r="O907" s="26">
        <v>1689000000</v>
      </c>
      <c r="P907" s="27">
        <v>0.36403301266887456</v>
      </c>
      <c r="Q907" s="28">
        <v>8.8787257530357988E-2</v>
      </c>
    </row>
    <row r="908" spans="1:17" x14ac:dyDescent="0.35">
      <c r="A908" s="1">
        <v>934</v>
      </c>
      <c r="B908" s="1" t="s">
        <v>346</v>
      </c>
      <c r="C908" s="1" t="s">
        <v>16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s="1" t="s">
        <v>18</v>
      </c>
      <c r="K908" s="1" t="s">
        <v>196</v>
      </c>
      <c r="L908" s="24">
        <v>6939000000</v>
      </c>
      <c r="M908" s="25">
        <v>5386000000</v>
      </c>
      <c r="N908" s="25">
        <v>1553000000</v>
      </c>
      <c r="O908" s="26">
        <v>1553000000</v>
      </c>
      <c r="P908" s="27">
        <v>0.36133097271401793</v>
      </c>
      <c r="Q908" s="28">
        <v>8.0868569048114972E-2</v>
      </c>
    </row>
    <row r="909" spans="1:17" x14ac:dyDescent="0.35">
      <c r="A909" s="1">
        <v>935</v>
      </c>
      <c r="B909" s="1" t="s">
        <v>347</v>
      </c>
      <c r="C909" s="1" t="s">
        <v>11</v>
      </c>
      <c r="D909" s="2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s="1" t="s">
        <v>12</v>
      </c>
      <c r="K909" s="1" t="s">
        <v>177</v>
      </c>
      <c r="L909" s="24">
        <v>1564000000</v>
      </c>
      <c r="M909" s="25">
        <v>825400000</v>
      </c>
      <c r="N909" s="25">
        <v>738600000</v>
      </c>
      <c r="O909" s="26">
        <v>738600000</v>
      </c>
      <c r="P909" s="27">
        <v>0.66011058118431598</v>
      </c>
      <c r="Q909" s="28">
        <v>0.31173764402988224</v>
      </c>
    </row>
    <row r="910" spans="1:17" x14ac:dyDescent="0.35">
      <c r="A910" s="1">
        <v>936</v>
      </c>
      <c r="B910" s="1" t="s">
        <v>347</v>
      </c>
      <c r="C910" s="1" t="s">
        <v>14</v>
      </c>
      <c r="D910" s="2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s="1" t="s">
        <v>12</v>
      </c>
      <c r="K910" s="1" t="s">
        <v>177</v>
      </c>
      <c r="L910" s="24">
        <v>1699200000</v>
      </c>
      <c r="M910" s="25">
        <v>890100000</v>
      </c>
      <c r="N910" s="25">
        <v>809100000</v>
      </c>
      <c r="O910" s="26">
        <v>809100000</v>
      </c>
      <c r="P910" s="27">
        <v>0.65934577626013735</v>
      </c>
      <c r="Q910" s="28">
        <v>0.31395754918319041</v>
      </c>
    </row>
    <row r="911" spans="1:17" x14ac:dyDescent="0.35">
      <c r="A911" s="1">
        <v>937</v>
      </c>
      <c r="B911" s="1" t="s">
        <v>347</v>
      </c>
      <c r="C911" s="1" t="s">
        <v>15</v>
      </c>
      <c r="D911" s="2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s="1" t="s">
        <v>12</v>
      </c>
      <c r="K911" s="1" t="s">
        <v>177</v>
      </c>
      <c r="L911" s="24">
        <v>1659600000</v>
      </c>
      <c r="M911" s="25">
        <v>855800000</v>
      </c>
      <c r="N911" s="25">
        <v>803800000</v>
      </c>
      <c r="O911" s="26">
        <v>803800000</v>
      </c>
      <c r="P911" s="27">
        <v>0.68612535141392428</v>
      </c>
      <c r="Q911" s="28">
        <v>0.3323135439060691</v>
      </c>
    </row>
    <row r="912" spans="1:17" x14ac:dyDescent="0.35">
      <c r="A912" s="1">
        <v>938</v>
      </c>
      <c r="B912" s="1" t="s">
        <v>347</v>
      </c>
      <c r="C912" s="1" t="s">
        <v>16</v>
      </c>
      <c r="D912" s="2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s="1" t="s">
        <v>12</v>
      </c>
      <c r="K912" s="1" t="s">
        <v>177</v>
      </c>
      <c r="L912" s="24">
        <v>1643100000</v>
      </c>
      <c r="M912" s="25">
        <v>824600000</v>
      </c>
      <c r="N912" s="25">
        <v>818500000</v>
      </c>
      <c r="O912" s="26">
        <v>818500000</v>
      </c>
      <c r="P912" s="27">
        <v>0.70392425670465264</v>
      </c>
      <c r="Q912" s="28">
        <v>0.35065547082512211</v>
      </c>
    </row>
    <row r="913" spans="1:17" x14ac:dyDescent="0.35">
      <c r="A913" s="1">
        <v>939</v>
      </c>
      <c r="B913" s="1" t="s">
        <v>348</v>
      </c>
      <c r="C913" s="1" t="s">
        <v>11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s="1" t="s">
        <v>18</v>
      </c>
      <c r="K913" s="1" t="s">
        <v>256</v>
      </c>
      <c r="L913" s="24">
        <v>4386000000</v>
      </c>
      <c r="M913" s="25">
        <v>2720000000</v>
      </c>
      <c r="N913" s="25">
        <v>1666000000</v>
      </c>
      <c r="O913" s="26">
        <v>1666000000</v>
      </c>
      <c r="P913" s="27">
        <v>0.41935175446983464</v>
      </c>
      <c r="Q913" s="28">
        <v>0.15928865092265035</v>
      </c>
    </row>
    <row r="914" spans="1:17" x14ac:dyDescent="0.35">
      <c r="A914" s="1">
        <v>940</v>
      </c>
      <c r="B914" s="1" t="s">
        <v>348</v>
      </c>
      <c r="C914" s="1" t="s">
        <v>14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s="1" t="s">
        <v>18</v>
      </c>
      <c r="K914" s="1" t="s">
        <v>256</v>
      </c>
      <c r="L914" s="24">
        <v>4429000000</v>
      </c>
      <c r="M914" s="25">
        <v>2686000000</v>
      </c>
      <c r="N914" s="25">
        <v>1743000000</v>
      </c>
      <c r="O914" s="26">
        <v>1743000000</v>
      </c>
      <c r="P914" s="27">
        <v>0.41112039357653396</v>
      </c>
      <c r="Q914" s="28">
        <v>0.1617933723196881</v>
      </c>
    </row>
    <row r="915" spans="1:17" x14ac:dyDescent="0.35">
      <c r="A915" s="1">
        <v>941</v>
      </c>
      <c r="B915" s="1" t="s">
        <v>348</v>
      </c>
      <c r="C915" s="1" t="s">
        <v>15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s="1" t="s">
        <v>18</v>
      </c>
      <c r="K915" s="1" t="s">
        <v>256</v>
      </c>
      <c r="L915" s="24">
        <v>4808000000</v>
      </c>
      <c r="M915" s="25">
        <v>2855000000</v>
      </c>
      <c r="N915" s="25">
        <v>1953000000</v>
      </c>
      <c r="O915" s="26">
        <v>1953000000</v>
      </c>
      <c r="P915" s="27">
        <v>0.4197660206041558</v>
      </c>
      <c r="Q915" s="28">
        <v>0.17050811943425878</v>
      </c>
    </row>
    <row r="916" spans="1:17" x14ac:dyDescent="0.35">
      <c r="A916" s="1">
        <v>942</v>
      </c>
      <c r="B916" s="1" t="s">
        <v>348</v>
      </c>
      <c r="C916" s="1" t="s">
        <v>16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s="1" t="s">
        <v>18</v>
      </c>
      <c r="K916" s="1" t="s">
        <v>256</v>
      </c>
      <c r="L916" s="24">
        <v>5204000000</v>
      </c>
      <c r="M916" s="25">
        <v>3012000000</v>
      </c>
      <c r="N916" s="25">
        <v>2192000000</v>
      </c>
      <c r="O916" s="26">
        <v>2192000000</v>
      </c>
      <c r="P916" s="27">
        <v>0.42817179529373051</v>
      </c>
      <c r="Q916" s="28">
        <v>0.18035214744117162</v>
      </c>
    </row>
    <row r="917" spans="1:17" x14ac:dyDescent="0.35">
      <c r="A917" s="1">
        <v>943</v>
      </c>
      <c r="B917" s="1" t="s">
        <v>349</v>
      </c>
      <c r="C917" s="1" t="s">
        <v>11</v>
      </c>
      <c r="D917" s="2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s="1" t="s">
        <v>12</v>
      </c>
      <c r="K917" s="1" t="s">
        <v>163</v>
      </c>
      <c r="L917" s="24">
        <v>695600000</v>
      </c>
      <c r="M917" s="25">
        <v>371200000</v>
      </c>
      <c r="N917" s="25">
        <v>324400000</v>
      </c>
      <c r="O917" s="26">
        <v>324400000</v>
      </c>
      <c r="P917" s="27">
        <v>0.20371943183482211</v>
      </c>
      <c r="Q917" s="28">
        <v>9.5006589544589251E-2</v>
      </c>
    </row>
    <row r="918" spans="1:17" x14ac:dyDescent="0.35">
      <c r="A918" s="1">
        <v>944</v>
      </c>
      <c r="B918" s="1" t="s">
        <v>349</v>
      </c>
      <c r="C918" s="1" t="s">
        <v>14</v>
      </c>
      <c r="D918" s="2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s="1" t="s">
        <v>12</v>
      </c>
      <c r="K918" s="1" t="s">
        <v>163</v>
      </c>
      <c r="L918" s="24">
        <v>709900000</v>
      </c>
      <c r="M918" s="25">
        <v>372300000</v>
      </c>
      <c r="N918" s="25">
        <v>337600000</v>
      </c>
      <c r="O918" s="26">
        <v>337600000</v>
      </c>
      <c r="P918" s="27">
        <v>0.20415851834809617</v>
      </c>
      <c r="Q918" s="28">
        <v>9.7089612331761194E-2</v>
      </c>
    </row>
    <row r="919" spans="1:17" x14ac:dyDescent="0.35">
      <c r="A919" s="1">
        <v>945</v>
      </c>
      <c r="B919" s="1" t="s">
        <v>349</v>
      </c>
      <c r="C919" s="1" t="s">
        <v>15</v>
      </c>
      <c r="D919" s="2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s="1" t="s">
        <v>12</v>
      </c>
      <c r="K919" s="1" t="s">
        <v>163</v>
      </c>
      <c r="L919" s="24">
        <v>790400000</v>
      </c>
      <c r="M919" s="25">
        <v>458900000</v>
      </c>
      <c r="N919" s="25">
        <v>331500000</v>
      </c>
      <c r="O919" s="26">
        <v>331500000</v>
      </c>
      <c r="P919" s="27">
        <v>0.20897337598815535</v>
      </c>
      <c r="Q919" s="28">
        <v>8.7645083679242786E-2</v>
      </c>
    </row>
    <row r="920" spans="1:17" x14ac:dyDescent="0.35">
      <c r="A920" s="1">
        <v>946</v>
      </c>
      <c r="B920" s="1" t="s">
        <v>349</v>
      </c>
      <c r="C920" s="1" t="s">
        <v>16</v>
      </c>
      <c r="D920" s="2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s="1" t="s">
        <v>12</v>
      </c>
      <c r="K920" s="1" t="s">
        <v>163</v>
      </c>
      <c r="L920" s="24">
        <v>923200000</v>
      </c>
      <c r="M920" s="25">
        <v>432600000</v>
      </c>
      <c r="N920" s="25">
        <v>490600000</v>
      </c>
      <c r="O920" s="26">
        <v>490600000</v>
      </c>
      <c r="P920" s="27">
        <v>0.23567854590013271</v>
      </c>
      <c r="Q920" s="28">
        <v>0.12524252016746656</v>
      </c>
    </row>
    <row r="921" spans="1:17" x14ac:dyDescent="0.35">
      <c r="A921" s="1">
        <v>947</v>
      </c>
      <c r="B921" s="1" t="s">
        <v>350</v>
      </c>
      <c r="C921" s="1" t="s">
        <v>11</v>
      </c>
      <c r="D921" s="2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s="1" t="s">
        <v>18</v>
      </c>
      <c r="K921" s="1" t="s">
        <v>200</v>
      </c>
      <c r="L921" s="24">
        <v>1014431000</v>
      </c>
      <c r="M921" s="25">
        <v>328595000</v>
      </c>
      <c r="N921" s="25">
        <v>685836000</v>
      </c>
      <c r="O921" s="26">
        <v>685836000</v>
      </c>
      <c r="P921" s="27">
        <v>0.17092076874927864</v>
      </c>
      <c r="Q921" s="28">
        <v>0.11555602732559463</v>
      </c>
    </row>
    <row r="922" spans="1:17" x14ac:dyDescent="0.35">
      <c r="A922" s="1">
        <v>948</v>
      </c>
      <c r="B922" s="1" t="s">
        <v>350</v>
      </c>
      <c r="C922" s="1" t="s">
        <v>14</v>
      </c>
      <c r="D922" s="2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s="1" t="s">
        <v>18</v>
      </c>
      <c r="K922" s="1" t="s">
        <v>200</v>
      </c>
      <c r="L922" s="24">
        <v>1443540000</v>
      </c>
      <c r="M922" s="25">
        <v>521502000</v>
      </c>
      <c r="N922" s="25">
        <v>922038000</v>
      </c>
      <c r="O922" s="26">
        <v>922038000</v>
      </c>
      <c r="P922" s="27">
        <v>0.18554947086124962</v>
      </c>
      <c r="Q922" s="28">
        <v>0.11851674564886658</v>
      </c>
    </row>
    <row r="923" spans="1:17" x14ac:dyDescent="0.35">
      <c r="A923" s="1">
        <v>949</v>
      </c>
      <c r="B923" s="1" t="s">
        <v>350</v>
      </c>
      <c r="C923" s="1" t="s">
        <v>15</v>
      </c>
      <c r="D923" s="2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s="1" t="s">
        <v>18</v>
      </c>
      <c r="K923" s="1" t="s">
        <v>200</v>
      </c>
      <c r="L923" s="24">
        <v>1716437000</v>
      </c>
      <c r="M923" s="25">
        <v>630421000</v>
      </c>
      <c r="N923" s="25">
        <v>1086016000</v>
      </c>
      <c r="O923" s="26">
        <v>1086016000</v>
      </c>
      <c r="P923" s="27">
        <v>0.18117326901138353</v>
      </c>
      <c r="Q923" s="28">
        <v>0.1146311043858101</v>
      </c>
    </row>
    <row r="924" spans="1:17" x14ac:dyDescent="0.35">
      <c r="A924" s="1">
        <v>950</v>
      </c>
      <c r="B924" s="1" t="s">
        <v>350</v>
      </c>
      <c r="C924" s="1" t="s">
        <v>16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s="1" t="s">
        <v>18</v>
      </c>
      <c r="K924" s="1" t="s">
        <v>200</v>
      </c>
      <c r="L924" s="24">
        <v>2026480000</v>
      </c>
      <c r="M924" s="25">
        <v>764117000</v>
      </c>
      <c r="N924" s="25">
        <v>1262363000</v>
      </c>
      <c r="O924" s="26">
        <v>1262363000</v>
      </c>
      <c r="P924" s="27">
        <v>0.1850666835677337</v>
      </c>
      <c r="Q924" s="28">
        <v>0.11528430276568975</v>
      </c>
    </row>
    <row r="925" spans="1:17" x14ac:dyDescent="0.35">
      <c r="A925" s="1">
        <v>951</v>
      </c>
      <c r="B925" s="1" t="s">
        <v>351</v>
      </c>
      <c r="C925" s="1" t="s">
        <v>11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s="1" t="s">
        <v>24</v>
      </c>
      <c r="K925" s="1" t="s">
        <v>198</v>
      </c>
      <c r="L925" s="24">
        <v>2249700000</v>
      </c>
      <c r="M925" s="25">
        <v>1200900000</v>
      </c>
      <c r="N925" s="25">
        <v>1048800000</v>
      </c>
      <c r="O925" s="26">
        <v>1048800000</v>
      </c>
      <c r="P925" s="27">
        <v>0.39667454244101985</v>
      </c>
      <c r="Q925" s="28">
        <v>0.18492788376767641</v>
      </c>
    </row>
    <row r="926" spans="1:17" x14ac:dyDescent="0.35">
      <c r="A926" s="1">
        <v>952</v>
      </c>
      <c r="B926" s="1" t="s">
        <v>351</v>
      </c>
      <c r="C926" s="1" t="s">
        <v>14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s="1" t="s">
        <v>24</v>
      </c>
      <c r="K926" s="1" t="s">
        <v>198</v>
      </c>
      <c r="L926" s="24">
        <v>2223200000</v>
      </c>
      <c r="M926" s="25">
        <v>1210500000</v>
      </c>
      <c r="N926" s="25">
        <v>1012700000</v>
      </c>
      <c r="O926" s="26">
        <v>1012700000</v>
      </c>
      <c r="P926" s="27">
        <v>0.3827625983506362</v>
      </c>
      <c r="Q926" s="28">
        <v>0.17435394177298005</v>
      </c>
    </row>
    <row r="927" spans="1:17" x14ac:dyDescent="0.35">
      <c r="A927" s="1">
        <v>953</v>
      </c>
      <c r="B927" s="1" t="s">
        <v>351</v>
      </c>
      <c r="C927" s="1" t="s">
        <v>15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s="1" t="s">
        <v>24</v>
      </c>
      <c r="K927" s="1" t="s">
        <v>198</v>
      </c>
      <c r="L927" s="24">
        <v>2203100000</v>
      </c>
      <c r="M927" s="25">
        <v>1274900000</v>
      </c>
      <c r="N927" s="25">
        <v>928200000</v>
      </c>
      <c r="O927" s="26">
        <v>928200000</v>
      </c>
      <c r="P927" s="27">
        <v>0.36647481535697646</v>
      </c>
      <c r="Q927" s="28">
        <v>0.15440149045179319</v>
      </c>
    </row>
    <row r="928" spans="1:17" x14ac:dyDescent="0.35">
      <c r="A928" s="1">
        <v>954</v>
      </c>
      <c r="B928" s="1" t="s">
        <v>351</v>
      </c>
      <c r="C928" s="1" t="s">
        <v>16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s="1" t="s">
        <v>24</v>
      </c>
      <c r="K928" s="1" t="s">
        <v>198</v>
      </c>
      <c r="L928" s="24">
        <v>2903300000</v>
      </c>
      <c r="M928" s="25">
        <v>1786500000</v>
      </c>
      <c r="N928" s="25">
        <v>1116800000</v>
      </c>
      <c r="O928" s="26">
        <v>1116800000</v>
      </c>
      <c r="P928" s="27">
        <v>0.33447771339039878</v>
      </c>
      <c r="Q928" s="28">
        <v>0.12866211218764761</v>
      </c>
    </row>
    <row r="929" spans="1:17" x14ac:dyDescent="0.35">
      <c r="A929" s="1">
        <v>955</v>
      </c>
      <c r="B929" s="1" t="s">
        <v>352</v>
      </c>
      <c r="C929" s="1" t="s">
        <v>11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s="1" t="s">
        <v>18</v>
      </c>
      <c r="K929" s="1" t="s">
        <v>353</v>
      </c>
      <c r="L929" s="24">
        <v>1724140000</v>
      </c>
      <c r="M929" s="25">
        <v>1283436000</v>
      </c>
      <c r="N929" s="25">
        <v>440704000</v>
      </c>
      <c r="O929" s="26">
        <v>440704000</v>
      </c>
      <c r="P929" s="27">
        <v>0.41818318525902698</v>
      </c>
      <c r="Q929" s="28">
        <v>0.10689097316714084</v>
      </c>
    </row>
    <row r="930" spans="1:17" x14ac:dyDescent="0.35">
      <c r="A930" s="1">
        <v>956</v>
      </c>
      <c r="B930" s="1" t="s">
        <v>352</v>
      </c>
      <c r="C930" s="1" t="s">
        <v>14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s="1" t="s">
        <v>18</v>
      </c>
      <c r="K930" s="1" t="s">
        <v>353</v>
      </c>
      <c r="L930" s="24">
        <v>2075402000</v>
      </c>
      <c r="M930" s="25">
        <v>1535049000</v>
      </c>
      <c r="N930" s="25">
        <v>540353000</v>
      </c>
      <c r="O930" s="26">
        <v>540353000</v>
      </c>
      <c r="P930" s="27">
        <v>0.40995368321913483</v>
      </c>
      <c r="Q930" s="28">
        <v>0.10673580472048748</v>
      </c>
    </row>
    <row r="931" spans="1:17" x14ac:dyDescent="0.35">
      <c r="A931" s="1">
        <v>957</v>
      </c>
      <c r="B931" s="1" t="s">
        <v>352</v>
      </c>
      <c r="C931" s="1" t="s">
        <v>15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s="1" t="s">
        <v>18</v>
      </c>
      <c r="K931" s="1" t="s">
        <v>353</v>
      </c>
      <c r="L931" s="24">
        <v>2651913000</v>
      </c>
      <c r="M931" s="25">
        <v>1987239000</v>
      </c>
      <c r="N931" s="25">
        <v>664674000</v>
      </c>
      <c r="O931" s="26">
        <v>664674000</v>
      </c>
      <c r="P931" s="27">
        <v>0.39345516600435837</v>
      </c>
      <c r="Q931" s="28">
        <v>9.8615384067569686E-2</v>
      </c>
    </row>
    <row r="932" spans="1:17" x14ac:dyDescent="0.35">
      <c r="A932" s="1">
        <v>958</v>
      </c>
      <c r="B932" s="1" t="s">
        <v>352</v>
      </c>
      <c r="C932" s="1" t="s">
        <v>16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s="1" t="s">
        <v>18</v>
      </c>
      <c r="K932" s="1" t="s">
        <v>353</v>
      </c>
      <c r="L932" s="24">
        <v>2833529000</v>
      </c>
      <c r="M932" s="25">
        <v>2109391000</v>
      </c>
      <c r="N932" s="25">
        <v>724138000</v>
      </c>
      <c r="O932" s="26">
        <v>724138000</v>
      </c>
      <c r="P932" s="27">
        <v>0.39394878064819938</v>
      </c>
      <c r="Q932" s="28">
        <v>0.10067773512147776</v>
      </c>
    </row>
    <row r="933" spans="1:17" x14ac:dyDescent="0.35">
      <c r="A933" s="1">
        <v>959</v>
      </c>
      <c r="B933" s="1" t="s">
        <v>354</v>
      </c>
      <c r="C933" s="1" t="s">
        <v>11</v>
      </c>
      <c r="D933" s="2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s="1" t="s">
        <v>12</v>
      </c>
      <c r="K933" s="1" t="s">
        <v>163</v>
      </c>
      <c r="L933" s="24">
        <v>1308000000</v>
      </c>
      <c r="M933" s="25">
        <v>0</v>
      </c>
      <c r="N933" s="25">
        <v>1308000000</v>
      </c>
      <c r="O933" s="26">
        <v>1308000000</v>
      </c>
      <c r="P933" s="27">
        <v>9.9794003204394577E-2</v>
      </c>
      <c r="Q933" s="28">
        <v>9.9794003204394605E-2</v>
      </c>
    </row>
    <row r="934" spans="1:17" x14ac:dyDescent="0.35">
      <c r="A934" s="1">
        <v>960</v>
      </c>
      <c r="B934" s="1" t="s">
        <v>354</v>
      </c>
      <c r="C934" s="1" t="s">
        <v>14</v>
      </c>
      <c r="D934" s="2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s="1" t="s">
        <v>12</v>
      </c>
      <c r="K934" s="1" t="s">
        <v>163</v>
      </c>
      <c r="L934" s="24">
        <v>1117000000</v>
      </c>
      <c r="M934" s="25">
        <v>0</v>
      </c>
      <c r="N934" s="25">
        <v>1117000000</v>
      </c>
      <c r="O934" s="26">
        <v>1117000000</v>
      </c>
      <c r="P934" s="27">
        <v>9.7810858143607682E-2</v>
      </c>
      <c r="Q934" s="28">
        <v>9.781085814360771E-2</v>
      </c>
    </row>
    <row r="935" spans="1:17" x14ac:dyDescent="0.35">
      <c r="A935" s="1">
        <v>961</v>
      </c>
      <c r="B935" s="1" t="s">
        <v>354</v>
      </c>
      <c r="C935" s="1" t="s">
        <v>15</v>
      </c>
      <c r="D935" s="2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s="1" t="s">
        <v>12</v>
      </c>
      <c r="K935" s="1" t="s">
        <v>163</v>
      </c>
      <c r="L935" s="24">
        <v>1012000000</v>
      </c>
      <c r="M935" s="25">
        <v>0</v>
      </c>
      <c r="N935" s="25">
        <v>1012000000</v>
      </c>
      <c r="O935" s="26">
        <v>1012000000</v>
      </c>
      <c r="P935" s="27">
        <v>9.2117240123793964E-2</v>
      </c>
      <c r="Q935" s="28">
        <v>9.2117240123793923E-2</v>
      </c>
    </row>
    <row r="936" spans="1:17" x14ac:dyDescent="0.35">
      <c r="A936" s="1">
        <v>962</v>
      </c>
      <c r="B936" s="1" t="s">
        <v>354</v>
      </c>
      <c r="C936" s="1" t="s">
        <v>16</v>
      </c>
      <c r="D936" s="2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s="1" t="s">
        <v>12</v>
      </c>
      <c r="K936" s="1" t="s">
        <v>163</v>
      </c>
      <c r="L936" s="24">
        <v>890000000</v>
      </c>
      <c r="M936" s="25">
        <v>0</v>
      </c>
      <c r="N936" s="25">
        <v>890000000</v>
      </c>
      <c r="O936" s="26">
        <v>890000000</v>
      </c>
      <c r="P936" s="27">
        <v>8.503726351996943E-2</v>
      </c>
      <c r="Q936" s="28">
        <v>8.503726351996943E-2</v>
      </c>
    </row>
    <row r="937" spans="1:17" x14ac:dyDescent="0.35">
      <c r="A937" s="1">
        <v>963</v>
      </c>
      <c r="B937" s="1" t="s">
        <v>355</v>
      </c>
      <c r="C937" s="1" t="s">
        <v>11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s="1" t="s">
        <v>21</v>
      </c>
      <c r="K937" s="1" t="s">
        <v>33</v>
      </c>
      <c r="L937" s="24">
        <v>959720000</v>
      </c>
      <c r="M937" s="25">
        <v>386566000</v>
      </c>
      <c r="N937" s="25">
        <v>573154000</v>
      </c>
      <c r="O937" s="26">
        <v>573154000</v>
      </c>
      <c r="P937" s="27">
        <v>0.74847375990067344</v>
      </c>
      <c r="Q937" s="28">
        <v>0.4469957168571152</v>
      </c>
    </row>
    <row r="938" spans="1:17" x14ac:dyDescent="0.35">
      <c r="A938" s="1">
        <v>964</v>
      </c>
      <c r="B938" s="1" t="s">
        <v>355</v>
      </c>
      <c r="C938" s="1" t="s">
        <v>14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s="1" t="s">
        <v>21</v>
      </c>
      <c r="K938" s="1" t="s">
        <v>33</v>
      </c>
      <c r="L938" s="24">
        <v>1049806000</v>
      </c>
      <c r="M938" s="25">
        <v>410076000</v>
      </c>
      <c r="N938" s="25">
        <v>639730000</v>
      </c>
      <c r="O938" s="26">
        <v>639730000</v>
      </c>
      <c r="P938" s="27">
        <v>0.75613410103530287</v>
      </c>
      <c r="Q938" s="28">
        <v>0.46077243648380206</v>
      </c>
    </row>
    <row r="939" spans="1:17" x14ac:dyDescent="0.35">
      <c r="A939" s="1">
        <v>965</v>
      </c>
      <c r="B939" s="1" t="s">
        <v>355</v>
      </c>
      <c r="C939" s="1" t="s">
        <v>15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s="1" t="s">
        <v>21</v>
      </c>
      <c r="K939" s="1" t="s">
        <v>33</v>
      </c>
      <c r="L939" s="24">
        <v>1119412000</v>
      </c>
      <c r="M939" s="25">
        <v>436713000</v>
      </c>
      <c r="N939" s="25">
        <v>682699000</v>
      </c>
      <c r="O939" s="26">
        <v>682699000</v>
      </c>
      <c r="P939" s="27">
        <v>0.75885187768745865</v>
      </c>
      <c r="Q939" s="28">
        <v>0.46280316634567997</v>
      </c>
    </row>
    <row r="940" spans="1:17" x14ac:dyDescent="0.35">
      <c r="A940" s="1">
        <v>966</v>
      </c>
      <c r="B940" s="1" t="s">
        <v>355</v>
      </c>
      <c r="C940" s="1" t="s">
        <v>16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s="1" t="s">
        <v>21</v>
      </c>
      <c r="K940" s="1" t="s">
        <v>33</v>
      </c>
      <c r="L940" s="24">
        <v>1080135000</v>
      </c>
      <c r="M940" s="25">
        <v>446582000</v>
      </c>
      <c r="N940" s="25">
        <v>633553000</v>
      </c>
      <c r="O940" s="26">
        <v>633553000</v>
      </c>
      <c r="P940" s="27">
        <v>0.75855586206121628</v>
      </c>
      <c r="Q940" s="28">
        <v>0.44493081149714592</v>
      </c>
    </row>
    <row r="941" spans="1:17" x14ac:dyDescent="0.35">
      <c r="A941" s="1">
        <v>967</v>
      </c>
      <c r="B941" s="1" t="s">
        <v>356</v>
      </c>
      <c r="C941" s="1" t="s">
        <v>11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s="1" t="s">
        <v>24</v>
      </c>
      <c r="K941" s="1" t="s">
        <v>25</v>
      </c>
      <c r="L941" s="24">
        <v>17806900000</v>
      </c>
      <c r="M941" s="25">
        <v>12117600000</v>
      </c>
      <c r="N941" s="25">
        <v>5689300000</v>
      </c>
      <c r="O941" s="26">
        <v>5689300000</v>
      </c>
      <c r="P941" s="27">
        <v>0.78779741100896328</v>
      </c>
      <c r="Q941" s="28">
        <v>0.25170107152021376</v>
      </c>
    </row>
    <row r="942" spans="1:17" x14ac:dyDescent="0.35">
      <c r="A942" s="1">
        <v>968</v>
      </c>
      <c r="B942" s="1" t="s">
        <v>356</v>
      </c>
      <c r="C942" s="1" t="s">
        <v>14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s="1" t="s">
        <v>24</v>
      </c>
      <c r="K942" s="1" t="s">
        <v>25</v>
      </c>
      <c r="L942" s="24">
        <v>18205000000</v>
      </c>
      <c r="M942" s="25">
        <v>12138000000</v>
      </c>
      <c r="N942" s="25">
        <v>6067000000</v>
      </c>
      <c r="O942" s="26">
        <v>6067000000</v>
      </c>
      <c r="P942" s="27">
        <v>0.78764856293617036</v>
      </c>
      <c r="Q942" s="28">
        <v>0.26249183363547079</v>
      </c>
    </row>
    <row r="943" spans="1:17" x14ac:dyDescent="0.35">
      <c r="A943" s="1">
        <v>969</v>
      </c>
      <c r="B943" s="1" t="s">
        <v>356</v>
      </c>
      <c r="C943" s="1" t="s">
        <v>15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s="1" t="s">
        <v>24</v>
      </c>
      <c r="K943" s="1" t="s">
        <v>25</v>
      </c>
      <c r="L943" s="24">
        <v>14683100000</v>
      </c>
      <c r="M943" s="25">
        <v>11013900000</v>
      </c>
      <c r="N943" s="25">
        <v>3669200000</v>
      </c>
      <c r="O943" s="26">
        <v>3669200000</v>
      </c>
      <c r="P943" s="27">
        <v>0.74854197679398027</v>
      </c>
      <c r="Q943" s="28">
        <v>0.18705520096249922</v>
      </c>
    </row>
    <row r="944" spans="1:17" x14ac:dyDescent="0.35">
      <c r="A944" s="1">
        <v>970</v>
      </c>
      <c r="B944" s="1" t="s">
        <v>356</v>
      </c>
      <c r="C944" s="1" t="s">
        <v>16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s="1" t="s">
        <v>24</v>
      </c>
      <c r="K944" s="1" t="s">
        <v>25</v>
      </c>
      <c r="L944" s="24">
        <v>14921500000</v>
      </c>
      <c r="M944" s="25">
        <v>11228800000</v>
      </c>
      <c r="N944" s="25">
        <v>3692700000</v>
      </c>
      <c r="O944" s="26">
        <v>3692700000</v>
      </c>
      <c r="P944" s="27">
        <v>0.74761883288991771</v>
      </c>
      <c r="Q944" s="28">
        <v>0.18501706022937367</v>
      </c>
    </row>
    <row r="945" spans="1:17" x14ac:dyDescent="0.35">
      <c r="A945" s="1">
        <v>971</v>
      </c>
      <c r="B945" s="1" t="s">
        <v>357</v>
      </c>
      <c r="C945" s="1" t="s">
        <v>11</v>
      </c>
      <c r="D945" s="2">
        <v>41639</v>
      </c>
      <c r="E945" s="3">
        <v>45358000000</v>
      </c>
      <c r="F945" s="3">
        <v>41171000000</v>
      </c>
      <c r="G945" s="3">
        <v>-318000000</v>
      </c>
      <c r="H945" s="3">
        <v>0</v>
      </c>
      <c r="I945" s="3">
        <v>0</v>
      </c>
      <c r="J945" s="1" t="s">
        <v>12</v>
      </c>
      <c r="K945" s="1" t="s">
        <v>90</v>
      </c>
      <c r="L945" s="24">
        <v>4187000000</v>
      </c>
      <c r="M945" s="25">
        <v>-318000000</v>
      </c>
      <c r="N945" s="25">
        <v>4505000000</v>
      </c>
      <c r="O945" s="26">
        <v>4505000000</v>
      </c>
      <c r="P945" s="27">
        <v>9.2310066581418937E-2</v>
      </c>
      <c r="Q945" s="28">
        <v>9.9320957714184935E-2</v>
      </c>
    </row>
    <row r="946" spans="1:17" x14ac:dyDescent="0.35">
      <c r="A946" s="1">
        <v>972</v>
      </c>
      <c r="B946" s="1" t="s">
        <v>357</v>
      </c>
      <c r="C946" s="1" t="s">
        <v>14</v>
      </c>
      <c r="D946" s="2">
        <v>42004</v>
      </c>
      <c r="E946" s="3">
        <v>39946000000</v>
      </c>
      <c r="F946" s="3">
        <v>35263000000</v>
      </c>
      <c r="G946" s="3">
        <v>-329000000</v>
      </c>
      <c r="H946" s="3">
        <v>0</v>
      </c>
      <c r="I946" s="3">
        <v>0</v>
      </c>
      <c r="J946" s="1" t="s">
        <v>12</v>
      </c>
      <c r="K946" s="1" t="s">
        <v>90</v>
      </c>
      <c r="L946" s="24">
        <v>4683000000</v>
      </c>
      <c r="M946" s="25">
        <v>-329000000</v>
      </c>
      <c r="N946" s="25">
        <v>5012000000</v>
      </c>
      <c r="O946" s="26">
        <v>5012000000</v>
      </c>
      <c r="P946" s="27">
        <v>0.11723326490762531</v>
      </c>
      <c r="Q946" s="28">
        <v>0.12546938366795174</v>
      </c>
    </row>
    <row r="947" spans="1:17" x14ac:dyDescent="0.35">
      <c r="A947" s="1">
        <v>973</v>
      </c>
      <c r="B947" s="1" t="s">
        <v>357</v>
      </c>
      <c r="C947" s="1" t="s">
        <v>15</v>
      </c>
      <c r="D947" s="2">
        <v>42369</v>
      </c>
      <c r="E947" s="3">
        <v>40536000000</v>
      </c>
      <c r="F947" s="3">
        <v>36044000000</v>
      </c>
      <c r="G947" s="3">
        <v>-220000000</v>
      </c>
      <c r="H947" s="3">
        <v>0</v>
      </c>
      <c r="I947" s="3">
        <v>0</v>
      </c>
      <c r="J947" s="1" t="s">
        <v>12</v>
      </c>
      <c r="K947" s="1" t="s">
        <v>90</v>
      </c>
      <c r="L947" s="24">
        <v>4492000000</v>
      </c>
      <c r="M947" s="25">
        <v>-220000000</v>
      </c>
      <c r="N947" s="25">
        <v>4712000000</v>
      </c>
      <c r="O947" s="26">
        <v>4712000000</v>
      </c>
      <c r="P947" s="27">
        <v>0.11081507795539769</v>
      </c>
      <c r="Q947" s="28">
        <v>0.11624235247681074</v>
      </c>
    </row>
    <row r="948" spans="1:17" x14ac:dyDescent="0.35">
      <c r="A948" s="1">
        <v>974</v>
      </c>
      <c r="B948" s="1" t="s">
        <v>357</v>
      </c>
      <c r="C948" s="1" t="s">
        <v>16</v>
      </c>
      <c r="D948" s="2">
        <v>42735</v>
      </c>
      <c r="E948" s="3">
        <v>47248000000</v>
      </c>
      <c r="F948" s="3">
        <v>42186000000</v>
      </c>
      <c r="G948" s="3">
        <v>-487000000</v>
      </c>
      <c r="H948" s="3">
        <v>0</v>
      </c>
      <c r="I948" s="3">
        <v>0</v>
      </c>
      <c r="J948" s="1" t="s">
        <v>12</v>
      </c>
      <c r="K948" s="1" t="s">
        <v>90</v>
      </c>
      <c r="L948" s="24">
        <v>5062000000</v>
      </c>
      <c r="M948" s="25">
        <v>-487000000</v>
      </c>
      <c r="N948" s="25">
        <v>5549000000</v>
      </c>
      <c r="O948" s="26">
        <v>5549000000</v>
      </c>
      <c r="P948" s="27">
        <v>0.10713681002370468</v>
      </c>
      <c r="Q948" s="28">
        <v>0.11744412461903149</v>
      </c>
    </row>
    <row r="949" spans="1:17" x14ac:dyDescent="0.35">
      <c r="A949" s="1">
        <v>975</v>
      </c>
      <c r="B949" s="1" t="s">
        <v>358</v>
      </c>
      <c r="C949" s="1" t="s">
        <v>11</v>
      </c>
      <c r="D949" s="2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s="1" t="s">
        <v>41</v>
      </c>
      <c r="K949" s="1" t="s">
        <v>44</v>
      </c>
      <c r="L949" s="24">
        <v>950300000</v>
      </c>
      <c r="M949" s="25">
        <v>430600000</v>
      </c>
      <c r="N949" s="25">
        <v>519700000</v>
      </c>
      <c r="O949" s="26">
        <v>519700000</v>
      </c>
      <c r="P949" s="27">
        <v>0.30709322992405885</v>
      </c>
      <c r="Q949" s="28">
        <v>0.16794312489901439</v>
      </c>
    </row>
    <row r="950" spans="1:17" x14ac:dyDescent="0.35">
      <c r="A950" s="1">
        <v>976</v>
      </c>
      <c r="B950" s="1" t="s">
        <v>358</v>
      </c>
      <c r="C950" s="1" t="s">
        <v>14</v>
      </c>
      <c r="D950" s="2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s="1" t="s">
        <v>41</v>
      </c>
      <c r="K950" s="1" t="s">
        <v>44</v>
      </c>
      <c r="L950" s="24">
        <v>1004400000</v>
      </c>
      <c r="M950" s="25">
        <v>470500000</v>
      </c>
      <c r="N950" s="25">
        <v>533900000</v>
      </c>
      <c r="O950" s="26">
        <v>533900000</v>
      </c>
      <c r="P950" s="27">
        <v>0.3065185546875</v>
      </c>
      <c r="Q950" s="28">
        <v>0.162933349609375</v>
      </c>
    </row>
    <row r="951" spans="1:17" x14ac:dyDescent="0.35">
      <c r="A951" s="1">
        <v>977</v>
      </c>
      <c r="B951" s="1" t="s">
        <v>358</v>
      </c>
      <c r="C951" s="1" t="s">
        <v>15</v>
      </c>
      <c r="D951" s="2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s="1" t="s">
        <v>41</v>
      </c>
      <c r="K951" s="1" t="s">
        <v>44</v>
      </c>
      <c r="L951" s="24">
        <v>1032800000</v>
      </c>
      <c r="M951" s="25">
        <v>489200000</v>
      </c>
      <c r="N951" s="25">
        <v>543600000</v>
      </c>
      <c r="O951" s="26">
        <v>543600000</v>
      </c>
      <c r="P951" s="27">
        <v>0.30827090111333311</v>
      </c>
      <c r="Q951" s="28">
        <v>0.16225412649613469</v>
      </c>
    </row>
    <row r="952" spans="1:17" x14ac:dyDescent="0.35">
      <c r="A952" s="1">
        <v>978</v>
      </c>
      <c r="B952" s="1" t="s">
        <v>358</v>
      </c>
      <c r="C952" s="1" t="s">
        <v>16</v>
      </c>
      <c r="D952" s="2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s="1" t="s">
        <v>41</v>
      </c>
      <c r="K952" s="1" t="s">
        <v>44</v>
      </c>
      <c r="L952" s="24">
        <v>1082000000</v>
      </c>
      <c r="M952" s="25">
        <v>505000000</v>
      </c>
      <c r="N952" s="25">
        <v>577000000</v>
      </c>
      <c r="O952" s="26">
        <v>577000000</v>
      </c>
      <c r="P952" s="27">
        <v>0.33255470863044012</v>
      </c>
      <c r="Q952" s="28">
        <v>0.17734202114580772</v>
      </c>
    </row>
    <row r="953" spans="1:17" x14ac:dyDescent="0.35">
      <c r="A953" s="1">
        <v>979</v>
      </c>
      <c r="B953" s="1" t="s">
        <v>359</v>
      </c>
      <c r="C953" s="1" t="s">
        <v>11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s="1" t="s">
        <v>18</v>
      </c>
      <c r="K953" s="1" t="s">
        <v>293</v>
      </c>
      <c r="L953" s="24">
        <v>17327000000</v>
      </c>
      <c r="M953" s="25">
        <v>13767000000</v>
      </c>
      <c r="N953" s="25">
        <v>3560000000</v>
      </c>
      <c r="O953" s="26">
        <v>3560000000</v>
      </c>
      <c r="P953" s="27">
        <v>0.34296629124522471</v>
      </c>
      <c r="Q953" s="28">
        <v>7.0465746917123567E-2</v>
      </c>
    </row>
    <row r="954" spans="1:17" x14ac:dyDescent="0.35">
      <c r="A954" s="1">
        <v>980</v>
      </c>
      <c r="B954" s="1" t="s">
        <v>359</v>
      </c>
      <c r="C954" s="1" t="s">
        <v>14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s="1" t="s">
        <v>18</v>
      </c>
      <c r="K954" s="1" t="s">
        <v>293</v>
      </c>
      <c r="L954" s="24">
        <v>18476000000</v>
      </c>
      <c r="M954" s="25">
        <v>14327000000</v>
      </c>
      <c r="N954" s="25">
        <v>4149000000</v>
      </c>
      <c r="O954" s="26">
        <v>4149000000</v>
      </c>
      <c r="P954" s="27">
        <v>0.34588239698972234</v>
      </c>
      <c r="Q954" s="28">
        <v>7.7671902203418394E-2</v>
      </c>
    </row>
    <row r="955" spans="1:17" x14ac:dyDescent="0.35">
      <c r="A955" s="1">
        <v>981</v>
      </c>
      <c r="B955" s="1" t="s">
        <v>359</v>
      </c>
      <c r="C955" s="1" t="s">
        <v>15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s="1" t="s">
        <v>18</v>
      </c>
      <c r="K955" s="1" t="s">
        <v>293</v>
      </c>
      <c r="L955" s="24">
        <v>19558000000</v>
      </c>
      <c r="M955" s="25">
        <v>14766000000</v>
      </c>
      <c r="N955" s="25">
        <v>4792000000</v>
      </c>
      <c r="O955" s="26">
        <v>4792000000</v>
      </c>
      <c r="P955" s="27">
        <v>0.34786475285915019</v>
      </c>
      <c r="Q955" s="28">
        <v>8.5232022481902425E-2</v>
      </c>
    </row>
    <row r="956" spans="1:17" x14ac:dyDescent="0.35">
      <c r="A956" s="1">
        <v>982</v>
      </c>
      <c r="B956" s="1" t="s">
        <v>359</v>
      </c>
      <c r="C956" s="1" t="s">
        <v>16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s="1" t="s">
        <v>18</v>
      </c>
      <c r="K956" s="1" t="s">
        <v>293</v>
      </c>
      <c r="L956" s="24">
        <v>20570000000</v>
      </c>
      <c r="M956" s="25">
        <v>15599000000</v>
      </c>
      <c r="N956" s="25">
        <v>4971000000</v>
      </c>
      <c r="O956" s="26">
        <v>4971000000</v>
      </c>
      <c r="P956" s="27">
        <v>0.34820733317533936</v>
      </c>
      <c r="Q956" s="28">
        <v>8.4148694857297632E-2</v>
      </c>
    </row>
    <row r="957" spans="1:17" x14ac:dyDescent="0.35">
      <c r="A957" s="1">
        <v>983</v>
      </c>
      <c r="B957" s="1" t="s">
        <v>360</v>
      </c>
      <c r="C957" s="1" t="s">
        <v>11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s="1" t="s">
        <v>21</v>
      </c>
      <c r="K957" s="1" t="s">
        <v>67</v>
      </c>
      <c r="L957" s="24">
        <v>1403059000</v>
      </c>
      <c r="M957" s="25">
        <v>1284988000</v>
      </c>
      <c r="N957" s="25">
        <v>118071000</v>
      </c>
      <c r="O957" s="26">
        <v>118071000</v>
      </c>
      <c r="P957" s="27">
        <v>0.38985600108477103</v>
      </c>
      <c r="Q957" s="28">
        <v>3.2807378666242837E-2</v>
      </c>
    </row>
    <row r="958" spans="1:17" x14ac:dyDescent="0.35">
      <c r="A958" s="1">
        <v>984</v>
      </c>
      <c r="B958" s="1" t="s">
        <v>360</v>
      </c>
      <c r="C958" s="1" t="s">
        <v>14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s="1" t="s">
        <v>21</v>
      </c>
      <c r="K958" s="1" t="s">
        <v>67</v>
      </c>
      <c r="L958" s="24">
        <v>2007481000</v>
      </c>
      <c r="M958" s="25">
        <v>1329812000</v>
      </c>
      <c r="N958" s="25">
        <v>677669000</v>
      </c>
      <c r="O958" s="26">
        <v>677669000</v>
      </c>
      <c r="P958" s="27">
        <v>0.43571659725883372</v>
      </c>
      <c r="Q958" s="28">
        <v>0.1470856415317488</v>
      </c>
    </row>
    <row r="959" spans="1:17" x14ac:dyDescent="0.35">
      <c r="A959" s="1">
        <v>985</v>
      </c>
      <c r="B959" s="1" t="s">
        <v>360</v>
      </c>
      <c r="C959" s="1" t="s">
        <v>15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s="1" t="s">
        <v>21</v>
      </c>
      <c r="K959" s="1" t="s">
        <v>67</v>
      </c>
      <c r="L959" s="24">
        <v>2284336000</v>
      </c>
      <c r="M959" s="25">
        <v>1416853000</v>
      </c>
      <c r="N959" s="25">
        <v>867483000</v>
      </c>
      <c r="O959" s="26">
        <v>867483000</v>
      </c>
      <c r="P959" s="27">
        <v>0.43434122181760659</v>
      </c>
      <c r="Q959" s="28">
        <v>0.16494229663499713</v>
      </c>
    </row>
    <row r="960" spans="1:17" x14ac:dyDescent="0.35">
      <c r="A960" s="1">
        <v>986</v>
      </c>
      <c r="B960" s="1" t="s">
        <v>360</v>
      </c>
      <c r="C960" s="1" t="s">
        <v>16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s="1" t="s">
        <v>21</v>
      </c>
      <c r="K960" s="1" t="s">
        <v>67</v>
      </c>
      <c r="L960" s="24">
        <v>2618922000</v>
      </c>
      <c r="M960" s="25">
        <v>1544666000</v>
      </c>
      <c r="N960" s="25">
        <v>1074256000</v>
      </c>
      <c r="O960" s="26">
        <v>1074256000</v>
      </c>
      <c r="P960" s="27">
        <v>0.44494896526321492</v>
      </c>
      <c r="Q960" s="28">
        <v>0.18251368144137176</v>
      </c>
    </row>
    <row r="961" spans="1:17" x14ac:dyDescent="0.35">
      <c r="A961" s="1">
        <v>987</v>
      </c>
      <c r="B961" s="1" t="s">
        <v>361</v>
      </c>
      <c r="C961" s="1" t="s">
        <v>11</v>
      </c>
      <c r="D961" s="2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s="1" t="s">
        <v>46</v>
      </c>
      <c r="K961" s="1" t="s">
        <v>362</v>
      </c>
      <c r="L961" s="24">
        <v>330864000</v>
      </c>
      <c r="M961" s="25">
        <v>476974000</v>
      </c>
      <c r="N961" s="25">
        <v>-146110000</v>
      </c>
      <c r="O961" s="26">
        <v>-146110000</v>
      </c>
      <c r="P961" s="27">
        <v>4.2360839934396877E-2</v>
      </c>
      <c r="Q961" s="28">
        <v>-1.8706605502003044E-2</v>
      </c>
    </row>
    <row r="962" spans="1:17" x14ac:dyDescent="0.35">
      <c r="A962" s="1">
        <v>988</v>
      </c>
      <c r="B962" s="1" t="s">
        <v>361</v>
      </c>
      <c r="C962" s="1" t="s">
        <v>14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s="1" t="s">
        <v>46</v>
      </c>
      <c r="K962" s="1" t="s">
        <v>362</v>
      </c>
      <c r="L962" s="24">
        <v>1964071000</v>
      </c>
      <c r="M962" s="25">
        <v>2345041000</v>
      </c>
      <c r="N962" s="25">
        <v>-380970000</v>
      </c>
      <c r="O962" s="26">
        <v>-380970000</v>
      </c>
      <c r="P962" s="27">
        <v>0.20605505079954656</v>
      </c>
      <c r="Q962" s="28">
        <v>-3.9968408832014343E-2</v>
      </c>
    </row>
    <row r="963" spans="1:17" x14ac:dyDescent="0.35">
      <c r="A963" s="1">
        <v>989</v>
      </c>
      <c r="B963" s="1" t="s">
        <v>361</v>
      </c>
      <c r="C963" s="1" t="s">
        <v>15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s="1" t="s">
        <v>46</v>
      </c>
      <c r="K963" s="1" t="s">
        <v>362</v>
      </c>
      <c r="L963" s="24">
        <v>2657611000</v>
      </c>
      <c r="M963" s="25">
        <v>3042635000</v>
      </c>
      <c r="N963" s="25">
        <v>-385024000</v>
      </c>
      <c r="O963" s="26">
        <v>-385024000</v>
      </c>
      <c r="P963" s="27">
        <v>0.24879578973659833</v>
      </c>
      <c r="Q963" s="28">
        <v>-3.6044534037353103E-2</v>
      </c>
    </row>
    <row r="964" spans="1:17" x14ac:dyDescent="0.35">
      <c r="A964" s="1">
        <v>990</v>
      </c>
      <c r="B964" s="1" t="s">
        <v>361</v>
      </c>
      <c r="C964" s="1" t="s">
        <v>16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s="1" t="s">
        <v>46</v>
      </c>
      <c r="K964" s="1" t="s">
        <v>362</v>
      </c>
      <c r="L964" s="24">
        <v>2439269000</v>
      </c>
      <c r="M964" s="25">
        <v>2844205000</v>
      </c>
      <c r="N964" s="25">
        <v>-404936000</v>
      </c>
      <c r="O964" s="26">
        <v>-404936000</v>
      </c>
      <c r="P964" s="27">
        <v>0.24111782906779433</v>
      </c>
      <c r="Q964" s="28">
        <v>-4.0027274249538031E-2</v>
      </c>
    </row>
    <row r="965" spans="1:17" x14ac:dyDescent="0.35">
      <c r="A965" s="1">
        <v>991</v>
      </c>
      <c r="B965" s="1" t="s">
        <v>363</v>
      </c>
      <c r="C965" s="1" t="s">
        <v>11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s="1" t="s">
        <v>12</v>
      </c>
      <c r="K965" s="1" t="s">
        <v>13</v>
      </c>
      <c r="L965" s="24">
        <v>9392000000</v>
      </c>
      <c r="M965" s="25">
        <v>8028000000</v>
      </c>
      <c r="N965" s="25">
        <v>1364000000</v>
      </c>
      <c r="O965" s="26">
        <v>1364000000</v>
      </c>
      <c r="P965" s="27">
        <v>0.53065144923442009</v>
      </c>
      <c r="Q965" s="28">
        <v>7.706650093225606E-2</v>
      </c>
    </row>
    <row r="966" spans="1:17" x14ac:dyDescent="0.35">
      <c r="A966" s="1">
        <v>992</v>
      </c>
      <c r="B966" s="1" t="s">
        <v>363</v>
      </c>
      <c r="C966" s="1" t="s">
        <v>14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s="1" t="s">
        <v>12</v>
      </c>
      <c r="K966" s="1" t="s">
        <v>13</v>
      </c>
      <c r="L966" s="24">
        <v>10928000000</v>
      </c>
      <c r="M966" s="25">
        <v>8577000000</v>
      </c>
      <c r="N966" s="25">
        <v>2351000000</v>
      </c>
      <c r="O966" s="26">
        <v>2351000000</v>
      </c>
      <c r="P966" s="27">
        <v>0.58736898683149685</v>
      </c>
      <c r="Q966" s="28">
        <v>0.12636388067723731</v>
      </c>
    </row>
    <row r="967" spans="1:17" x14ac:dyDescent="0.35">
      <c r="A967" s="1">
        <v>993</v>
      </c>
      <c r="B967" s="1" t="s">
        <v>363</v>
      </c>
      <c r="C967" s="1" t="s">
        <v>15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s="1" t="s">
        <v>12</v>
      </c>
      <c r="K967" s="1" t="s">
        <v>13</v>
      </c>
      <c r="L967" s="24">
        <v>13795000000</v>
      </c>
      <c r="M967" s="25">
        <v>9640000000</v>
      </c>
      <c r="N967" s="25">
        <v>4155000000</v>
      </c>
      <c r="O967" s="26">
        <v>4155000000</v>
      </c>
      <c r="P967" s="27">
        <v>0.69601412714429867</v>
      </c>
      <c r="Q967" s="28">
        <v>0.20963673057517659</v>
      </c>
    </row>
    <row r="968" spans="1:17" x14ac:dyDescent="0.35">
      <c r="A968" s="1">
        <v>994</v>
      </c>
      <c r="B968" s="1" t="s">
        <v>363</v>
      </c>
      <c r="C968" s="1" t="s">
        <v>16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s="1" t="s">
        <v>12</v>
      </c>
      <c r="K968" s="1" t="s">
        <v>13</v>
      </c>
      <c r="L968" s="24">
        <v>14293000000</v>
      </c>
      <c r="M968" s="25">
        <v>10533000000</v>
      </c>
      <c r="N968" s="25">
        <v>3760000000</v>
      </c>
      <c r="O968" s="26">
        <v>3760000000</v>
      </c>
      <c r="P968" s="27">
        <v>0.6997796817625459</v>
      </c>
      <c r="Q968" s="28">
        <v>0.18408812729498164</v>
      </c>
    </row>
    <row r="969" spans="1:17" x14ac:dyDescent="0.35">
      <c r="A969" s="1">
        <v>995</v>
      </c>
      <c r="B969" s="1" t="s">
        <v>364</v>
      </c>
      <c r="C969" s="1" t="s">
        <v>11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s="1" t="s">
        <v>181</v>
      </c>
      <c r="K969" s="1" t="s">
        <v>365</v>
      </c>
      <c r="L969" s="24">
        <v>2525000000</v>
      </c>
      <c r="M969" s="25">
        <v>1950000000</v>
      </c>
      <c r="N969" s="25">
        <v>575000000</v>
      </c>
      <c r="O969" s="26">
        <v>575000000</v>
      </c>
      <c r="P969" s="27">
        <v>0.39601631116687575</v>
      </c>
      <c r="Q969" s="28">
        <v>9.0181932245922206E-2</v>
      </c>
    </row>
    <row r="970" spans="1:17" x14ac:dyDescent="0.35">
      <c r="A970" s="1">
        <v>996</v>
      </c>
      <c r="B970" s="1" t="s">
        <v>364</v>
      </c>
      <c r="C970" s="1" t="s">
        <v>14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s="1" t="s">
        <v>181</v>
      </c>
      <c r="K970" s="1" t="s">
        <v>365</v>
      </c>
      <c r="L970" s="24">
        <v>2628000000</v>
      </c>
      <c r="M970" s="25">
        <v>1962000000</v>
      </c>
      <c r="N970" s="25">
        <v>666000000</v>
      </c>
      <c r="O970" s="26">
        <v>666000000</v>
      </c>
      <c r="P970" s="27">
        <v>0.4162838587042611</v>
      </c>
      <c r="Q970" s="28">
        <v>0.10549659432916204</v>
      </c>
    </row>
    <row r="971" spans="1:17" x14ac:dyDescent="0.35">
      <c r="A971" s="1">
        <v>997</v>
      </c>
      <c r="B971" s="1" t="s">
        <v>364</v>
      </c>
      <c r="C971" s="1" t="s">
        <v>15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s="1" t="s">
        <v>181</v>
      </c>
      <c r="K971" s="1" t="s">
        <v>365</v>
      </c>
      <c r="L971" s="24">
        <v>3002000000</v>
      </c>
      <c r="M971" s="25">
        <v>1989000000</v>
      </c>
      <c r="N971" s="25">
        <v>1013000000</v>
      </c>
      <c r="O971" s="26">
        <v>1013000000</v>
      </c>
      <c r="P971" s="27">
        <v>0.4429688652796222</v>
      </c>
      <c r="Q971" s="28">
        <v>0.14947616939648811</v>
      </c>
    </row>
    <row r="972" spans="1:17" x14ac:dyDescent="0.35">
      <c r="A972" s="1">
        <v>998</v>
      </c>
      <c r="B972" s="1" t="s">
        <v>364</v>
      </c>
      <c r="C972" s="1" t="s">
        <v>16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s="1" t="s">
        <v>181</v>
      </c>
      <c r="K972" s="1" t="s">
        <v>365</v>
      </c>
      <c r="L972" s="24">
        <v>3964000000</v>
      </c>
      <c r="M972" s="25">
        <v>2633000000</v>
      </c>
      <c r="N972" s="25">
        <v>1331000000</v>
      </c>
      <c r="O972" s="26">
        <v>1331000000</v>
      </c>
      <c r="P972" s="27">
        <v>0.48171102199538218</v>
      </c>
      <c r="Q972" s="28">
        <v>0.16174504800097217</v>
      </c>
    </row>
    <row r="973" spans="1:17" x14ac:dyDescent="0.35">
      <c r="A973" s="1">
        <v>999</v>
      </c>
      <c r="B973" s="1" t="s">
        <v>366</v>
      </c>
      <c r="C973" s="1" t="s">
        <v>11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s="1" t="s">
        <v>58</v>
      </c>
      <c r="K973" s="1" t="s">
        <v>192</v>
      </c>
      <c r="L973" s="24">
        <v>5757000000</v>
      </c>
      <c r="M973" s="25">
        <v>1081000000</v>
      </c>
      <c r="N973" s="25">
        <v>4676000000</v>
      </c>
      <c r="O973" s="26">
        <v>4676000000</v>
      </c>
      <c r="P973" s="27">
        <v>0.12694037749162113</v>
      </c>
      <c r="Q973" s="28">
        <v>0.10310460398659375</v>
      </c>
    </row>
    <row r="974" spans="1:17" x14ac:dyDescent="0.35">
      <c r="A974" s="1">
        <v>1000</v>
      </c>
      <c r="B974" s="1" t="s">
        <v>366</v>
      </c>
      <c r="C974" s="1" t="s">
        <v>14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s="1" t="s">
        <v>58</v>
      </c>
      <c r="K974" s="1" t="s">
        <v>192</v>
      </c>
      <c r="L974" s="24">
        <v>6122000000</v>
      </c>
      <c r="M974" s="25">
        <v>1020000000</v>
      </c>
      <c r="N974" s="25">
        <v>5102000000</v>
      </c>
      <c r="O974" s="26">
        <v>5102000000</v>
      </c>
      <c r="P974" s="27">
        <v>0.13894058372293583</v>
      </c>
      <c r="Q974" s="28">
        <v>0.11579138486677863</v>
      </c>
    </row>
    <row r="975" spans="1:17" x14ac:dyDescent="0.35">
      <c r="A975" s="1">
        <v>1001</v>
      </c>
      <c r="B975" s="1" t="s">
        <v>366</v>
      </c>
      <c r="C975" s="1" t="s">
        <v>15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s="1" t="s">
        <v>58</v>
      </c>
      <c r="K975" s="1" t="s">
        <v>192</v>
      </c>
      <c r="L975" s="24">
        <v>6669000000</v>
      </c>
      <c r="M975" s="25">
        <v>933000000</v>
      </c>
      <c r="N975" s="25">
        <v>5736000000</v>
      </c>
      <c r="O975" s="26">
        <v>5736000000</v>
      </c>
      <c r="P975" s="27">
        <v>0.14622434660585859</v>
      </c>
      <c r="Q975" s="28">
        <v>0.12576740922645149</v>
      </c>
    </row>
    <row r="976" spans="1:17" x14ac:dyDescent="0.35">
      <c r="A976" s="1">
        <v>1002</v>
      </c>
      <c r="B976" s="1" t="s">
        <v>366</v>
      </c>
      <c r="C976" s="1" t="s">
        <v>16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s="1" t="s">
        <v>58</v>
      </c>
      <c r="K976" s="1" t="s">
        <v>192</v>
      </c>
      <c r="L976" s="24">
        <v>7052000000</v>
      </c>
      <c r="M976" s="25">
        <v>930000000</v>
      </c>
      <c r="N976" s="25">
        <v>6122000000</v>
      </c>
      <c r="O976" s="26">
        <v>6122000000</v>
      </c>
      <c r="P976" s="27">
        <v>0.21542691308996487</v>
      </c>
      <c r="Q976" s="28">
        <v>0.18701695433022758</v>
      </c>
    </row>
    <row r="977" spans="1:17" x14ac:dyDescent="0.35">
      <c r="A977" s="1">
        <v>1003</v>
      </c>
      <c r="B977" s="1" t="s">
        <v>367</v>
      </c>
      <c r="C977" s="1" t="s">
        <v>11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s="1" t="s">
        <v>18</v>
      </c>
      <c r="K977" s="1" t="s">
        <v>333</v>
      </c>
      <c r="L977" s="24">
        <v>11148000000</v>
      </c>
      <c r="M977" s="25">
        <v>8482000000</v>
      </c>
      <c r="N977" s="25">
        <v>2666000000</v>
      </c>
      <c r="O977" s="26">
        <v>2666000000</v>
      </c>
      <c r="P977" s="27">
        <v>0.40265838329841797</v>
      </c>
      <c r="Q977" s="28">
        <v>9.6294155891064076E-2</v>
      </c>
    </row>
    <row r="978" spans="1:17" x14ac:dyDescent="0.35">
      <c r="A978" s="1">
        <v>1004</v>
      </c>
      <c r="B978" s="1" t="s">
        <v>367</v>
      </c>
      <c r="C978" s="1" t="s">
        <v>14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s="1" t="s">
        <v>18</v>
      </c>
      <c r="K978" s="1" t="s">
        <v>333</v>
      </c>
      <c r="L978" s="24">
        <v>11206000000</v>
      </c>
      <c r="M978" s="25">
        <v>8440000000</v>
      </c>
      <c r="N978" s="25">
        <v>2766000000</v>
      </c>
      <c r="O978" s="26">
        <v>2766000000</v>
      </c>
      <c r="P978" s="27">
        <v>0.40120296444810422</v>
      </c>
      <c r="Q978" s="28">
        <v>9.9029751888582582E-2</v>
      </c>
    </row>
    <row r="979" spans="1:17" x14ac:dyDescent="0.35">
      <c r="A979" s="1">
        <v>1005</v>
      </c>
      <c r="B979" s="1" t="s">
        <v>367</v>
      </c>
      <c r="C979" s="1" t="s">
        <v>15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s="1" t="s">
        <v>18</v>
      </c>
      <c r="K979" s="1" t="s">
        <v>333</v>
      </c>
      <c r="L979" s="24">
        <v>11242000000</v>
      </c>
      <c r="M979" s="25">
        <v>8355000000</v>
      </c>
      <c r="N979" s="25">
        <v>2887000000</v>
      </c>
      <c r="O979" s="26">
        <v>2887000000</v>
      </c>
      <c r="P979" s="27">
        <v>0.4</v>
      </c>
      <c r="Q979" s="28">
        <v>0.10272193559864792</v>
      </c>
    </row>
    <row r="980" spans="1:17" x14ac:dyDescent="0.35">
      <c r="A980" s="1">
        <v>1006</v>
      </c>
      <c r="B980" s="1" t="s">
        <v>367</v>
      </c>
      <c r="C980" s="1" t="s">
        <v>16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s="1" t="s">
        <v>18</v>
      </c>
      <c r="K980" s="1" t="s">
        <v>333</v>
      </c>
      <c r="L980" s="24">
        <v>10583000000</v>
      </c>
      <c r="M980" s="25">
        <v>8256000000</v>
      </c>
      <c r="N980" s="25">
        <v>2327000000</v>
      </c>
      <c r="O980" s="26">
        <v>2327000000</v>
      </c>
      <c r="P980" s="27">
        <v>0.39081945418959341</v>
      </c>
      <c r="Q980" s="28">
        <v>8.5933749399903989E-2</v>
      </c>
    </row>
    <row r="981" spans="1:17" x14ac:dyDescent="0.35">
      <c r="A981" s="1">
        <v>1007</v>
      </c>
      <c r="B981" s="1" t="s">
        <v>368</v>
      </c>
      <c r="C981" s="1" t="s">
        <v>11</v>
      </c>
      <c r="D981" s="2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s="1" t="s">
        <v>21</v>
      </c>
      <c r="K981" s="1" t="s">
        <v>56</v>
      </c>
      <c r="L981" s="24">
        <v>8312000000</v>
      </c>
      <c r="M981" s="25">
        <v>3714000000</v>
      </c>
      <c r="N981" s="25">
        <v>4598000000</v>
      </c>
      <c r="O981" s="26">
        <v>4598000000</v>
      </c>
      <c r="P981" s="27">
        <v>1</v>
      </c>
      <c r="Q981" s="28">
        <v>0.55317613089509143</v>
      </c>
    </row>
    <row r="982" spans="1:17" x14ac:dyDescent="0.35">
      <c r="A982" s="1">
        <v>1008</v>
      </c>
      <c r="B982" s="1" t="s">
        <v>368</v>
      </c>
      <c r="C982" s="1" t="s">
        <v>14</v>
      </c>
      <c r="D982" s="2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s="1" t="s">
        <v>21</v>
      </c>
      <c r="K982" s="1" t="s">
        <v>56</v>
      </c>
      <c r="L982" s="24">
        <v>9441000000</v>
      </c>
      <c r="M982" s="25">
        <v>4335000000</v>
      </c>
      <c r="N982" s="25">
        <v>5106000000</v>
      </c>
      <c r="O982" s="26">
        <v>5106000000</v>
      </c>
      <c r="P982" s="27">
        <v>1</v>
      </c>
      <c r="Q982" s="28">
        <v>0.54083253892596128</v>
      </c>
    </row>
    <row r="983" spans="1:17" x14ac:dyDescent="0.35">
      <c r="A983" s="1">
        <v>1009</v>
      </c>
      <c r="B983" s="1" t="s">
        <v>368</v>
      </c>
      <c r="C983" s="1" t="s">
        <v>15</v>
      </c>
      <c r="D983" s="2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s="1" t="s">
        <v>21</v>
      </c>
      <c r="K983" s="1" t="s">
        <v>56</v>
      </c>
      <c r="L983" s="24">
        <v>9667000000</v>
      </c>
      <c r="M983" s="25">
        <v>4528000000</v>
      </c>
      <c r="N983" s="25">
        <v>5139000000</v>
      </c>
      <c r="O983" s="26">
        <v>5139000000</v>
      </c>
      <c r="P983" s="27">
        <v>1</v>
      </c>
      <c r="Q983" s="28">
        <v>0.53160235853936066</v>
      </c>
    </row>
    <row r="984" spans="1:17" x14ac:dyDescent="0.35">
      <c r="A984" s="1">
        <v>1010</v>
      </c>
      <c r="B984" s="1" t="s">
        <v>368</v>
      </c>
      <c r="C984" s="1" t="s">
        <v>16</v>
      </c>
      <c r="D984" s="2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s="1" t="s">
        <v>21</v>
      </c>
      <c r="K984" s="1" t="s">
        <v>56</v>
      </c>
      <c r="L984" s="24">
        <v>10776000000</v>
      </c>
      <c r="M984" s="25">
        <v>4898000000</v>
      </c>
      <c r="N984" s="25">
        <v>5878000000</v>
      </c>
      <c r="O984" s="26">
        <v>5878000000</v>
      </c>
      <c r="P984" s="27">
        <v>1</v>
      </c>
      <c r="Q984" s="28">
        <v>0.54547141796585008</v>
      </c>
    </row>
    <row r="985" spans="1:17" x14ac:dyDescent="0.35">
      <c r="A985" s="1">
        <v>1011</v>
      </c>
      <c r="B985" s="1" t="s">
        <v>369</v>
      </c>
      <c r="C985" s="1" t="s">
        <v>11</v>
      </c>
      <c r="D985" s="2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s="1" t="s">
        <v>51</v>
      </c>
      <c r="K985" s="1" t="s">
        <v>233</v>
      </c>
      <c r="L985" s="24">
        <v>358613000</v>
      </c>
      <c r="M985" s="25">
        <v>168326000</v>
      </c>
      <c r="N985" s="25">
        <v>190287000</v>
      </c>
      <c r="O985" s="26">
        <v>190287000</v>
      </c>
      <c r="P985" s="27">
        <v>0.75356596510103224</v>
      </c>
      <c r="Q985" s="28">
        <v>0.39985668896883303</v>
      </c>
    </row>
    <row r="986" spans="1:17" x14ac:dyDescent="0.35">
      <c r="A986" s="1">
        <v>1012</v>
      </c>
      <c r="B986" s="1" t="s">
        <v>369</v>
      </c>
      <c r="C986" s="1" t="s">
        <v>14</v>
      </c>
      <c r="D986" s="2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s="1" t="s">
        <v>51</v>
      </c>
      <c r="K986" s="1" t="s">
        <v>233</v>
      </c>
      <c r="L986" s="24">
        <v>463440000</v>
      </c>
      <c r="M986" s="25">
        <v>230699000</v>
      </c>
      <c r="N986" s="25">
        <v>232741000</v>
      </c>
      <c r="O986" s="26">
        <v>232741000</v>
      </c>
      <c r="P986" s="27">
        <v>0.72926403247887461</v>
      </c>
      <c r="Q986" s="28">
        <v>0.36623865049017296</v>
      </c>
    </row>
    <row r="987" spans="1:17" x14ac:dyDescent="0.35">
      <c r="A987" s="1">
        <v>1013</v>
      </c>
      <c r="B987" s="1" t="s">
        <v>369</v>
      </c>
      <c r="C987" s="1" t="s">
        <v>15</v>
      </c>
      <c r="D987" s="2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s="1" t="s">
        <v>51</v>
      </c>
      <c r="K987" s="1" t="s">
        <v>233</v>
      </c>
      <c r="L987" s="24">
        <v>716953000</v>
      </c>
      <c r="M987" s="25">
        <v>359476000</v>
      </c>
      <c r="N987" s="25">
        <v>357477000</v>
      </c>
      <c r="O987" s="26">
        <v>357477000</v>
      </c>
      <c r="P987" s="27">
        <v>0.72249307691377485</v>
      </c>
      <c r="Q987" s="28">
        <v>0.36023931506794099</v>
      </c>
    </row>
    <row r="988" spans="1:17" x14ac:dyDescent="0.35">
      <c r="A988" s="1">
        <v>1014</v>
      </c>
      <c r="B988" s="1" t="s">
        <v>369</v>
      </c>
      <c r="C988" s="1" t="s">
        <v>16</v>
      </c>
      <c r="D988" s="2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s="1" t="s">
        <v>51</v>
      </c>
      <c r="K988" s="1" t="s">
        <v>233</v>
      </c>
      <c r="L988" s="24">
        <v>761878000</v>
      </c>
      <c r="M988" s="25">
        <v>348512000</v>
      </c>
      <c r="N988" s="25">
        <v>413366000</v>
      </c>
      <c r="O988" s="26">
        <v>413366000</v>
      </c>
      <c r="P988" s="27">
        <v>0.73062269186471918</v>
      </c>
      <c r="Q988" s="28">
        <v>0.39640805961761794</v>
      </c>
    </row>
    <row r="989" spans="1:17" x14ac:dyDescent="0.35">
      <c r="A989" s="1">
        <v>1015</v>
      </c>
      <c r="B989" s="1" t="s">
        <v>370</v>
      </c>
      <c r="C989" s="1" t="s">
        <v>11</v>
      </c>
      <c r="D989" s="2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s="1" t="s">
        <v>51</v>
      </c>
      <c r="K989" s="1" t="s">
        <v>264</v>
      </c>
      <c r="L989" s="24">
        <v>459984000</v>
      </c>
      <c r="M989" s="25">
        <v>298033000</v>
      </c>
      <c r="N989" s="25">
        <v>161951000</v>
      </c>
      <c r="O989" s="26">
        <v>161951000</v>
      </c>
      <c r="P989" s="27">
        <v>0.57677015035416179</v>
      </c>
      <c r="Q989" s="28">
        <v>0.20306902548785793</v>
      </c>
    </row>
    <row r="990" spans="1:17" x14ac:dyDescent="0.35">
      <c r="A990" s="1">
        <v>1016</v>
      </c>
      <c r="B990" s="1" t="s">
        <v>370</v>
      </c>
      <c r="C990" s="1" t="s">
        <v>14</v>
      </c>
      <c r="D990" s="2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s="1" t="s">
        <v>51</v>
      </c>
      <c r="K990" s="1" t="s">
        <v>264</v>
      </c>
      <c r="L990" s="24">
        <v>606219000</v>
      </c>
      <c r="M990" s="25">
        <v>384937000</v>
      </c>
      <c r="N990" s="25">
        <v>221282000</v>
      </c>
      <c r="O990" s="26">
        <v>221282000</v>
      </c>
      <c r="P990" s="27">
        <v>0.58886228417397213</v>
      </c>
      <c r="Q990" s="28">
        <v>0.21494645328929796</v>
      </c>
    </row>
    <row r="991" spans="1:17" x14ac:dyDescent="0.35">
      <c r="A991" s="1">
        <v>1017</v>
      </c>
      <c r="B991" s="1" t="s">
        <v>370</v>
      </c>
      <c r="C991" s="1" t="s">
        <v>15</v>
      </c>
      <c r="D991" s="2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s="1" t="s">
        <v>51</v>
      </c>
      <c r="K991" s="1" t="s">
        <v>264</v>
      </c>
      <c r="L991" s="24">
        <v>663318000</v>
      </c>
      <c r="M991" s="25">
        <v>408128000</v>
      </c>
      <c r="N991" s="25">
        <v>255190000</v>
      </c>
      <c r="O991" s="26">
        <v>255190000</v>
      </c>
      <c r="P991" s="27">
        <v>0.60015363081736472</v>
      </c>
      <c r="Q991" s="28">
        <v>0.23088956586174855</v>
      </c>
    </row>
    <row r="992" spans="1:17" x14ac:dyDescent="0.35">
      <c r="A992" s="1">
        <v>1018</v>
      </c>
      <c r="B992" s="1" t="s">
        <v>370</v>
      </c>
      <c r="C992" s="1" t="s">
        <v>16</v>
      </c>
      <c r="D992" s="2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s="1" t="s">
        <v>51</v>
      </c>
      <c r="K992" s="1" t="s">
        <v>264</v>
      </c>
      <c r="L992" s="24">
        <v>790790000</v>
      </c>
      <c r="M992" s="25">
        <v>494342000</v>
      </c>
      <c r="N992" s="25">
        <v>296448000</v>
      </c>
      <c r="O992" s="26">
        <v>296448000</v>
      </c>
      <c r="P992" s="27">
        <v>0.61389637378905704</v>
      </c>
      <c r="Q992" s="28">
        <v>0.23013486793841395</v>
      </c>
    </row>
    <row r="993" spans="1:17" x14ac:dyDescent="0.35">
      <c r="A993" s="1">
        <v>1019</v>
      </c>
      <c r="B993" s="1" t="s">
        <v>371</v>
      </c>
      <c r="C993" s="1" t="s">
        <v>11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s="1" t="s">
        <v>18</v>
      </c>
      <c r="K993" s="1" t="s">
        <v>132</v>
      </c>
      <c r="L993" s="24">
        <v>1624000000</v>
      </c>
      <c r="M993" s="25">
        <v>684000000</v>
      </c>
      <c r="N993" s="25">
        <v>940000000</v>
      </c>
      <c r="O993" s="26">
        <v>940000000</v>
      </c>
      <c r="P993" s="27">
        <v>0.13746402573218219</v>
      </c>
      <c r="Q993" s="28">
        <v>7.9566615879465036E-2</v>
      </c>
    </row>
    <row r="994" spans="1:17" x14ac:dyDescent="0.35">
      <c r="A994" s="1">
        <v>1020</v>
      </c>
      <c r="B994" s="1" t="s">
        <v>371</v>
      </c>
      <c r="C994" s="1" t="s">
        <v>14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s="1" t="s">
        <v>18</v>
      </c>
      <c r="K994" s="1" t="s">
        <v>132</v>
      </c>
      <c r="L994" s="24">
        <v>1764000000</v>
      </c>
      <c r="M994" s="25">
        <v>776000000</v>
      </c>
      <c r="N994" s="25">
        <v>988000000</v>
      </c>
      <c r="O994" s="26">
        <v>988000000</v>
      </c>
      <c r="P994" s="27">
        <v>0.13798498122653313</v>
      </c>
      <c r="Q994" s="28">
        <v>7.7284105131414274E-2</v>
      </c>
    </row>
    <row r="995" spans="1:17" x14ac:dyDescent="0.35">
      <c r="A995" s="1">
        <v>1021</v>
      </c>
      <c r="B995" s="1" t="s">
        <v>371</v>
      </c>
      <c r="C995" s="1" t="s">
        <v>15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s="1" t="s">
        <v>18</v>
      </c>
      <c r="K995" s="1" t="s">
        <v>132</v>
      </c>
      <c r="L995" s="24">
        <v>1966000000</v>
      </c>
      <c r="M995" s="25">
        <v>807000000</v>
      </c>
      <c r="N995" s="25">
        <v>1159000000</v>
      </c>
      <c r="O995" s="26">
        <v>1159000000</v>
      </c>
      <c r="P995" s="27">
        <v>0.14250507393447376</v>
      </c>
      <c r="Q995" s="28">
        <v>8.400985792983473E-2</v>
      </c>
    </row>
    <row r="996" spans="1:17" x14ac:dyDescent="0.35">
      <c r="A996" s="1">
        <v>1022</v>
      </c>
      <c r="B996" s="1" t="s">
        <v>371</v>
      </c>
      <c r="C996" s="1" t="s">
        <v>16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s="1" t="s">
        <v>18</v>
      </c>
      <c r="K996" s="1" t="s">
        <v>132</v>
      </c>
      <c r="L996" s="24">
        <v>2123000000</v>
      </c>
      <c r="M996" s="25">
        <v>773000000</v>
      </c>
      <c r="N996" s="25">
        <v>1350000000</v>
      </c>
      <c r="O996" s="26">
        <v>1350000000</v>
      </c>
      <c r="P996" s="27">
        <v>0.14655529476736162</v>
      </c>
      <c r="Q996" s="28">
        <v>9.319342813751208E-2</v>
      </c>
    </row>
    <row r="997" spans="1:17" x14ac:dyDescent="0.35">
      <c r="A997" s="1">
        <v>1023</v>
      </c>
      <c r="B997" s="1" t="s">
        <v>372</v>
      </c>
      <c r="C997" s="1" t="s">
        <v>11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s="1" t="s">
        <v>12</v>
      </c>
      <c r="K997" s="1" t="s">
        <v>63</v>
      </c>
      <c r="L997" s="24">
        <v>1959000000</v>
      </c>
      <c r="M997" s="25">
        <v>1347000000</v>
      </c>
      <c r="N997" s="25">
        <v>612000000</v>
      </c>
      <c r="O997" s="26">
        <v>612000000</v>
      </c>
      <c r="P997" s="27">
        <v>0.28975003697677859</v>
      </c>
      <c r="Q997" s="28">
        <v>9.0519153971306027E-2</v>
      </c>
    </row>
    <row r="998" spans="1:17" x14ac:dyDescent="0.35">
      <c r="A998" s="1">
        <v>1024</v>
      </c>
      <c r="B998" s="1" t="s">
        <v>372</v>
      </c>
      <c r="C998" s="1" t="s">
        <v>14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s="1" t="s">
        <v>12</v>
      </c>
      <c r="K998" s="1" t="s">
        <v>63</v>
      </c>
      <c r="L998" s="24">
        <v>2060000000</v>
      </c>
      <c r="M998" s="25">
        <v>1338000000</v>
      </c>
      <c r="N998" s="25">
        <v>722000000</v>
      </c>
      <c r="O998" s="26">
        <v>722000000</v>
      </c>
      <c r="P998" s="27">
        <v>0.29403368541250352</v>
      </c>
      <c r="Q998" s="28">
        <v>0.10305452469312018</v>
      </c>
    </row>
    <row r="999" spans="1:17" x14ac:dyDescent="0.35">
      <c r="A999" s="1">
        <v>1025</v>
      </c>
      <c r="B999" s="1" t="s">
        <v>372</v>
      </c>
      <c r="C999" s="1" t="s">
        <v>15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s="1" t="s">
        <v>12</v>
      </c>
      <c r="K999" s="1" t="s">
        <v>63</v>
      </c>
      <c r="L999" s="24">
        <v>2253000000</v>
      </c>
      <c r="M999" s="25">
        <v>1339000000</v>
      </c>
      <c r="N999" s="25">
        <v>914000000</v>
      </c>
      <c r="O999" s="26">
        <v>914000000</v>
      </c>
      <c r="P999" s="27">
        <v>0.31545785494259315</v>
      </c>
      <c r="Q999" s="28">
        <v>0.12797535704284513</v>
      </c>
    </row>
    <row r="1000" spans="1:17" x14ac:dyDescent="0.35">
      <c r="A1000" s="1">
        <v>1026</v>
      </c>
      <c r="B1000" s="1" t="s">
        <v>372</v>
      </c>
      <c r="C1000" s="1" t="s">
        <v>16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s="1" t="s">
        <v>12</v>
      </c>
      <c r="K1000" s="1" t="s">
        <v>63</v>
      </c>
      <c r="L1000" s="24">
        <v>2456000000</v>
      </c>
      <c r="M1000" s="25">
        <v>1403000000</v>
      </c>
      <c r="N1000" s="25">
        <v>1053000000</v>
      </c>
      <c r="O1000" s="26">
        <v>1053000000</v>
      </c>
      <c r="P1000" s="27">
        <v>0.33383172488786195</v>
      </c>
      <c r="Q1000" s="28">
        <v>0.14312899279597663</v>
      </c>
    </row>
    <row r="1001" spans="1:17" x14ac:dyDescent="0.35">
      <c r="A1001" s="1">
        <v>1027</v>
      </c>
      <c r="B1001" s="1" t="s">
        <v>373</v>
      </c>
      <c r="C1001" s="1" t="s">
        <v>11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s="1" t="s">
        <v>18</v>
      </c>
      <c r="K1001" s="1" t="s">
        <v>285</v>
      </c>
      <c r="L1001" s="24">
        <v>3409197000</v>
      </c>
      <c r="M1001" s="25">
        <v>2388182000</v>
      </c>
      <c r="N1001" s="25">
        <v>1021015000</v>
      </c>
      <c r="O1001" s="26">
        <v>1021015000</v>
      </c>
      <c r="P1001" s="27">
        <v>0.53095470855167692</v>
      </c>
      <c r="Q1001" s="28">
        <v>0.15901478317383549</v>
      </c>
    </row>
    <row r="1002" spans="1:17" x14ac:dyDescent="0.35">
      <c r="A1002" s="1">
        <v>1028</v>
      </c>
      <c r="B1002" s="1" t="s">
        <v>373</v>
      </c>
      <c r="C1002" s="1" t="s">
        <v>14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s="1" t="s">
        <v>18</v>
      </c>
      <c r="K1002" s="1" t="s">
        <v>285</v>
      </c>
      <c r="L1002" s="24">
        <v>3478883000</v>
      </c>
      <c r="M1002" s="25">
        <v>2310780000</v>
      </c>
      <c r="N1002" s="25">
        <v>1168103000</v>
      </c>
      <c r="O1002" s="26">
        <v>1168103000</v>
      </c>
      <c r="P1002" s="27">
        <v>0.53645966656036825</v>
      </c>
      <c r="Q1002" s="28">
        <v>0.18012682400878843</v>
      </c>
    </row>
    <row r="1003" spans="1:17" x14ac:dyDescent="0.35">
      <c r="A1003" s="1">
        <v>1029</v>
      </c>
      <c r="B1003" s="1" t="s">
        <v>373</v>
      </c>
      <c r="C1003" s="1" t="s">
        <v>15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s="1" t="s">
        <v>18</v>
      </c>
      <c r="K1003" s="1" t="s">
        <v>285</v>
      </c>
      <c r="L1003" s="24">
        <v>3001022000</v>
      </c>
      <c r="M1003" s="25">
        <v>2347308000</v>
      </c>
      <c r="N1003" s="25">
        <v>653714000</v>
      </c>
      <c r="O1003" s="26">
        <v>653714000</v>
      </c>
      <c r="P1003" s="27">
        <v>0.49819259177608088</v>
      </c>
      <c r="Q1003" s="28">
        <v>0.10852152098195514</v>
      </c>
    </row>
    <row r="1004" spans="1:17" x14ac:dyDescent="0.35">
      <c r="A1004" s="1">
        <v>1030</v>
      </c>
      <c r="B1004" s="1" t="s">
        <v>373</v>
      </c>
      <c r="C1004" s="1" t="s">
        <v>16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s="1" t="s">
        <v>18</v>
      </c>
      <c r="K1004" s="1" t="s">
        <v>285</v>
      </c>
      <c r="L1004" s="24">
        <v>2806358000</v>
      </c>
      <c r="M1004" s="25">
        <v>2265436000</v>
      </c>
      <c r="N1004" s="25">
        <v>540922000</v>
      </c>
      <c r="O1004" s="26">
        <v>540922000</v>
      </c>
      <c r="P1004" s="27">
        <v>0.49211791156089324</v>
      </c>
      <c r="Q1004" s="28">
        <v>9.4855112910520137E-2</v>
      </c>
    </row>
    <row r="1005" spans="1:17" x14ac:dyDescent="0.35">
      <c r="A1005" s="1">
        <v>1031</v>
      </c>
      <c r="B1005" s="1" t="s">
        <v>374</v>
      </c>
      <c r="C1005" s="1" t="s">
        <v>11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s="1" t="s">
        <v>18</v>
      </c>
      <c r="K1005" s="1" t="s">
        <v>154</v>
      </c>
      <c r="L1005" s="24">
        <v>10816300000</v>
      </c>
      <c r="M1005" s="25">
        <v>2211700000</v>
      </c>
      <c r="N1005" s="25">
        <v>8604600000</v>
      </c>
      <c r="O1005" s="26">
        <v>8604600000</v>
      </c>
      <c r="P1005" s="27">
        <v>0.39236405847571376</v>
      </c>
      <c r="Q1005" s="28">
        <v>0.31213407334856896</v>
      </c>
    </row>
    <row r="1006" spans="1:17" x14ac:dyDescent="0.35">
      <c r="A1006" s="1">
        <v>1032</v>
      </c>
      <c r="B1006" s="1" t="s">
        <v>374</v>
      </c>
      <c r="C1006" s="1" t="s">
        <v>14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s="1" t="s">
        <v>18</v>
      </c>
      <c r="K1006" s="1" t="s">
        <v>154</v>
      </c>
      <c r="L1006" s="24">
        <v>10902700000</v>
      </c>
      <c r="M1006" s="25">
        <v>2138400000</v>
      </c>
      <c r="N1006" s="25">
        <v>8764300000</v>
      </c>
      <c r="O1006" s="26">
        <v>8764300000</v>
      </c>
      <c r="P1006" s="27">
        <v>0.38791775333829082</v>
      </c>
      <c r="Q1006" s="28">
        <v>0.31183354266216462</v>
      </c>
    </row>
    <row r="1007" spans="1:17" x14ac:dyDescent="0.35">
      <c r="A1007" s="1">
        <v>1033</v>
      </c>
      <c r="B1007" s="1" t="s">
        <v>374</v>
      </c>
      <c r="C1007" s="1" t="s">
        <v>15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s="1" t="s">
        <v>18</v>
      </c>
      <c r="K1007" s="1" t="s">
        <v>154</v>
      </c>
      <c r="L1007" s="24">
        <v>10455700000</v>
      </c>
      <c r="M1007" s="25">
        <v>2506500000</v>
      </c>
      <c r="N1007" s="25">
        <v>7949200000</v>
      </c>
      <c r="O1007" s="26">
        <v>7949200000</v>
      </c>
      <c r="P1007" s="27">
        <v>0.38102057847113657</v>
      </c>
      <c r="Q1007" s="28">
        <v>0.28968015363703614</v>
      </c>
    </row>
    <row r="1008" spans="1:17" x14ac:dyDescent="0.35">
      <c r="A1008" s="1">
        <v>1034</v>
      </c>
      <c r="B1008" s="1" t="s">
        <v>374</v>
      </c>
      <c r="C1008" s="1" t="s">
        <v>16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s="1" t="s">
        <v>18</v>
      </c>
      <c r="K1008" s="1" t="s">
        <v>154</v>
      </c>
      <c r="L1008" s="24">
        <v>9789200000</v>
      </c>
      <c r="M1008" s="25">
        <v>2643700000</v>
      </c>
      <c r="N1008" s="25">
        <v>7145500000</v>
      </c>
      <c r="O1008" s="26">
        <v>7145500000</v>
      </c>
      <c r="P1008" s="27">
        <v>0.3852044229331445</v>
      </c>
      <c r="Q1008" s="28">
        <v>0.28117498917876677</v>
      </c>
    </row>
    <row r="1009" spans="1:17" x14ac:dyDescent="0.35">
      <c r="A1009" s="1">
        <v>1035</v>
      </c>
      <c r="B1009" s="1" t="s">
        <v>375</v>
      </c>
      <c r="C1009" s="1" t="s">
        <v>11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21</v>
      </c>
      <c r="K1009" s="1" t="s">
        <v>33</v>
      </c>
      <c r="L1009" s="24">
        <v>838459000</v>
      </c>
      <c r="M1009" s="25">
        <v>627731000</v>
      </c>
      <c r="N1009" s="25">
        <v>210728000</v>
      </c>
      <c r="O1009" s="26">
        <v>210728000</v>
      </c>
      <c r="P1009" s="27">
        <v>0.53012569999298187</v>
      </c>
      <c r="Q1009" s="28">
        <v>0.13323529058441866</v>
      </c>
    </row>
    <row r="1010" spans="1:17" x14ac:dyDescent="0.35">
      <c r="A1010" s="1">
        <v>1036</v>
      </c>
      <c r="B1010" s="1" t="s">
        <v>375</v>
      </c>
      <c r="C1010" s="1" t="s">
        <v>14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21</v>
      </c>
      <c r="K1010" s="1" t="s">
        <v>33</v>
      </c>
      <c r="L1010" s="24">
        <v>1128743000</v>
      </c>
      <c r="M1010" s="25">
        <v>666855000</v>
      </c>
      <c r="N1010" s="25">
        <v>461888000</v>
      </c>
      <c r="O1010" s="26">
        <v>461888000</v>
      </c>
      <c r="P1010" s="27">
        <v>0.58447238192290141</v>
      </c>
      <c r="Q1010" s="28">
        <v>0.23916939422136405</v>
      </c>
    </row>
    <row r="1011" spans="1:17" x14ac:dyDescent="0.35">
      <c r="A1011" s="1">
        <v>1037</v>
      </c>
      <c r="B1011" s="1" t="s">
        <v>375</v>
      </c>
      <c r="C1011" s="1" t="s">
        <v>15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21</v>
      </c>
      <c r="K1011" s="1" t="s">
        <v>33</v>
      </c>
      <c r="L1011" s="24">
        <v>1229564000</v>
      </c>
      <c r="M1011" s="25">
        <v>801104000</v>
      </c>
      <c r="N1011" s="25">
        <v>428460000</v>
      </c>
      <c r="O1011" s="26">
        <v>428460000</v>
      </c>
      <c r="P1011" s="27">
        <v>0.57267973149961149</v>
      </c>
      <c r="Q1011" s="28">
        <v>0.19955883366650581</v>
      </c>
    </row>
    <row r="1012" spans="1:17" x14ac:dyDescent="0.35">
      <c r="A1012" s="1">
        <v>1038</v>
      </c>
      <c r="B1012" s="1" t="s">
        <v>375</v>
      </c>
      <c r="C1012" s="1" t="s">
        <v>16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21</v>
      </c>
      <c r="K1012" s="1" t="s">
        <v>33</v>
      </c>
      <c r="L1012" s="24">
        <v>1205464000</v>
      </c>
      <c r="M1012" s="25">
        <v>849162000</v>
      </c>
      <c r="N1012" s="25">
        <v>356302000</v>
      </c>
      <c r="O1012" s="26">
        <v>356302000</v>
      </c>
      <c r="P1012" s="27">
        <v>0.5546611795517854</v>
      </c>
      <c r="Q1012" s="28">
        <v>0.16394258774767248</v>
      </c>
    </row>
    <row r="1013" spans="1:17" x14ac:dyDescent="0.35">
      <c r="A1013" s="1">
        <v>1039</v>
      </c>
      <c r="B1013" s="1" t="s">
        <v>376</v>
      </c>
      <c r="C1013" s="1" t="s">
        <v>11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s="1" t="s">
        <v>24</v>
      </c>
      <c r="K1013" s="1" t="s">
        <v>27</v>
      </c>
      <c r="L1013" s="24">
        <v>6881000000</v>
      </c>
      <c r="M1013" s="25">
        <v>4543000000</v>
      </c>
      <c r="N1013" s="25">
        <v>2338000000</v>
      </c>
      <c r="O1013" s="26">
        <v>2338000000</v>
      </c>
      <c r="P1013" s="27">
        <v>5.6311172215129823E-2</v>
      </c>
      <c r="Q1013" s="28">
        <v>1.9133195849291303E-2</v>
      </c>
    </row>
    <row r="1014" spans="1:17" x14ac:dyDescent="0.35">
      <c r="A1014" s="1">
        <v>1040</v>
      </c>
      <c r="B1014" s="1" t="s">
        <v>376</v>
      </c>
      <c r="C1014" s="1" t="s">
        <v>14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s="1" t="s">
        <v>24</v>
      </c>
      <c r="K1014" s="1" t="s">
        <v>27</v>
      </c>
      <c r="L1014" s="24">
        <v>8352000000</v>
      </c>
      <c r="M1014" s="25">
        <v>5845000000</v>
      </c>
      <c r="N1014" s="25">
        <v>2507000000</v>
      </c>
      <c r="O1014" s="26">
        <v>2507000000</v>
      </c>
      <c r="P1014" s="27">
        <v>6.0789565622452524E-2</v>
      </c>
      <c r="Q1014" s="28">
        <v>1.8247059508559451E-2</v>
      </c>
    </row>
    <row r="1015" spans="1:17" x14ac:dyDescent="0.35">
      <c r="A1015" s="1">
        <v>1041</v>
      </c>
      <c r="B1015" s="1" t="s">
        <v>376</v>
      </c>
      <c r="C1015" s="1" t="s">
        <v>15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s="1" t="s">
        <v>24</v>
      </c>
      <c r="K1015" s="1" t="s">
        <v>27</v>
      </c>
      <c r="L1015" s="24">
        <v>11411000000</v>
      </c>
      <c r="M1015" s="25">
        <v>8293000000</v>
      </c>
      <c r="N1015" s="25">
        <v>3118000000</v>
      </c>
      <c r="O1015" s="26">
        <v>3118000000</v>
      </c>
      <c r="P1015" s="27">
        <v>6.3732581194671734E-2</v>
      </c>
      <c r="Q1015" s="28">
        <v>1.7414616437208524E-2</v>
      </c>
    </row>
    <row r="1016" spans="1:17" x14ac:dyDescent="0.35">
      <c r="A1016" s="1">
        <v>1042</v>
      </c>
      <c r="B1016" s="1" t="s">
        <v>376</v>
      </c>
      <c r="C1016" s="1" t="s">
        <v>16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s="1" t="s">
        <v>24</v>
      </c>
      <c r="K1016" s="1" t="s">
        <v>27</v>
      </c>
      <c r="L1016" s="24">
        <v>11416000000</v>
      </c>
      <c r="M1016" s="25">
        <v>7668000000</v>
      </c>
      <c r="N1016" s="25">
        <v>3748000000</v>
      </c>
      <c r="O1016" s="26">
        <v>3748000000</v>
      </c>
      <c r="P1016" s="27">
        <v>5.980595544938283E-2</v>
      </c>
      <c r="Q1016" s="28">
        <v>1.9634961547327173E-2</v>
      </c>
    </row>
    <row r="1017" spans="1:17" x14ac:dyDescent="0.35">
      <c r="A1017" s="1">
        <v>1043</v>
      </c>
      <c r="B1017" s="1" t="s">
        <v>377</v>
      </c>
      <c r="C1017" s="1" t="s">
        <v>11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s="1" t="s">
        <v>46</v>
      </c>
      <c r="K1017" s="1" t="s">
        <v>378</v>
      </c>
      <c r="L1017" s="24">
        <v>1935300000</v>
      </c>
      <c r="M1017" s="25">
        <v>845700000</v>
      </c>
      <c r="N1017" s="25">
        <v>1089600000</v>
      </c>
      <c r="O1017" s="26">
        <v>1089600000</v>
      </c>
      <c r="P1017" s="27">
        <v>0.70882320624107242</v>
      </c>
      <c r="Q1017" s="28">
        <v>0.39907702450280191</v>
      </c>
    </row>
    <row r="1018" spans="1:17" x14ac:dyDescent="0.35">
      <c r="A1018" s="1">
        <v>1044</v>
      </c>
      <c r="B1018" s="1" t="s">
        <v>377</v>
      </c>
      <c r="C1018" s="1" t="s">
        <v>14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s="1" t="s">
        <v>46</v>
      </c>
      <c r="K1018" s="1" t="s">
        <v>378</v>
      </c>
      <c r="L1018" s="24">
        <v>2150100000</v>
      </c>
      <c r="M1018" s="25">
        <v>915500000</v>
      </c>
      <c r="N1018" s="25">
        <v>1234600000</v>
      </c>
      <c r="O1018" s="26">
        <v>1234600000</v>
      </c>
      <c r="P1018" s="27">
        <v>0.72333052985702273</v>
      </c>
      <c r="Q1018" s="28">
        <v>0.41534062237174096</v>
      </c>
    </row>
    <row r="1019" spans="1:17" x14ac:dyDescent="0.35">
      <c r="A1019" s="1">
        <v>1045</v>
      </c>
      <c r="B1019" s="1" t="s">
        <v>377</v>
      </c>
      <c r="C1019" s="1" t="s">
        <v>15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s="1" t="s">
        <v>46</v>
      </c>
      <c r="K1019" s="1" t="s">
        <v>378</v>
      </c>
      <c r="L1019" s="24">
        <v>2404000000</v>
      </c>
      <c r="M1019" s="25">
        <v>964900000</v>
      </c>
      <c r="N1019" s="25">
        <v>1439100000</v>
      </c>
      <c r="O1019" s="26">
        <v>1439100000</v>
      </c>
      <c r="P1019" s="27">
        <v>0.72099091263533577</v>
      </c>
      <c r="Q1019" s="28">
        <v>0.43160483459796661</v>
      </c>
    </row>
    <row r="1020" spans="1:17" x14ac:dyDescent="0.35">
      <c r="A1020" s="1">
        <v>1046</v>
      </c>
      <c r="B1020" s="1" t="s">
        <v>377</v>
      </c>
      <c r="C1020" s="1" t="s">
        <v>16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s="1" t="s">
        <v>46</v>
      </c>
      <c r="K1020" s="1" t="s">
        <v>378</v>
      </c>
      <c r="L1020" s="24">
        <v>2508200000</v>
      </c>
      <c r="M1020" s="25">
        <v>1034800000</v>
      </c>
      <c r="N1020" s="25">
        <v>1473400000</v>
      </c>
      <c r="O1020" s="26">
        <v>1473400000</v>
      </c>
      <c r="P1020" s="27">
        <v>0.71981632945903284</v>
      </c>
      <c r="Q1020" s="28">
        <v>0.42284402353278805</v>
      </c>
    </row>
    <row r="1021" spans="1:17" x14ac:dyDescent="0.35">
      <c r="A1021" s="1">
        <v>1047</v>
      </c>
      <c r="B1021" s="1" t="s">
        <v>379</v>
      </c>
      <c r="C1021" s="1" t="s">
        <v>11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s="1" t="s">
        <v>35</v>
      </c>
      <c r="K1021" s="1" t="s">
        <v>123</v>
      </c>
      <c r="L1021" s="24">
        <v>13076000000</v>
      </c>
      <c r="M1021" s="25">
        <v>9393000000</v>
      </c>
      <c r="N1021" s="25">
        <v>3683000000</v>
      </c>
      <c r="O1021" s="26">
        <v>3683000000</v>
      </c>
      <c r="P1021" s="27">
        <v>0.37343995430529775</v>
      </c>
      <c r="Q1021" s="28">
        <v>0.1051834927888048</v>
      </c>
    </row>
    <row r="1022" spans="1:17" x14ac:dyDescent="0.35">
      <c r="A1022" s="1">
        <v>1048</v>
      </c>
      <c r="B1022" s="1" t="s">
        <v>379</v>
      </c>
      <c r="C1022" s="1" t="s">
        <v>14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s="1" t="s">
        <v>35</v>
      </c>
      <c r="K1022" s="1" t="s">
        <v>123</v>
      </c>
      <c r="L1022" s="24">
        <v>13110000000</v>
      </c>
      <c r="M1022" s="25">
        <v>8896000000</v>
      </c>
      <c r="N1022" s="25">
        <v>4214000000</v>
      </c>
      <c r="O1022" s="26">
        <v>4214000000</v>
      </c>
      <c r="P1022" s="27">
        <v>0.37139862319045869</v>
      </c>
      <c r="Q1022" s="28">
        <v>0.11938015241224964</v>
      </c>
    </row>
    <row r="1023" spans="1:17" x14ac:dyDescent="0.35">
      <c r="A1023" s="1">
        <v>1049</v>
      </c>
      <c r="B1023" s="1" t="s">
        <v>379</v>
      </c>
      <c r="C1023" s="1" t="s">
        <v>15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s="1" t="s">
        <v>35</v>
      </c>
      <c r="K1023" s="1" t="s">
        <v>123</v>
      </c>
      <c r="L1023" s="24">
        <v>12597000000</v>
      </c>
      <c r="M1023" s="25">
        <v>8663000000</v>
      </c>
      <c r="N1023" s="25">
        <v>3934000000</v>
      </c>
      <c r="O1023" s="26">
        <v>3934000000</v>
      </c>
      <c r="P1023" s="27">
        <v>0.36786006307674335</v>
      </c>
      <c r="Q1023" s="28">
        <v>0.11488143908421913</v>
      </c>
    </row>
    <row r="1024" spans="1:17" x14ac:dyDescent="0.35">
      <c r="A1024" s="1">
        <v>1050</v>
      </c>
      <c r="B1024" s="1" t="s">
        <v>379</v>
      </c>
      <c r="C1024" s="1" t="s">
        <v>16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s="1" t="s">
        <v>35</v>
      </c>
      <c r="K1024" s="1" t="s">
        <v>123</v>
      </c>
      <c r="L1024" s="24">
        <v>11512000000</v>
      </c>
      <c r="M1024" s="25">
        <v>7758000000</v>
      </c>
      <c r="N1024" s="25">
        <v>3754000000</v>
      </c>
      <c r="O1024" s="26">
        <v>3754000000</v>
      </c>
      <c r="P1024" s="27">
        <v>0.38844648400593873</v>
      </c>
      <c r="Q1024" s="28">
        <v>0.12667026589283303</v>
      </c>
    </row>
    <row r="1025" spans="1:17" x14ac:dyDescent="0.35">
      <c r="A1025" s="1">
        <v>1051</v>
      </c>
      <c r="B1025" s="1" t="s">
        <v>380</v>
      </c>
      <c r="C1025" s="1" t="s">
        <v>11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s="1" t="s">
        <v>46</v>
      </c>
      <c r="K1025" s="1" t="s">
        <v>47</v>
      </c>
      <c r="L1025" s="24">
        <v>30163000000</v>
      </c>
      <c r="M1025" s="25">
        <v>26853000000</v>
      </c>
      <c r="N1025" s="25">
        <v>3310000000</v>
      </c>
      <c r="O1025" s="26">
        <v>3310000000</v>
      </c>
      <c r="P1025" s="27">
        <v>0.44259721203228175</v>
      </c>
      <c r="Q1025" s="28">
        <v>4.8569332355099047E-2</v>
      </c>
    </row>
    <row r="1026" spans="1:17" x14ac:dyDescent="0.35">
      <c r="A1026" s="1">
        <v>1052</v>
      </c>
      <c r="B1026" s="1" t="s">
        <v>380</v>
      </c>
      <c r="C1026" s="1" t="s">
        <v>14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s="1" t="s">
        <v>46</v>
      </c>
      <c r="K1026" s="1" t="s">
        <v>47</v>
      </c>
      <c r="L1026" s="24">
        <v>30092000000</v>
      </c>
      <c r="M1026" s="25">
        <v>26040000000</v>
      </c>
      <c r="N1026" s="25">
        <v>4052000000</v>
      </c>
      <c r="O1026" s="26">
        <v>4052000000</v>
      </c>
      <c r="P1026" s="27">
        <v>0.44123814132172023</v>
      </c>
      <c r="Q1026" s="28">
        <v>5.9414360914382909E-2</v>
      </c>
    </row>
    <row r="1027" spans="1:17" x14ac:dyDescent="0.35">
      <c r="A1027" s="1">
        <v>1053</v>
      </c>
      <c r="B1027" s="1" t="s">
        <v>380</v>
      </c>
      <c r="C1027" s="1" t="s">
        <v>15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s="1" t="s">
        <v>46</v>
      </c>
      <c r="K1027" s="1" t="s">
        <v>47</v>
      </c>
      <c r="L1027" s="24">
        <v>34214000000</v>
      </c>
      <c r="M1027" s="25">
        <v>25410000000</v>
      </c>
      <c r="N1027" s="25">
        <v>8804000000</v>
      </c>
      <c r="O1027" s="26">
        <v>8804000000</v>
      </c>
      <c r="P1027" s="27">
        <v>0.46666484805499486</v>
      </c>
      <c r="Q1027" s="28">
        <v>0.12008292869223634</v>
      </c>
    </row>
    <row r="1028" spans="1:17" x14ac:dyDescent="0.35">
      <c r="A1028" s="1">
        <v>1054</v>
      </c>
      <c r="B1028" s="1" t="s">
        <v>380</v>
      </c>
      <c r="C1028" s="1" t="s">
        <v>16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s="1" t="s">
        <v>46</v>
      </c>
      <c r="K1028" s="1" t="s">
        <v>47</v>
      </c>
      <c r="L1028" s="24">
        <v>31237000000</v>
      </c>
      <c r="M1028" s="25">
        <v>23767000000</v>
      </c>
      <c r="N1028" s="25">
        <v>7470000000</v>
      </c>
      <c r="O1028" s="26">
        <v>7470000000</v>
      </c>
      <c r="P1028" s="27">
        <v>0.44655544595502561</v>
      </c>
      <c r="Q1028" s="28">
        <v>0.10678903804091436</v>
      </c>
    </row>
    <row r="1029" spans="1:17" x14ac:dyDescent="0.35">
      <c r="A1029" s="1">
        <v>1055</v>
      </c>
      <c r="B1029" s="1" t="s">
        <v>381</v>
      </c>
      <c r="C1029" s="1" t="s">
        <v>11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s="1" t="s">
        <v>18</v>
      </c>
      <c r="K1029" s="1" t="s">
        <v>382</v>
      </c>
      <c r="L1029" s="24">
        <v>1490058000</v>
      </c>
      <c r="M1029" s="25">
        <v>1110550000</v>
      </c>
      <c r="N1029" s="25">
        <v>379508000</v>
      </c>
      <c r="O1029" s="26">
        <v>379508000</v>
      </c>
      <c r="P1029" s="27">
        <v>0.25744007408456837</v>
      </c>
      <c r="Q1029" s="28">
        <v>6.5568298439179121E-2</v>
      </c>
    </row>
    <row r="1030" spans="1:17" x14ac:dyDescent="0.35">
      <c r="A1030" s="1">
        <v>1056</v>
      </c>
      <c r="B1030" s="1" t="s">
        <v>381</v>
      </c>
      <c r="C1030" s="1" t="s">
        <v>14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s="1" t="s">
        <v>18</v>
      </c>
      <c r="K1030" s="1" t="s">
        <v>382</v>
      </c>
      <c r="L1030" s="24">
        <v>1920809000</v>
      </c>
      <c r="M1030" s="25">
        <v>1373878000</v>
      </c>
      <c r="N1030" s="25">
        <v>546931000</v>
      </c>
      <c r="O1030" s="26">
        <v>546931000</v>
      </c>
      <c r="P1030" s="27">
        <v>0.26137886776452168</v>
      </c>
      <c r="Q1030" s="28">
        <v>7.4424997761525294E-2</v>
      </c>
    </row>
    <row r="1031" spans="1:17" x14ac:dyDescent="0.35">
      <c r="A1031" s="1">
        <v>1057</v>
      </c>
      <c r="B1031" s="1" t="s">
        <v>381</v>
      </c>
      <c r="C1031" s="1" t="s">
        <v>15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s="1" t="s">
        <v>18</v>
      </c>
      <c r="K1031" s="1" t="s">
        <v>382</v>
      </c>
      <c r="L1031" s="24">
        <v>2154192000</v>
      </c>
      <c r="M1031" s="25">
        <v>1381396000</v>
      </c>
      <c r="N1031" s="25">
        <v>772796000</v>
      </c>
      <c r="O1031" s="26">
        <v>772796000</v>
      </c>
      <c r="P1031" s="27">
        <v>0.27605650119190928</v>
      </c>
      <c r="Q1031" s="28">
        <v>9.9032658135905602E-2</v>
      </c>
    </row>
    <row r="1032" spans="1:17" x14ac:dyDescent="0.35">
      <c r="A1032" s="1">
        <v>1058</v>
      </c>
      <c r="B1032" s="1" t="s">
        <v>381</v>
      </c>
      <c r="C1032" s="1" t="s">
        <v>16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s="1" t="s">
        <v>18</v>
      </c>
      <c r="K1032" s="1" t="s">
        <v>382</v>
      </c>
      <c r="L1032" s="24">
        <v>2410686000</v>
      </c>
      <c r="M1032" s="25">
        <v>1573120000</v>
      </c>
      <c r="N1032" s="25">
        <v>837566000</v>
      </c>
      <c r="O1032" s="26">
        <v>837566000</v>
      </c>
      <c r="P1032" s="27">
        <v>0.29866408773616704</v>
      </c>
      <c r="Q1032" s="28">
        <v>0.10376751070393678</v>
      </c>
    </row>
    <row r="1033" spans="1:17" x14ac:dyDescent="0.35">
      <c r="A1033" s="1">
        <v>1059</v>
      </c>
      <c r="B1033" s="1" t="s">
        <v>383</v>
      </c>
      <c r="C1033" s="1" t="s">
        <v>11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s="1" t="s">
        <v>35</v>
      </c>
      <c r="K1033" s="1" t="s">
        <v>123</v>
      </c>
      <c r="L1033" s="24">
        <v>2397500000</v>
      </c>
      <c r="M1033" s="25">
        <v>1557400000</v>
      </c>
      <c r="N1033" s="25">
        <v>840100000</v>
      </c>
      <c r="O1033" s="26">
        <v>840100000</v>
      </c>
      <c r="P1033" s="27">
        <v>0.61453874349575788</v>
      </c>
      <c r="Q1033" s="28">
        <v>0.21533847691795044</v>
      </c>
    </row>
    <row r="1034" spans="1:17" x14ac:dyDescent="0.35">
      <c r="A1034" s="1">
        <v>1060</v>
      </c>
      <c r="B1034" s="1" t="s">
        <v>383</v>
      </c>
      <c r="C1034" s="1" t="s">
        <v>14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s="1" t="s">
        <v>35</v>
      </c>
      <c r="K1034" s="1" t="s">
        <v>123</v>
      </c>
      <c r="L1034" s="24">
        <v>2672200000</v>
      </c>
      <c r="M1034" s="25">
        <v>1648800000</v>
      </c>
      <c r="N1034" s="25">
        <v>1023400000</v>
      </c>
      <c r="O1034" s="26">
        <v>1023400000</v>
      </c>
      <c r="P1034" s="27">
        <v>0.63613207322589094</v>
      </c>
      <c r="Q1034" s="28">
        <v>0.24362606232294617</v>
      </c>
    </row>
    <row r="1035" spans="1:17" x14ac:dyDescent="0.35">
      <c r="A1035" s="1">
        <v>1061</v>
      </c>
      <c r="B1035" s="1" t="s">
        <v>383</v>
      </c>
      <c r="C1035" s="1" t="s">
        <v>15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s="1" t="s">
        <v>35</v>
      </c>
      <c r="K1035" s="1" t="s">
        <v>123</v>
      </c>
      <c r="L1035" s="24">
        <v>2708700000</v>
      </c>
      <c r="M1035" s="25">
        <v>1732700000</v>
      </c>
      <c r="N1035" s="25">
        <v>976000000</v>
      </c>
      <c r="O1035" s="26">
        <v>976000000</v>
      </c>
      <c r="P1035" s="27">
        <v>0.61431519742362739</v>
      </c>
      <c r="Q1035" s="28">
        <v>0.22135032771641758</v>
      </c>
    </row>
    <row r="1036" spans="1:17" x14ac:dyDescent="0.35">
      <c r="A1036" s="1">
        <v>1062</v>
      </c>
      <c r="B1036" s="1" t="s">
        <v>383</v>
      </c>
      <c r="C1036" s="1" t="s">
        <v>16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s="1" t="s">
        <v>35</v>
      </c>
      <c r="K1036" s="1" t="s">
        <v>123</v>
      </c>
      <c r="L1036" s="24">
        <v>2616000000</v>
      </c>
      <c r="M1036" s="25">
        <v>1640800000</v>
      </c>
      <c r="N1036" s="25">
        <v>975200000</v>
      </c>
      <c r="O1036" s="26">
        <v>975200000</v>
      </c>
      <c r="P1036" s="27">
        <v>0.64254660673494945</v>
      </c>
      <c r="Q1036" s="28">
        <v>0.23953037113452705</v>
      </c>
    </row>
    <row r="1037" spans="1:17" x14ac:dyDescent="0.35">
      <c r="A1037" s="1">
        <v>1063</v>
      </c>
      <c r="B1037" s="1" t="s">
        <v>384</v>
      </c>
      <c r="C1037" s="1" t="s">
        <v>11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s="1" t="s">
        <v>35</v>
      </c>
      <c r="K1037" s="1" t="s">
        <v>123</v>
      </c>
      <c r="L1037" s="24">
        <v>1665800000</v>
      </c>
      <c r="M1037" s="25">
        <v>1090300000</v>
      </c>
      <c r="N1037" s="25">
        <v>575500000</v>
      </c>
      <c r="O1037" s="26">
        <v>575500000</v>
      </c>
      <c r="P1037" s="27">
        <v>0.40398700101857687</v>
      </c>
      <c r="Q1037" s="28">
        <v>0.13956928748120484</v>
      </c>
    </row>
    <row r="1038" spans="1:17" x14ac:dyDescent="0.35">
      <c r="A1038" s="1">
        <v>1064</v>
      </c>
      <c r="B1038" s="1" t="s">
        <v>384</v>
      </c>
      <c r="C1038" s="1" t="s">
        <v>14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s="1" t="s">
        <v>35</v>
      </c>
      <c r="K1038" s="1" t="s">
        <v>123</v>
      </c>
      <c r="L1038" s="24">
        <v>1730200000</v>
      </c>
      <c r="M1038" s="25">
        <v>1122000000</v>
      </c>
      <c r="N1038" s="25">
        <v>608200000</v>
      </c>
      <c r="O1038" s="26">
        <v>608200000</v>
      </c>
      <c r="P1038" s="27">
        <v>0.40775829562594268</v>
      </c>
      <c r="Q1038" s="28">
        <v>0.14333521870286575</v>
      </c>
    </row>
    <row r="1039" spans="1:17" x14ac:dyDescent="0.35">
      <c r="A1039" s="1">
        <v>1065</v>
      </c>
      <c r="B1039" s="1" t="s">
        <v>384</v>
      </c>
      <c r="C1039" s="1" t="s">
        <v>15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s="1" t="s">
        <v>35</v>
      </c>
      <c r="K1039" s="1" t="s">
        <v>123</v>
      </c>
      <c r="L1039" s="24">
        <v>1737300000</v>
      </c>
      <c r="M1039" s="25">
        <v>1127400000</v>
      </c>
      <c r="N1039" s="25">
        <v>609900000</v>
      </c>
      <c r="O1039" s="26">
        <v>609900000</v>
      </c>
      <c r="P1039" s="27">
        <v>0.40437120312827313</v>
      </c>
      <c r="Q1039" s="28">
        <v>0.14195936037986173</v>
      </c>
    </row>
    <row r="1040" spans="1:17" x14ac:dyDescent="0.35">
      <c r="A1040" s="1">
        <v>1066</v>
      </c>
      <c r="B1040" s="1" t="s">
        <v>384</v>
      </c>
      <c r="C1040" s="1" t="s">
        <v>16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s="1" t="s">
        <v>35</v>
      </c>
      <c r="K1040" s="1" t="s">
        <v>123</v>
      </c>
      <c r="L1040" s="24">
        <v>1831700000</v>
      </c>
      <c r="M1040" s="25">
        <v>1175000000</v>
      </c>
      <c r="N1040" s="25">
        <v>656700000</v>
      </c>
      <c r="O1040" s="26">
        <v>656700000</v>
      </c>
      <c r="P1040" s="27">
        <v>0.4152102459480902</v>
      </c>
      <c r="Q1040" s="28">
        <v>0.14886093165589936</v>
      </c>
    </row>
    <row r="1041" spans="1:17" x14ac:dyDescent="0.35">
      <c r="A1041" s="1">
        <v>1067</v>
      </c>
      <c r="B1041" s="1" t="s">
        <v>385</v>
      </c>
      <c r="C1041" s="1" t="s">
        <v>11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s="1" t="s">
        <v>58</v>
      </c>
      <c r="K1041" s="1" t="s">
        <v>386</v>
      </c>
      <c r="L1041" s="24">
        <v>327134000</v>
      </c>
      <c r="M1041" s="25">
        <v>135824000</v>
      </c>
      <c r="N1041" s="25">
        <v>191310000</v>
      </c>
      <c r="O1041" s="26">
        <v>191310000</v>
      </c>
      <c r="P1041" s="27">
        <v>0.16099898567892823</v>
      </c>
      <c r="Q1041" s="28">
        <v>9.4153209236079907E-2</v>
      </c>
    </row>
    <row r="1042" spans="1:17" x14ac:dyDescent="0.35">
      <c r="A1042" s="1">
        <v>1068</v>
      </c>
      <c r="B1042" s="1" t="s">
        <v>385</v>
      </c>
      <c r="C1042" s="1" t="s">
        <v>14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s="1" t="s">
        <v>58</v>
      </c>
      <c r="K1042" s="1" t="s">
        <v>386</v>
      </c>
      <c r="L1042" s="24">
        <v>363957000</v>
      </c>
      <c r="M1042" s="25">
        <v>145298000</v>
      </c>
      <c r="N1042" s="25">
        <v>218659000</v>
      </c>
      <c r="O1042" s="26">
        <v>218659000</v>
      </c>
      <c r="P1042" s="27">
        <v>0.16884638776813909</v>
      </c>
      <c r="Q1042" s="28">
        <v>0.10143995665145478</v>
      </c>
    </row>
    <row r="1043" spans="1:17" x14ac:dyDescent="0.35">
      <c r="A1043" s="1">
        <v>1069</v>
      </c>
      <c r="B1043" s="1" t="s">
        <v>385</v>
      </c>
      <c r="C1043" s="1" t="s">
        <v>15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s="1" t="s">
        <v>58</v>
      </c>
      <c r="K1043" s="1" t="s">
        <v>386</v>
      </c>
      <c r="L1043" s="24">
        <v>522360000</v>
      </c>
      <c r="M1043" s="25">
        <v>164596000</v>
      </c>
      <c r="N1043" s="25">
        <v>357764000</v>
      </c>
      <c r="O1043" s="26">
        <v>357764000</v>
      </c>
      <c r="P1043" s="27">
        <v>0.17659521743260786</v>
      </c>
      <c r="Q1043" s="28">
        <v>0.12094994136143566</v>
      </c>
    </row>
    <row r="1044" spans="1:17" x14ac:dyDescent="0.35">
      <c r="A1044" s="1">
        <v>1070</v>
      </c>
      <c r="B1044" s="1" t="s">
        <v>385</v>
      </c>
      <c r="C1044" s="1" t="s">
        <v>16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s="1" t="s">
        <v>58</v>
      </c>
      <c r="K1044" s="1" t="s">
        <v>386</v>
      </c>
      <c r="L1044" s="24">
        <v>721767000</v>
      </c>
      <c r="M1044" s="25">
        <v>233887000</v>
      </c>
      <c r="N1044" s="25">
        <v>487880000</v>
      </c>
      <c r="O1044" s="26">
        <v>487880000</v>
      </c>
      <c r="P1044" s="27">
        <v>0.20391375223544106</v>
      </c>
      <c r="Q1044" s="28">
        <v>0.13783595182465666</v>
      </c>
    </row>
    <row r="1045" spans="1:17" x14ac:dyDescent="0.35">
      <c r="A1045" s="1">
        <v>1071</v>
      </c>
      <c r="B1045" s="1" t="s">
        <v>387</v>
      </c>
      <c r="C1045" s="1" t="s">
        <v>11</v>
      </c>
      <c r="D1045" s="2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s="1" t="s">
        <v>46</v>
      </c>
      <c r="K1045" s="1" t="s">
        <v>388</v>
      </c>
      <c r="L1045" s="24">
        <v>11924000000</v>
      </c>
      <c r="M1045" s="25">
        <v>10095000000</v>
      </c>
      <c r="N1045" s="25">
        <v>1829000000</v>
      </c>
      <c r="O1045" s="26">
        <v>1829000000</v>
      </c>
      <c r="P1045" s="27">
        <v>1</v>
      </c>
      <c r="Q1045" s="28">
        <v>0.15338812479033881</v>
      </c>
    </row>
    <row r="1046" spans="1:17" x14ac:dyDescent="0.35">
      <c r="A1046" s="1">
        <v>1072</v>
      </c>
      <c r="B1046" s="1" t="s">
        <v>387</v>
      </c>
      <c r="C1046" s="1" t="s">
        <v>14</v>
      </c>
      <c r="D1046" s="2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s="1" t="s">
        <v>46</v>
      </c>
      <c r="K1046" s="1" t="s">
        <v>388</v>
      </c>
      <c r="L1046" s="24">
        <v>12261000000</v>
      </c>
      <c r="M1046" s="25">
        <v>10184000000</v>
      </c>
      <c r="N1046" s="25">
        <v>2077000000</v>
      </c>
      <c r="O1046" s="26">
        <v>2077000000</v>
      </c>
      <c r="P1046" s="27">
        <v>1</v>
      </c>
      <c r="Q1046" s="28">
        <v>0.16939890710382513</v>
      </c>
    </row>
    <row r="1047" spans="1:17" x14ac:dyDescent="0.35">
      <c r="A1047" s="1">
        <v>1073</v>
      </c>
      <c r="B1047" s="1" t="s">
        <v>387</v>
      </c>
      <c r="C1047" s="1" t="s">
        <v>15</v>
      </c>
      <c r="D1047" s="2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s="1" t="s">
        <v>46</v>
      </c>
      <c r="K1047" s="1" t="s">
        <v>388</v>
      </c>
      <c r="L1047" s="24">
        <v>12951000000</v>
      </c>
      <c r="M1047" s="25">
        <v>10650000000</v>
      </c>
      <c r="N1047" s="25">
        <v>2301000000</v>
      </c>
      <c r="O1047" s="26">
        <v>2301000000</v>
      </c>
      <c r="P1047" s="27">
        <v>1</v>
      </c>
      <c r="Q1047" s="28">
        <v>0.17766967801714154</v>
      </c>
    </row>
    <row r="1048" spans="1:17" x14ac:dyDescent="0.35">
      <c r="A1048" s="1">
        <v>1074</v>
      </c>
      <c r="B1048" s="1" t="s">
        <v>387</v>
      </c>
      <c r="C1048" s="1" t="s">
        <v>16</v>
      </c>
      <c r="D1048" s="2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s="1" t="s">
        <v>46</v>
      </c>
      <c r="K1048" s="1" t="s">
        <v>388</v>
      </c>
      <c r="L1048" s="24">
        <v>12893000000</v>
      </c>
      <c r="M1048" s="25">
        <v>10474000000</v>
      </c>
      <c r="N1048" s="25">
        <v>2419000000</v>
      </c>
      <c r="O1048" s="26">
        <v>2419000000</v>
      </c>
      <c r="P1048" s="27">
        <v>1</v>
      </c>
      <c r="Q1048" s="28">
        <v>0.18762118979291087</v>
      </c>
    </row>
    <row r="1049" spans="1:17" x14ac:dyDescent="0.35">
      <c r="A1049" s="1">
        <v>1075</v>
      </c>
      <c r="B1049" s="1" t="s">
        <v>389</v>
      </c>
      <c r="C1049" s="1" t="s">
        <v>11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s="1" t="s">
        <v>12</v>
      </c>
      <c r="K1049" s="1" t="s">
        <v>163</v>
      </c>
      <c r="L1049" s="24">
        <v>14765000000</v>
      </c>
      <c r="M1049" s="25">
        <v>8099000000</v>
      </c>
      <c r="N1049" s="25">
        <v>6666000000</v>
      </c>
      <c r="O1049" s="26">
        <v>6666000000</v>
      </c>
      <c r="P1049" s="27">
        <v>0.47828058695863429</v>
      </c>
      <c r="Q1049" s="28">
        <v>0.21593080884972951</v>
      </c>
    </row>
    <row r="1050" spans="1:17" x14ac:dyDescent="0.35">
      <c r="A1050" s="1">
        <v>1076</v>
      </c>
      <c r="B1050" s="1" t="s">
        <v>389</v>
      </c>
      <c r="C1050" s="1" t="s">
        <v>14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s="1" t="s">
        <v>12</v>
      </c>
      <c r="K1050" s="1" t="s">
        <v>163</v>
      </c>
      <c r="L1050" s="24">
        <v>15374000000</v>
      </c>
      <c r="M1050" s="25">
        <v>8239000000</v>
      </c>
      <c r="N1050" s="25">
        <v>7135000000</v>
      </c>
      <c r="O1050" s="26">
        <v>7135000000</v>
      </c>
      <c r="P1050" s="27">
        <v>0.48314006473712323</v>
      </c>
      <c r="Q1050" s="28">
        <v>0.2242229973916596</v>
      </c>
    </row>
    <row r="1051" spans="1:17" x14ac:dyDescent="0.35">
      <c r="A1051" s="1">
        <v>1077</v>
      </c>
      <c r="B1051" s="1" t="s">
        <v>389</v>
      </c>
      <c r="C1051" s="1" t="s">
        <v>15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s="1" t="s">
        <v>12</v>
      </c>
      <c r="K1051" s="1" t="s">
        <v>163</v>
      </c>
      <c r="L1051" s="24">
        <v>14891000000</v>
      </c>
      <c r="M1051" s="25">
        <v>7945000000</v>
      </c>
      <c r="N1051" s="25">
        <v>6946000000</v>
      </c>
      <c r="O1051" s="26">
        <v>6946000000</v>
      </c>
      <c r="P1051" s="27">
        <v>0.49187421549844756</v>
      </c>
      <c r="Q1051" s="28">
        <v>0.22943780141375439</v>
      </c>
    </row>
    <row r="1052" spans="1:17" x14ac:dyDescent="0.35">
      <c r="A1052" s="1">
        <v>1078</v>
      </c>
      <c r="B1052" s="1" t="s">
        <v>389</v>
      </c>
      <c r="C1052" s="1" t="s">
        <v>16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s="1" t="s">
        <v>12</v>
      </c>
      <c r="K1052" s="1" t="s">
        <v>163</v>
      </c>
      <c r="L1052" s="24">
        <v>15069000000</v>
      </c>
      <c r="M1052" s="25">
        <v>7846000000</v>
      </c>
      <c r="N1052" s="25">
        <v>7223000000</v>
      </c>
      <c r="O1052" s="26">
        <v>7223000000</v>
      </c>
      <c r="P1052" s="27">
        <v>0.50048158357966055</v>
      </c>
      <c r="Q1052" s="28">
        <v>0.23989504799229466</v>
      </c>
    </row>
    <row r="1053" spans="1:17" x14ac:dyDescent="0.35">
      <c r="A1053" s="1">
        <v>1079</v>
      </c>
      <c r="B1053" s="1" t="s">
        <v>390</v>
      </c>
      <c r="C1053" s="1" t="s">
        <v>11</v>
      </c>
      <c r="D1053" s="2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s="1" t="s">
        <v>35</v>
      </c>
      <c r="K1053" s="1" t="s">
        <v>213</v>
      </c>
      <c r="L1053" s="24">
        <v>1065656000</v>
      </c>
      <c r="M1053" s="25">
        <v>0</v>
      </c>
      <c r="N1053" s="25">
        <v>1065656000</v>
      </c>
      <c r="O1053" s="26">
        <v>1065656000</v>
      </c>
      <c r="P1053" s="27">
        <v>0.51713251115396597</v>
      </c>
      <c r="Q1053" s="28">
        <v>0.51713251115396597</v>
      </c>
    </row>
    <row r="1054" spans="1:17" x14ac:dyDescent="0.35">
      <c r="A1054" s="1">
        <v>1080</v>
      </c>
      <c r="B1054" s="1" t="s">
        <v>390</v>
      </c>
      <c r="C1054" s="1" t="s">
        <v>14</v>
      </c>
      <c r="D1054" s="2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s="1" t="s">
        <v>35</v>
      </c>
      <c r="K1054" s="1" t="s">
        <v>213</v>
      </c>
      <c r="L1054" s="24">
        <v>1172931000</v>
      </c>
      <c r="M1054" s="25">
        <v>0</v>
      </c>
      <c r="N1054" s="25">
        <v>1172931000</v>
      </c>
      <c r="O1054" s="26">
        <v>1172931000</v>
      </c>
      <c r="P1054" s="27">
        <v>0.52213157955652267</v>
      </c>
      <c r="Q1054" s="28">
        <v>0.52213157955652267</v>
      </c>
    </row>
    <row r="1055" spans="1:17" x14ac:dyDescent="0.35">
      <c r="A1055" s="1">
        <v>1081</v>
      </c>
      <c r="B1055" s="1" t="s">
        <v>390</v>
      </c>
      <c r="C1055" s="1" t="s">
        <v>15</v>
      </c>
      <c r="D1055" s="2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s="1" t="s">
        <v>35</v>
      </c>
      <c r="K1055" s="1" t="s">
        <v>213</v>
      </c>
      <c r="L1055" s="24">
        <v>1339810000</v>
      </c>
      <c r="M1055" s="25">
        <v>0</v>
      </c>
      <c r="N1055" s="25">
        <v>1339810000</v>
      </c>
      <c r="O1055" s="26">
        <v>1339810000</v>
      </c>
      <c r="P1055" s="27">
        <v>0.54356279669450724</v>
      </c>
      <c r="Q1055" s="28">
        <v>0.54356279669450724</v>
      </c>
    </row>
    <row r="1056" spans="1:17" x14ac:dyDescent="0.35">
      <c r="A1056" s="1">
        <v>1082</v>
      </c>
      <c r="B1056" s="1" t="s">
        <v>390</v>
      </c>
      <c r="C1056" s="1" t="s">
        <v>16</v>
      </c>
      <c r="D1056" s="2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s="1" t="s">
        <v>35</v>
      </c>
      <c r="K1056" s="1" t="s">
        <v>213</v>
      </c>
      <c r="L1056" s="24">
        <v>1632301000</v>
      </c>
      <c r="M1056" s="25">
        <v>0</v>
      </c>
      <c r="N1056" s="25">
        <v>1632301000</v>
      </c>
      <c r="O1056" s="26">
        <v>1632301000</v>
      </c>
      <c r="P1056" s="27">
        <v>0.59954550196065182</v>
      </c>
      <c r="Q1056" s="28">
        <v>0.59954550196065182</v>
      </c>
    </row>
    <row r="1057" spans="1:17" x14ac:dyDescent="0.35">
      <c r="A1057" s="1">
        <v>1083</v>
      </c>
      <c r="B1057" s="1" t="s">
        <v>391</v>
      </c>
      <c r="C1057" s="1" t="s">
        <v>11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s="1" t="s">
        <v>35</v>
      </c>
      <c r="K1057" s="1" t="s">
        <v>392</v>
      </c>
      <c r="L1057" s="24">
        <v>9563000000</v>
      </c>
      <c r="M1057" s="25">
        <v>2249000000</v>
      </c>
      <c r="N1057" s="25">
        <v>7314000000</v>
      </c>
      <c r="O1057" s="26">
        <v>7314000000</v>
      </c>
      <c r="P1057" s="27">
        <v>0.38845560159233083</v>
      </c>
      <c r="Q1057" s="28">
        <v>0.29709968315866442</v>
      </c>
    </row>
    <row r="1058" spans="1:17" x14ac:dyDescent="0.35">
      <c r="A1058" s="1">
        <v>1084</v>
      </c>
      <c r="B1058" s="1" t="s">
        <v>391</v>
      </c>
      <c r="C1058" s="1" t="s">
        <v>14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s="1" t="s">
        <v>35</v>
      </c>
      <c r="K1058" s="1" t="s">
        <v>392</v>
      </c>
      <c r="L1058" s="24">
        <v>10457000000</v>
      </c>
      <c r="M1058" s="25">
        <v>2362000000</v>
      </c>
      <c r="N1058" s="25">
        <v>8095000000</v>
      </c>
      <c r="O1058" s="26">
        <v>8095000000</v>
      </c>
      <c r="P1058" s="27">
        <v>0.42740946619798903</v>
      </c>
      <c r="Q1058" s="28">
        <v>0.33086732608517944</v>
      </c>
    </row>
    <row r="1059" spans="1:17" x14ac:dyDescent="0.35">
      <c r="A1059" s="1">
        <v>1085</v>
      </c>
      <c r="B1059" s="1" t="s">
        <v>391</v>
      </c>
      <c r="C1059" s="1" t="s">
        <v>15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s="1" t="s">
        <v>35</v>
      </c>
      <c r="K1059" s="1" t="s">
        <v>392</v>
      </c>
      <c r="L1059" s="24">
        <v>10160000000</v>
      </c>
      <c r="M1059" s="25">
        <v>2541000000</v>
      </c>
      <c r="N1059" s="25">
        <v>7619000000</v>
      </c>
      <c r="O1059" s="26">
        <v>7619000000</v>
      </c>
      <c r="P1059" s="27">
        <v>0.41432183345567242</v>
      </c>
      <c r="Q1059" s="28">
        <v>0.31070059538373707</v>
      </c>
    </row>
    <row r="1060" spans="1:17" x14ac:dyDescent="0.35">
      <c r="A1060" s="1">
        <v>1086</v>
      </c>
      <c r="B1060" s="1" t="s">
        <v>391</v>
      </c>
      <c r="C1060" s="1" t="s">
        <v>16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s="1" t="s">
        <v>35</v>
      </c>
      <c r="K1060" s="1" t="s">
        <v>392</v>
      </c>
      <c r="L1060" s="24">
        <v>11114000000</v>
      </c>
      <c r="M1060" s="25">
        <v>2749000000</v>
      </c>
      <c r="N1060" s="25">
        <v>8365000000</v>
      </c>
      <c r="O1060" s="26">
        <v>8365000000</v>
      </c>
      <c r="P1060" s="27">
        <v>0.43697412911850275</v>
      </c>
      <c r="Q1060" s="28">
        <v>0.32889046158685226</v>
      </c>
    </row>
    <row r="1061" spans="1:17" x14ac:dyDescent="0.35">
      <c r="A1061" s="1">
        <v>1087</v>
      </c>
      <c r="B1061" s="1" t="s">
        <v>393</v>
      </c>
      <c r="C1061" s="1" t="s">
        <v>11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s="1" t="s">
        <v>58</v>
      </c>
      <c r="K1061" s="1" t="s">
        <v>137</v>
      </c>
      <c r="L1061" s="24">
        <v>7653000000</v>
      </c>
      <c r="M1061" s="25">
        <v>4083000000</v>
      </c>
      <c r="N1061" s="25">
        <v>3570000000</v>
      </c>
      <c r="O1061" s="26">
        <v>3570000000</v>
      </c>
      <c r="P1061" s="27">
        <v>0.51497207455756677</v>
      </c>
      <c r="Q1061" s="28">
        <v>0.24022609514837495</v>
      </c>
    </row>
    <row r="1062" spans="1:17" x14ac:dyDescent="0.35">
      <c r="A1062" s="1">
        <v>1088</v>
      </c>
      <c r="B1062" s="1" t="s">
        <v>393</v>
      </c>
      <c r="C1062" s="1" t="s">
        <v>14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s="1" t="s">
        <v>58</v>
      </c>
      <c r="K1062" s="1" t="s">
        <v>137</v>
      </c>
      <c r="L1062" s="24">
        <v>8574000000</v>
      </c>
      <c r="M1062" s="25">
        <v>4499000000</v>
      </c>
      <c r="N1062" s="25">
        <v>4075000000</v>
      </c>
      <c r="O1062" s="26">
        <v>4075000000</v>
      </c>
      <c r="P1062" s="27">
        <v>0.54077578051087982</v>
      </c>
      <c r="Q1062" s="28">
        <v>0.25701671397035636</v>
      </c>
    </row>
    <row r="1063" spans="1:17" x14ac:dyDescent="0.35">
      <c r="A1063" s="1">
        <v>1089</v>
      </c>
      <c r="B1063" s="1" t="s">
        <v>393</v>
      </c>
      <c r="C1063" s="1" t="s">
        <v>15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s="1" t="s">
        <v>58</v>
      </c>
      <c r="K1063" s="1" t="s">
        <v>137</v>
      </c>
      <c r="L1063" s="24">
        <v>8182000000</v>
      </c>
      <c r="M1063" s="25">
        <v>4266000000</v>
      </c>
      <c r="N1063" s="25">
        <v>3916000000</v>
      </c>
      <c r="O1063" s="26">
        <v>3916000000</v>
      </c>
      <c r="P1063" s="27">
        <v>0.54543030464635689</v>
      </c>
      <c r="Q1063" s="28">
        <v>0.26104926338244117</v>
      </c>
    </row>
    <row r="1064" spans="1:17" x14ac:dyDescent="0.35">
      <c r="A1064" s="1">
        <v>1090</v>
      </c>
      <c r="B1064" s="1" t="s">
        <v>393</v>
      </c>
      <c r="C1064" s="1" t="s">
        <v>16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s="1" t="s">
        <v>58</v>
      </c>
      <c r="K1064" s="1" t="s">
        <v>137</v>
      </c>
      <c r="L1064" s="24">
        <v>7017000000</v>
      </c>
      <c r="M1064" s="25">
        <v>4345000000</v>
      </c>
      <c r="N1064" s="25">
        <v>2672000000</v>
      </c>
      <c r="O1064" s="26">
        <v>2672000000</v>
      </c>
      <c r="P1064" s="27">
        <v>0.51970078506887862</v>
      </c>
      <c r="Q1064" s="28">
        <v>0.19789660790993926</v>
      </c>
    </row>
    <row r="1065" spans="1:17" x14ac:dyDescent="0.35">
      <c r="A1065" s="1">
        <v>1091</v>
      </c>
      <c r="B1065" s="1" t="s">
        <v>394</v>
      </c>
      <c r="C1065" s="1" t="s">
        <v>11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s="1" t="s">
        <v>58</v>
      </c>
      <c r="K1065" s="1" t="s">
        <v>137</v>
      </c>
      <c r="L1065" s="24">
        <v>2760200000</v>
      </c>
      <c r="M1065" s="25">
        <v>550600000</v>
      </c>
      <c r="N1065" s="25">
        <v>2209600000</v>
      </c>
      <c r="O1065" s="26">
        <v>2209600000</v>
      </c>
      <c r="P1065" s="27">
        <v>0.27673674817778049</v>
      </c>
      <c r="Q1065" s="28">
        <v>0.22153377247069911</v>
      </c>
    </row>
    <row r="1066" spans="1:17" x14ac:dyDescent="0.35">
      <c r="A1066" s="1">
        <v>1092</v>
      </c>
      <c r="B1066" s="1" t="s">
        <v>394</v>
      </c>
      <c r="C1066" s="1" t="s">
        <v>14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s="1" t="s">
        <v>58</v>
      </c>
      <c r="K1066" s="1" t="s">
        <v>137</v>
      </c>
      <c r="L1066" s="24">
        <v>1926600000</v>
      </c>
      <c r="M1066" s="25">
        <v>505800000</v>
      </c>
      <c r="N1066" s="25">
        <v>1420800000</v>
      </c>
      <c r="O1066" s="26">
        <v>1420800000</v>
      </c>
      <c r="P1066" s="27">
        <v>0.21274763135228247</v>
      </c>
      <c r="Q1066" s="28">
        <v>0.15689392433578481</v>
      </c>
    </row>
    <row r="1067" spans="1:17" x14ac:dyDescent="0.35">
      <c r="A1067" s="1">
        <v>1093</v>
      </c>
      <c r="B1067" s="1" t="s">
        <v>394</v>
      </c>
      <c r="C1067" s="1" t="s">
        <v>15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s="1" t="s">
        <v>58</v>
      </c>
      <c r="K1067" s="1" t="s">
        <v>137</v>
      </c>
      <c r="L1067" s="24">
        <v>1717900000</v>
      </c>
      <c r="M1067" s="25">
        <v>439100000</v>
      </c>
      <c r="N1067" s="25">
        <v>1278800000</v>
      </c>
      <c r="O1067" s="26">
        <v>1278800000</v>
      </c>
      <c r="P1067" s="27">
        <v>0.1931244589839578</v>
      </c>
      <c r="Q1067" s="28">
        <v>0.14376131215360921</v>
      </c>
    </row>
    <row r="1068" spans="1:17" x14ac:dyDescent="0.35">
      <c r="A1068" s="1">
        <v>1094</v>
      </c>
      <c r="B1068" s="1" t="s">
        <v>394</v>
      </c>
      <c r="C1068" s="1" t="s">
        <v>16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s="1" t="s">
        <v>58</v>
      </c>
      <c r="K1068" s="1" t="s">
        <v>137</v>
      </c>
      <c r="L1068" s="24">
        <v>810000000</v>
      </c>
      <c r="M1068" s="25">
        <v>491000000</v>
      </c>
      <c r="N1068" s="25">
        <v>319000000</v>
      </c>
      <c r="O1068" s="26">
        <v>319000000</v>
      </c>
      <c r="P1068" s="27">
        <v>0.11308426872172894</v>
      </c>
      <c r="Q1068" s="28">
        <v>4.4535656447199416E-2</v>
      </c>
    </row>
    <row r="1069" spans="1:17" x14ac:dyDescent="0.35">
      <c r="A1069" s="1">
        <v>1095</v>
      </c>
      <c r="B1069" s="1" t="s">
        <v>395</v>
      </c>
      <c r="C1069" s="1" t="s">
        <v>11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s="1" t="s">
        <v>82</v>
      </c>
      <c r="K1069" s="1" t="s">
        <v>340</v>
      </c>
      <c r="L1069" s="24">
        <v>13295000000</v>
      </c>
      <c r="M1069" s="25">
        <v>8197000000</v>
      </c>
      <c r="N1069" s="25">
        <v>5098000000</v>
      </c>
      <c r="O1069" s="26">
        <v>5098000000</v>
      </c>
      <c r="P1069" s="27">
        <v>0.16165509526646649</v>
      </c>
      <c r="Q1069" s="28">
        <v>6.198703841056382E-2</v>
      </c>
    </row>
    <row r="1070" spans="1:17" x14ac:dyDescent="0.35">
      <c r="A1070" s="1">
        <v>1096</v>
      </c>
      <c r="B1070" s="1" t="s">
        <v>395</v>
      </c>
      <c r="C1070" s="1" t="s">
        <v>14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s="1" t="s">
        <v>82</v>
      </c>
      <c r="K1070" s="1" t="s">
        <v>340</v>
      </c>
      <c r="L1070" s="24">
        <v>12402000000</v>
      </c>
      <c r="M1070" s="25">
        <v>9071000000</v>
      </c>
      <c r="N1070" s="25">
        <v>3331000000</v>
      </c>
      <c r="O1070" s="26">
        <v>3331000000</v>
      </c>
      <c r="P1070" s="27">
        <v>0.12382188498402558</v>
      </c>
      <c r="Q1070" s="28">
        <v>3.3256789137380192E-2</v>
      </c>
    </row>
    <row r="1071" spans="1:17" x14ac:dyDescent="0.35">
      <c r="A1071" s="1">
        <v>1097</v>
      </c>
      <c r="B1071" s="1" t="s">
        <v>395</v>
      </c>
      <c r="C1071" s="1" t="s">
        <v>15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s="1" t="s">
        <v>82</v>
      </c>
      <c r="K1071" s="1" t="s">
        <v>340</v>
      </c>
      <c r="L1071" s="24">
        <v>13542000000</v>
      </c>
      <c r="M1071" s="25">
        <v>9776000000</v>
      </c>
      <c r="N1071" s="25">
        <v>3766000000</v>
      </c>
      <c r="O1071" s="26">
        <v>3766000000</v>
      </c>
      <c r="P1071" s="27">
        <v>0.13844219307482342</v>
      </c>
      <c r="Q1071" s="28">
        <v>3.8500465154318778E-2</v>
      </c>
    </row>
    <row r="1072" spans="1:17" x14ac:dyDescent="0.35">
      <c r="A1072" s="1">
        <v>1098</v>
      </c>
      <c r="B1072" s="1" t="s">
        <v>395</v>
      </c>
      <c r="C1072" s="1" t="s">
        <v>16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s="1" t="s">
        <v>82</v>
      </c>
      <c r="K1072" s="1" t="s">
        <v>340</v>
      </c>
      <c r="L1072" s="24">
        <v>16160000000</v>
      </c>
      <c r="M1072" s="25">
        <v>11675000000</v>
      </c>
      <c r="N1072" s="25">
        <v>4485000000</v>
      </c>
      <c r="O1072" s="26">
        <v>4485000000</v>
      </c>
      <c r="P1072" s="27">
        <v>0.22428557549513539</v>
      </c>
      <c r="Q1072" s="28">
        <v>6.2247574634633804E-2</v>
      </c>
    </row>
    <row r="1073" spans="1:17" x14ac:dyDescent="0.35">
      <c r="A1073" s="1">
        <v>1099</v>
      </c>
      <c r="B1073" s="1" t="s">
        <v>396</v>
      </c>
      <c r="C1073" s="1" t="s">
        <v>11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s="1" t="s">
        <v>24</v>
      </c>
      <c r="K1073" s="1" t="s">
        <v>25</v>
      </c>
      <c r="L1073" s="24">
        <v>30821000000</v>
      </c>
      <c r="M1073" s="25">
        <v>20944000000</v>
      </c>
      <c r="N1073" s="25">
        <v>9877000000</v>
      </c>
      <c r="O1073" s="26">
        <v>9877000000</v>
      </c>
      <c r="P1073" s="27">
        <v>0.65206169208961851</v>
      </c>
      <c r="Q1073" s="28">
        <v>0.20896185499397044</v>
      </c>
    </row>
    <row r="1074" spans="1:17" x14ac:dyDescent="0.35">
      <c r="A1074" s="1">
        <v>1100</v>
      </c>
      <c r="B1074" s="1" t="s">
        <v>396</v>
      </c>
      <c r="C1074" s="1" t="s">
        <v>14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s="1" t="s">
        <v>24</v>
      </c>
      <c r="K1074" s="1" t="s">
        <v>25</v>
      </c>
      <c r="L1074" s="24">
        <v>27079000000</v>
      </c>
      <c r="M1074" s="25">
        <v>19414000000</v>
      </c>
      <c r="N1074" s="25">
        <v>7665000000</v>
      </c>
      <c r="O1074" s="26">
        <v>7665000000</v>
      </c>
      <c r="P1074" s="27">
        <v>0.6149705902391388</v>
      </c>
      <c r="Q1074" s="28">
        <v>0.17407398996207391</v>
      </c>
    </row>
    <row r="1075" spans="1:17" x14ac:dyDescent="0.35">
      <c r="A1075" s="1">
        <v>1101</v>
      </c>
      <c r="B1075" s="1" t="s">
        <v>396</v>
      </c>
      <c r="C1075" s="1" t="s">
        <v>15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s="1" t="s">
        <v>24</v>
      </c>
      <c r="K1075" s="1" t="s">
        <v>25</v>
      </c>
      <c r="L1075" s="24">
        <v>25469000000</v>
      </c>
      <c r="M1075" s="25">
        <v>18786000000</v>
      </c>
      <c r="N1075" s="25">
        <v>6683000000</v>
      </c>
      <c r="O1075" s="26">
        <v>6683000000</v>
      </c>
      <c r="P1075" s="27">
        <v>0.60300210715723179</v>
      </c>
      <c r="Q1075" s="28">
        <v>0.15822619977744631</v>
      </c>
    </row>
    <row r="1076" spans="1:17" x14ac:dyDescent="0.35">
      <c r="A1076" s="1">
        <v>1102</v>
      </c>
      <c r="B1076" s="1" t="s">
        <v>396</v>
      </c>
      <c r="C1076" s="1" t="s">
        <v>16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s="1" t="s">
        <v>24</v>
      </c>
      <c r="K1076" s="1" t="s">
        <v>25</v>
      </c>
      <c r="L1076" s="24">
        <v>24564000000</v>
      </c>
      <c r="M1076" s="25">
        <v>17017000000</v>
      </c>
      <c r="N1076" s="25">
        <v>7547000000</v>
      </c>
      <c r="O1076" s="26">
        <v>7547000000</v>
      </c>
      <c r="P1076" s="27">
        <v>0.62190490657754816</v>
      </c>
      <c r="Q1076" s="28">
        <v>0.19107296571978327</v>
      </c>
    </row>
    <row r="1077" spans="1:17" x14ac:dyDescent="0.35">
      <c r="A1077" s="1">
        <v>1103</v>
      </c>
      <c r="B1077" s="1" t="s">
        <v>397</v>
      </c>
      <c r="C1077" s="1" t="s">
        <v>11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s="1" t="s">
        <v>82</v>
      </c>
      <c r="K1077" s="1" t="s">
        <v>83</v>
      </c>
      <c r="L1077" s="24">
        <v>9887000000</v>
      </c>
      <c r="M1077" s="25">
        <v>6025000000</v>
      </c>
      <c r="N1077" s="25">
        <v>3862000000</v>
      </c>
      <c r="O1077" s="26">
        <v>3862000000</v>
      </c>
      <c r="P1077" s="27">
        <v>0.82625773023566773</v>
      </c>
      <c r="Q1077" s="28">
        <v>0.32274778539194382</v>
      </c>
    </row>
    <row r="1078" spans="1:17" x14ac:dyDescent="0.35">
      <c r="A1078" s="1">
        <v>1104</v>
      </c>
      <c r="B1078" s="1" t="s">
        <v>397</v>
      </c>
      <c r="C1078" s="1" t="s">
        <v>14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s="1" t="s">
        <v>82</v>
      </c>
      <c r="K1078" s="1" t="s">
        <v>83</v>
      </c>
      <c r="L1078" s="24">
        <v>9169000000</v>
      </c>
      <c r="M1078" s="25">
        <v>5969000000</v>
      </c>
      <c r="N1078" s="25">
        <v>3200000000</v>
      </c>
      <c r="O1078" s="26">
        <v>3200000000</v>
      </c>
      <c r="P1078" s="27">
        <v>0.80962472406181019</v>
      </c>
      <c r="Q1078" s="28">
        <v>0.282560706401766</v>
      </c>
    </row>
    <row r="1079" spans="1:17" x14ac:dyDescent="0.35">
      <c r="A1079" s="1">
        <v>1105</v>
      </c>
      <c r="B1079" s="1" t="s">
        <v>397</v>
      </c>
      <c r="C1079" s="1" t="s">
        <v>15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s="1" t="s">
        <v>82</v>
      </c>
      <c r="K1079" s="1" t="s">
        <v>83</v>
      </c>
      <c r="L1079" s="24">
        <v>8600000000</v>
      </c>
      <c r="M1079" s="25">
        <v>6488000000</v>
      </c>
      <c r="N1079" s="25">
        <v>2112000000</v>
      </c>
      <c r="O1079" s="26">
        <v>2112000000</v>
      </c>
      <c r="P1079" s="27">
        <v>0.79291904849714179</v>
      </c>
      <c r="Q1079" s="28">
        <v>0.1947261663286004</v>
      </c>
    </row>
    <row r="1080" spans="1:17" x14ac:dyDescent="0.35">
      <c r="A1080" s="1">
        <v>1106</v>
      </c>
      <c r="B1080" s="1" t="s">
        <v>397</v>
      </c>
      <c r="C1080" s="1" t="s">
        <v>16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s="1" t="s">
        <v>82</v>
      </c>
      <c r="K1080" s="1" t="s">
        <v>83</v>
      </c>
      <c r="L1080" s="24">
        <v>3828000000</v>
      </c>
      <c r="M1080" s="25">
        <v>4788000000</v>
      </c>
      <c r="N1080" s="25">
        <v>-960000000</v>
      </c>
      <c r="O1080" s="26">
        <v>-960000000</v>
      </c>
      <c r="P1080" s="27">
        <v>0.69322709163346619</v>
      </c>
      <c r="Q1080" s="28">
        <v>-0.17385005432814199</v>
      </c>
    </row>
    <row r="1081" spans="1:17" x14ac:dyDescent="0.35">
      <c r="A1081" s="1">
        <v>1107</v>
      </c>
      <c r="B1081" s="1" t="s">
        <v>398</v>
      </c>
      <c r="C1081" s="1" t="s">
        <v>11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s="1" t="s">
        <v>21</v>
      </c>
      <c r="K1081" s="1" t="s">
        <v>399</v>
      </c>
      <c r="L1081" s="24">
        <v>57464000000</v>
      </c>
      <c r="M1081" s="25">
        <v>30700000000</v>
      </c>
      <c r="N1081" s="25">
        <v>26764000000</v>
      </c>
      <c r="O1081" s="26">
        <v>26764000000</v>
      </c>
      <c r="P1081" s="27">
        <v>0.73814692545825888</v>
      </c>
      <c r="Q1081" s="28">
        <v>0.34379375457616668</v>
      </c>
    </row>
    <row r="1082" spans="1:17" x14ac:dyDescent="0.35">
      <c r="A1082" s="1">
        <v>1108</v>
      </c>
      <c r="B1082" s="1" t="s">
        <v>398</v>
      </c>
      <c r="C1082" s="1" t="s">
        <v>14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s="1" t="s">
        <v>21</v>
      </c>
      <c r="K1082" s="1" t="s">
        <v>399</v>
      </c>
      <c r="L1082" s="24">
        <v>59755000000</v>
      </c>
      <c r="M1082" s="25">
        <v>31869000000</v>
      </c>
      <c r="N1082" s="25">
        <v>27886000000</v>
      </c>
      <c r="O1082" s="26">
        <v>27886000000</v>
      </c>
      <c r="P1082" s="27">
        <v>0.68816003132449644</v>
      </c>
      <c r="Q1082" s="28">
        <v>0.32114518673776099</v>
      </c>
    </row>
    <row r="1083" spans="1:17" x14ac:dyDescent="0.35">
      <c r="A1083" s="1">
        <v>1109</v>
      </c>
      <c r="B1083" s="1" t="s">
        <v>398</v>
      </c>
      <c r="C1083" s="1" t="s">
        <v>15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s="1" t="s">
        <v>21</v>
      </c>
      <c r="K1083" s="1" t="s">
        <v>399</v>
      </c>
      <c r="L1083" s="24">
        <v>60542000000</v>
      </c>
      <c r="M1083" s="25">
        <v>32370000000</v>
      </c>
      <c r="N1083" s="25">
        <v>28172000000</v>
      </c>
      <c r="O1083" s="26">
        <v>28172000000</v>
      </c>
      <c r="P1083" s="27">
        <v>0.64695447745244716</v>
      </c>
      <c r="Q1083" s="28">
        <v>0.30104723231459712</v>
      </c>
    </row>
    <row r="1084" spans="1:17" x14ac:dyDescent="0.35">
      <c r="A1084" s="1">
        <v>1110</v>
      </c>
      <c r="B1084" s="1" t="s">
        <v>398</v>
      </c>
      <c r="C1084" s="1" t="s">
        <v>16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s="1" t="s">
        <v>21</v>
      </c>
      <c r="K1084" s="1" t="s">
        <v>399</v>
      </c>
      <c r="L1084" s="24">
        <v>52540000000</v>
      </c>
      <c r="M1084" s="25">
        <v>31248000000</v>
      </c>
      <c r="N1084" s="25">
        <v>21292000000</v>
      </c>
      <c r="O1084" s="26">
        <v>21292000000</v>
      </c>
      <c r="P1084" s="27">
        <v>0.61579934364744493</v>
      </c>
      <c r="Q1084" s="28">
        <v>0.24955461790904829</v>
      </c>
    </row>
    <row r="1085" spans="1:17" x14ac:dyDescent="0.35">
      <c r="A1085" s="1">
        <v>1111</v>
      </c>
      <c r="B1085" s="1" t="s">
        <v>400</v>
      </c>
      <c r="C1085" s="1" t="s">
        <v>11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s="1" t="s">
        <v>46</v>
      </c>
      <c r="K1085" s="1" t="s">
        <v>104</v>
      </c>
      <c r="L1085" s="24">
        <v>4492369000</v>
      </c>
      <c r="M1085" s="25">
        <v>2713260000</v>
      </c>
      <c r="N1085" s="25">
        <v>1779109000</v>
      </c>
      <c r="O1085" s="26">
        <v>1779109000</v>
      </c>
      <c r="P1085" s="27">
        <v>0.97470446120649912</v>
      </c>
      <c r="Q1085" s="28">
        <v>0.38601136266246905</v>
      </c>
    </row>
    <row r="1086" spans="1:17" x14ac:dyDescent="0.35">
      <c r="A1086" s="1">
        <v>1112</v>
      </c>
      <c r="B1086" s="1" t="s">
        <v>400</v>
      </c>
      <c r="C1086" s="1" t="s">
        <v>14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s="1" t="s">
        <v>46</v>
      </c>
      <c r="K1086" s="1" t="s">
        <v>104</v>
      </c>
      <c r="L1086" s="24">
        <v>4738847000</v>
      </c>
      <c r="M1086" s="25">
        <v>2772866000</v>
      </c>
      <c r="N1086" s="25">
        <v>1965981000</v>
      </c>
      <c r="O1086" s="26">
        <v>1965981000</v>
      </c>
      <c r="P1086" s="27">
        <v>0.98264565615747224</v>
      </c>
      <c r="Q1086" s="28">
        <v>0.40766513241261504</v>
      </c>
    </row>
    <row r="1087" spans="1:17" x14ac:dyDescent="0.35">
      <c r="A1087" s="1">
        <v>1113</v>
      </c>
      <c r="B1087" s="1" t="s">
        <v>400</v>
      </c>
      <c r="C1087" s="1" t="s">
        <v>15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s="1" t="s">
        <v>46</v>
      </c>
      <c r="K1087" s="1" t="s">
        <v>104</v>
      </c>
      <c r="L1087" s="24">
        <v>4673067000</v>
      </c>
      <c r="M1087" s="25">
        <v>2813474000</v>
      </c>
      <c r="N1087" s="25">
        <v>1859593000</v>
      </c>
      <c r="O1087" s="26">
        <v>1859593000</v>
      </c>
      <c r="P1087" s="27">
        <v>0.98668053165545855</v>
      </c>
      <c r="Q1087" s="28">
        <v>0.39263811323543385</v>
      </c>
    </row>
    <row r="1088" spans="1:17" x14ac:dyDescent="0.35">
      <c r="A1088" s="1">
        <v>1114</v>
      </c>
      <c r="B1088" s="1" t="s">
        <v>400</v>
      </c>
      <c r="C1088" s="1" t="s">
        <v>16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s="1" t="s">
        <v>46</v>
      </c>
      <c r="K1088" s="1" t="s">
        <v>104</v>
      </c>
      <c r="L1088" s="24">
        <v>4922067000</v>
      </c>
      <c r="M1088" s="25">
        <v>2992932000</v>
      </c>
      <c r="N1088" s="25">
        <v>1929135000</v>
      </c>
      <c r="O1088" s="26">
        <v>1929135000</v>
      </c>
      <c r="P1088" s="27">
        <v>0.98522502837837811</v>
      </c>
      <c r="Q1088" s="28">
        <v>0.38614510633860172</v>
      </c>
    </row>
    <row r="1089" spans="1:17" x14ac:dyDescent="0.35">
      <c r="A1089" s="1">
        <v>1115</v>
      </c>
      <c r="B1089" s="1" t="s">
        <v>401</v>
      </c>
      <c r="C1089" s="1" t="s">
        <v>11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24</v>
      </c>
      <c r="K1089" s="1" t="s">
        <v>317</v>
      </c>
      <c r="L1089" s="24">
        <v>1281931000</v>
      </c>
      <c r="M1089" s="25">
        <v>833578000</v>
      </c>
      <c r="N1089" s="25">
        <v>448353000</v>
      </c>
      <c r="O1089" s="26">
        <v>448353000</v>
      </c>
      <c r="P1089" s="27">
        <v>0.53885922154611321</v>
      </c>
      <c r="Q1089" s="28">
        <v>0.18846501766309146</v>
      </c>
    </row>
    <row r="1090" spans="1:17" x14ac:dyDescent="0.35">
      <c r="A1090" s="1">
        <v>1116</v>
      </c>
      <c r="B1090" s="1" t="s">
        <v>401</v>
      </c>
      <c r="C1090" s="1" t="s">
        <v>14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24</v>
      </c>
      <c r="K1090" s="1" t="s">
        <v>317</v>
      </c>
      <c r="L1090" s="24">
        <v>1358750000</v>
      </c>
      <c r="M1090" s="25">
        <v>881064000</v>
      </c>
      <c r="N1090" s="25">
        <v>477686000</v>
      </c>
      <c r="O1090" s="26">
        <v>477686000</v>
      </c>
      <c r="P1090" s="27">
        <v>0.54656447771364491</v>
      </c>
      <c r="Q1090" s="28">
        <v>0.19215175646816571</v>
      </c>
    </row>
    <row r="1091" spans="1:17" x14ac:dyDescent="0.35">
      <c r="A1091" s="1">
        <v>1117</v>
      </c>
      <c r="B1091" s="1" t="s">
        <v>401</v>
      </c>
      <c r="C1091" s="1" t="s">
        <v>15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24</v>
      </c>
      <c r="K1091" s="1" t="s">
        <v>317</v>
      </c>
      <c r="L1091" s="24">
        <v>1351993000</v>
      </c>
      <c r="M1091" s="25">
        <v>850837000</v>
      </c>
      <c r="N1091" s="25">
        <v>501156000</v>
      </c>
      <c r="O1091" s="26">
        <v>501156000</v>
      </c>
      <c r="P1091" s="27">
        <v>0.56440113264872904</v>
      </c>
      <c r="Q1091" s="28">
        <v>0.20921189239419616</v>
      </c>
    </row>
    <row r="1092" spans="1:17" x14ac:dyDescent="0.35">
      <c r="A1092" s="1">
        <v>1118</v>
      </c>
      <c r="B1092" s="1" t="s">
        <v>401</v>
      </c>
      <c r="C1092" s="1" t="s">
        <v>16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24</v>
      </c>
      <c r="K1092" s="1" t="s">
        <v>317</v>
      </c>
      <c r="L1092" s="24">
        <v>1435587000</v>
      </c>
      <c r="M1092" s="25">
        <v>888642000</v>
      </c>
      <c r="N1092" s="25">
        <v>546945000</v>
      </c>
      <c r="O1092" s="26">
        <v>546945000</v>
      </c>
      <c r="P1092" s="27">
        <v>0.57234446071514999</v>
      </c>
      <c r="Q1092" s="28">
        <v>0.21805779870244557</v>
      </c>
    </row>
    <row r="1093" spans="1:17" x14ac:dyDescent="0.35">
      <c r="A1093" s="1">
        <v>1119</v>
      </c>
      <c r="B1093" s="1" t="s">
        <v>402</v>
      </c>
      <c r="C1093" s="1" t="s">
        <v>11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s="1" t="s">
        <v>21</v>
      </c>
      <c r="K1093" s="1" t="s">
        <v>33</v>
      </c>
      <c r="L1093" s="24">
        <v>1847000000</v>
      </c>
      <c r="M1093" s="25">
        <v>1485000000</v>
      </c>
      <c r="N1093" s="25">
        <v>362000000</v>
      </c>
      <c r="O1093" s="26">
        <v>362000000</v>
      </c>
      <c r="P1093" s="27">
        <v>0.20357103493882944</v>
      </c>
      <c r="Q1093" s="28">
        <v>3.9898600242477683E-2</v>
      </c>
    </row>
    <row r="1094" spans="1:17" x14ac:dyDescent="0.35">
      <c r="A1094" s="1">
        <v>1120</v>
      </c>
      <c r="B1094" s="1" t="s">
        <v>402</v>
      </c>
      <c r="C1094" s="1" t="s">
        <v>14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s="1" t="s">
        <v>21</v>
      </c>
      <c r="K1094" s="1" t="s">
        <v>33</v>
      </c>
      <c r="L1094" s="24">
        <v>5437000000</v>
      </c>
      <c r="M1094" s="25">
        <v>2310000000</v>
      </c>
      <c r="N1094" s="25">
        <v>3127000000</v>
      </c>
      <c r="O1094" s="26">
        <v>3127000000</v>
      </c>
      <c r="P1094" s="27">
        <v>0.33237559603863553</v>
      </c>
      <c r="Q1094" s="28">
        <v>0.19116028854383177</v>
      </c>
    </row>
    <row r="1095" spans="1:17" x14ac:dyDescent="0.35">
      <c r="A1095" s="1">
        <v>1121</v>
      </c>
      <c r="B1095" s="1" t="s">
        <v>402</v>
      </c>
      <c r="C1095" s="1" t="s">
        <v>15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s="1" t="s">
        <v>21</v>
      </c>
      <c r="K1095" s="1" t="s">
        <v>33</v>
      </c>
      <c r="L1095" s="24">
        <v>5215000000</v>
      </c>
      <c r="M1095" s="25">
        <v>2214000000</v>
      </c>
      <c r="N1095" s="25">
        <v>3001000000</v>
      </c>
      <c r="O1095" s="26">
        <v>3001000000</v>
      </c>
      <c r="P1095" s="27">
        <v>0.32207262845849804</v>
      </c>
      <c r="Q1095" s="28">
        <v>0.18533843873517786</v>
      </c>
    </row>
    <row r="1096" spans="1:17" x14ac:dyDescent="0.35">
      <c r="A1096" s="1">
        <v>1122</v>
      </c>
      <c r="B1096" s="1" t="s">
        <v>402</v>
      </c>
      <c r="C1096" s="1" t="s">
        <v>16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s="1" t="s">
        <v>21</v>
      </c>
      <c r="K1096" s="1" t="s">
        <v>33</v>
      </c>
      <c r="L1096" s="24">
        <v>2505000000</v>
      </c>
      <c r="M1096" s="25">
        <v>2270000000</v>
      </c>
      <c r="N1096" s="25">
        <v>235000000</v>
      </c>
      <c r="O1096" s="26">
        <v>235000000</v>
      </c>
      <c r="P1096" s="27">
        <v>0.20203242196951365</v>
      </c>
      <c r="Q1096" s="28">
        <v>1.8953141382369545E-2</v>
      </c>
    </row>
    <row r="1097" spans="1:17" x14ac:dyDescent="0.35">
      <c r="A1097" s="1">
        <v>1123</v>
      </c>
      <c r="B1097" s="1" t="s">
        <v>403</v>
      </c>
      <c r="C1097" s="1" t="s">
        <v>11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s="1" t="s">
        <v>82</v>
      </c>
      <c r="K1097" s="1" t="s">
        <v>143</v>
      </c>
      <c r="L1097" s="24">
        <v>3529427000</v>
      </c>
      <c r="M1097" s="25">
        <v>1576600000</v>
      </c>
      <c r="N1097" s="25">
        <v>1952827000</v>
      </c>
      <c r="O1097" s="26">
        <v>1952827000</v>
      </c>
      <c r="P1097" s="27">
        <v>0.76584110925683335</v>
      </c>
      <c r="Q1097" s="28">
        <v>0.42373880968970157</v>
      </c>
    </row>
    <row r="1098" spans="1:17" x14ac:dyDescent="0.35">
      <c r="A1098" s="1">
        <v>1124</v>
      </c>
      <c r="B1098" s="1" t="s">
        <v>403</v>
      </c>
      <c r="C1098" s="1" t="s">
        <v>14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s="1" t="s">
        <v>82</v>
      </c>
      <c r="K1098" s="1" t="s">
        <v>143</v>
      </c>
      <c r="L1098" s="24">
        <v>4059874000</v>
      </c>
      <c r="M1098" s="25">
        <v>2068888000</v>
      </c>
      <c r="N1098" s="25">
        <v>1990986000</v>
      </c>
      <c r="O1098" s="26">
        <v>1990986000</v>
      </c>
      <c r="P1098" s="27">
        <v>0.76418482101144314</v>
      </c>
      <c r="Q1098" s="28">
        <v>0.37476071426016894</v>
      </c>
    </row>
    <row r="1099" spans="1:17" x14ac:dyDescent="0.35">
      <c r="A1099" s="1">
        <v>1125</v>
      </c>
      <c r="B1099" s="1" t="s">
        <v>403</v>
      </c>
      <c r="C1099" s="1" t="s">
        <v>15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s="1" t="s">
        <v>82</v>
      </c>
      <c r="K1099" s="1" t="s">
        <v>143</v>
      </c>
      <c r="L1099" s="24">
        <v>4199045000</v>
      </c>
      <c r="M1099" s="25">
        <v>2428244000</v>
      </c>
      <c r="N1099" s="25">
        <v>1770801000</v>
      </c>
      <c r="O1099" s="26">
        <v>1770801000</v>
      </c>
      <c r="P1099" s="27">
        <v>0.79393045818504415</v>
      </c>
      <c r="Q1099" s="28">
        <v>0.33481252267706929</v>
      </c>
    </row>
    <row r="1100" spans="1:17" x14ac:dyDescent="0.35">
      <c r="A1100" s="1">
        <v>1126</v>
      </c>
      <c r="B1100" s="1" t="s">
        <v>403</v>
      </c>
      <c r="C1100" s="1" t="s">
        <v>16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s="1" t="s">
        <v>82</v>
      </c>
      <c r="K1100" s="1" t="s">
        <v>143</v>
      </c>
      <c r="L1100" s="24">
        <v>1954810000</v>
      </c>
      <c r="M1100" s="25">
        <v>2040946000</v>
      </c>
      <c r="N1100" s="25">
        <v>-86136000</v>
      </c>
      <c r="O1100" s="26">
        <v>-86136000</v>
      </c>
      <c r="P1100" s="27">
        <v>0.70137374978292977</v>
      </c>
      <c r="Q1100" s="28">
        <v>-3.0905064590063709E-2</v>
      </c>
    </row>
    <row r="1101" spans="1:17" x14ac:dyDescent="0.35">
      <c r="A1101" s="1">
        <v>1127</v>
      </c>
      <c r="B1101" s="1" t="s">
        <v>404</v>
      </c>
      <c r="C1101" s="1" t="s">
        <v>11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s="1" t="s">
        <v>24</v>
      </c>
      <c r="K1101" s="1" t="s">
        <v>25</v>
      </c>
      <c r="L1101" s="24">
        <v>3528000000</v>
      </c>
      <c r="M1101" s="25">
        <v>2127500000</v>
      </c>
      <c r="N1101" s="25">
        <v>1400500000</v>
      </c>
      <c r="O1101" s="26">
        <v>1400500000</v>
      </c>
      <c r="P1101" s="27">
        <v>0.45701849836779107</v>
      </c>
      <c r="Q1101" s="28">
        <v>0.18142131716669258</v>
      </c>
    </row>
    <row r="1102" spans="1:17" x14ac:dyDescent="0.35">
      <c r="A1102" s="1">
        <v>1128</v>
      </c>
      <c r="B1102" s="1" t="s">
        <v>404</v>
      </c>
      <c r="C1102" s="1" t="s">
        <v>14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s="1" t="s">
        <v>24</v>
      </c>
      <c r="K1102" s="1" t="s">
        <v>25</v>
      </c>
      <c r="L1102" s="24">
        <v>4216100000</v>
      </c>
      <c r="M1102" s="25">
        <v>2852600000</v>
      </c>
      <c r="N1102" s="25">
        <v>1363500000</v>
      </c>
      <c r="O1102" s="26">
        <v>1363500000</v>
      </c>
      <c r="P1102" s="27">
        <v>0.44712757044531404</v>
      </c>
      <c r="Q1102" s="28">
        <v>0.14460246253698578</v>
      </c>
    </row>
    <row r="1103" spans="1:17" x14ac:dyDescent="0.35">
      <c r="A1103" s="1">
        <v>1132</v>
      </c>
      <c r="B1103" s="1" t="s">
        <v>405</v>
      </c>
      <c r="C1103" s="1" t="s">
        <v>11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s="1" t="s">
        <v>82</v>
      </c>
      <c r="K1103" s="1" t="s">
        <v>83</v>
      </c>
      <c r="L1103" s="24">
        <v>4171000000</v>
      </c>
      <c r="M1103" s="25">
        <v>2014000000</v>
      </c>
      <c r="N1103" s="25">
        <v>2157000000</v>
      </c>
      <c r="O1103" s="26">
        <v>2157000000</v>
      </c>
      <c r="P1103" s="27">
        <v>0.83170488534396814</v>
      </c>
      <c r="Q1103" s="28">
        <v>0.43010967098703889</v>
      </c>
    </row>
    <row r="1104" spans="1:17" x14ac:dyDescent="0.35">
      <c r="A1104" s="1">
        <v>1133</v>
      </c>
      <c r="B1104" s="1" t="s">
        <v>405</v>
      </c>
      <c r="C1104" s="1" t="s">
        <v>14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s="1" t="s">
        <v>82</v>
      </c>
      <c r="K1104" s="1" t="s">
        <v>83</v>
      </c>
      <c r="L1104" s="24">
        <v>4170000000</v>
      </c>
      <c r="M1104" s="25">
        <v>2254000000</v>
      </c>
      <c r="N1104" s="25">
        <v>1916000000</v>
      </c>
      <c r="O1104" s="26">
        <v>1916000000</v>
      </c>
      <c r="P1104" s="27">
        <v>0.81524926686217003</v>
      </c>
      <c r="Q1104" s="28">
        <v>0.37458455522971651</v>
      </c>
    </row>
    <row r="1105" spans="1:17" x14ac:dyDescent="0.35">
      <c r="A1105" s="1">
        <v>1134</v>
      </c>
      <c r="B1105" s="1" t="s">
        <v>405</v>
      </c>
      <c r="C1105" s="1" t="s">
        <v>15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s="1" t="s">
        <v>82</v>
      </c>
      <c r="K1105" s="1" t="s">
        <v>83</v>
      </c>
      <c r="L1105" s="24">
        <v>2204000000</v>
      </c>
      <c r="M1105" s="25">
        <v>2876000000</v>
      </c>
      <c r="N1105" s="25">
        <v>-672000000</v>
      </c>
      <c r="O1105" s="26">
        <v>-672000000</v>
      </c>
      <c r="P1105" s="27">
        <v>0.69242852654728249</v>
      </c>
      <c r="Q1105" s="28">
        <v>-0.21112158341187559</v>
      </c>
    </row>
    <row r="1106" spans="1:17" x14ac:dyDescent="0.35">
      <c r="A1106" s="1">
        <v>1135</v>
      </c>
      <c r="B1106" s="1" t="s">
        <v>405</v>
      </c>
      <c r="C1106" s="1" t="s">
        <v>16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s="1" t="s">
        <v>82</v>
      </c>
      <c r="K1106" s="1" t="s">
        <v>83</v>
      </c>
      <c r="L1106" s="24">
        <v>2408000000</v>
      </c>
      <c r="M1106" s="25">
        <v>2687000000</v>
      </c>
      <c r="N1106" s="25">
        <v>-279000000</v>
      </c>
      <c r="O1106" s="26">
        <v>-279000000</v>
      </c>
      <c r="P1106" s="27">
        <v>0.68977370380979663</v>
      </c>
      <c r="Q1106" s="28">
        <v>-7.9919793755370949E-2</v>
      </c>
    </row>
    <row r="1107" spans="1:17" x14ac:dyDescent="0.35">
      <c r="A1107" s="1">
        <v>1136</v>
      </c>
      <c r="B1107" s="1" t="s">
        <v>406</v>
      </c>
      <c r="C1107" s="1" t="s">
        <v>11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s="1" t="s">
        <v>46</v>
      </c>
      <c r="K1107" s="1" t="s">
        <v>378</v>
      </c>
      <c r="L1107" s="24">
        <v>1577000000</v>
      </c>
      <c r="M1107" s="25">
        <v>936000000</v>
      </c>
      <c r="N1107" s="25">
        <v>641000000</v>
      </c>
      <c r="O1107" s="26">
        <v>641000000</v>
      </c>
      <c r="P1107" s="27">
        <v>0.52166721799536886</v>
      </c>
      <c r="Q1107" s="28">
        <v>0.2120410188554416</v>
      </c>
    </row>
    <row r="1108" spans="1:17" x14ac:dyDescent="0.35">
      <c r="A1108" s="1">
        <v>1137</v>
      </c>
      <c r="B1108" s="1" t="s">
        <v>406</v>
      </c>
      <c r="C1108" s="1" t="s">
        <v>14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s="1" t="s">
        <v>46</v>
      </c>
      <c r="K1108" s="1" t="s">
        <v>378</v>
      </c>
      <c r="L1108" s="24">
        <v>1784000000</v>
      </c>
      <c r="M1108" s="25">
        <v>1176000000</v>
      </c>
      <c r="N1108" s="25">
        <v>608000000</v>
      </c>
      <c r="O1108" s="26">
        <v>608000000</v>
      </c>
      <c r="P1108" s="27">
        <v>0.5754838709677419</v>
      </c>
      <c r="Q1108" s="28">
        <v>0.19612903225806452</v>
      </c>
    </row>
    <row r="1109" spans="1:17" x14ac:dyDescent="0.35">
      <c r="A1109" s="1">
        <v>1138</v>
      </c>
      <c r="B1109" s="1" t="s">
        <v>406</v>
      </c>
      <c r="C1109" s="1" t="s">
        <v>15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s="1" t="s">
        <v>46</v>
      </c>
      <c r="K1109" s="1" t="s">
        <v>378</v>
      </c>
      <c r="L1109" s="24">
        <v>1950000000</v>
      </c>
      <c r="M1109" s="25">
        <v>1232000000</v>
      </c>
      <c r="N1109" s="25">
        <v>718000000</v>
      </c>
      <c r="O1109" s="26">
        <v>718000000</v>
      </c>
      <c r="P1109" s="27">
        <v>0.57641146911025709</v>
      </c>
      <c r="Q1109" s="28">
        <v>0.21223765888264853</v>
      </c>
    </row>
    <row r="1110" spans="1:17" x14ac:dyDescent="0.35">
      <c r="A1110" s="1">
        <v>1139</v>
      </c>
      <c r="B1110" s="1" t="s">
        <v>406</v>
      </c>
      <c r="C1110" s="1" t="s">
        <v>16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s="1" t="s">
        <v>46</v>
      </c>
      <c r="K1110" s="1" t="s">
        <v>378</v>
      </c>
      <c r="L1110" s="24">
        <v>1979000000</v>
      </c>
      <c r="M1110" s="25">
        <v>1188000000</v>
      </c>
      <c r="N1110" s="25">
        <v>791000000</v>
      </c>
      <c r="O1110" s="26">
        <v>791000000</v>
      </c>
      <c r="P1110" s="27">
        <v>0.6011543134872418</v>
      </c>
      <c r="Q1110" s="28">
        <v>0.24027946537059539</v>
      </c>
    </row>
    <row r="1111" spans="1:17" x14ac:dyDescent="0.35">
      <c r="A1111" s="1">
        <v>1140</v>
      </c>
      <c r="B1111" s="1" t="s">
        <v>407</v>
      </c>
      <c r="C1111" s="1" t="s">
        <v>11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s="1" t="s">
        <v>41</v>
      </c>
      <c r="K1111" s="1" t="s">
        <v>42</v>
      </c>
      <c r="L1111" s="24">
        <v>5980000000</v>
      </c>
      <c r="M1111" s="25">
        <v>2704000000</v>
      </c>
      <c r="N1111" s="25">
        <v>3276000000</v>
      </c>
      <c r="O1111" s="26">
        <v>3276000000</v>
      </c>
      <c r="P1111" s="27">
        <v>0.41947250280583614</v>
      </c>
      <c r="Q1111" s="28">
        <v>0.22979797979797981</v>
      </c>
    </row>
    <row r="1112" spans="1:17" x14ac:dyDescent="0.35">
      <c r="A1112" s="1">
        <v>1141</v>
      </c>
      <c r="B1112" s="1" t="s">
        <v>407</v>
      </c>
      <c r="C1112" s="1" t="s">
        <v>14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s="1" t="s">
        <v>41</v>
      </c>
      <c r="K1112" s="1" t="s">
        <v>42</v>
      </c>
      <c r="L1112" s="24">
        <v>6984000000</v>
      </c>
      <c r="M1112" s="25">
        <v>3443000000</v>
      </c>
      <c r="N1112" s="25">
        <v>3541000000</v>
      </c>
      <c r="O1112" s="26">
        <v>3541000000</v>
      </c>
      <c r="P1112" s="27">
        <v>0.46141649048625788</v>
      </c>
      <c r="Q1112" s="28">
        <v>0.23394556025369978</v>
      </c>
    </row>
    <row r="1113" spans="1:17" x14ac:dyDescent="0.35">
      <c r="A1113" s="1">
        <v>1142</v>
      </c>
      <c r="B1113" s="1" t="s">
        <v>407</v>
      </c>
      <c r="C1113" s="1" t="s">
        <v>15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s="1" t="s">
        <v>41</v>
      </c>
      <c r="K1113" s="1" t="s">
        <v>42</v>
      </c>
      <c r="L1113" s="24">
        <v>8270000000</v>
      </c>
      <c r="M1113" s="25">
        <v>3875000000</v>
      </c>
      <c r="N1113" s="25">
        <v>4395000000</v>
      </c>
      <c r="O1113" s="26">
        <v>4395000000</v>
      </c>
      <c r="P1113" s="27">
        <v>0.48587039539392518</v>
      </c>
      <c r="Q1113" s="28">
        <v>0.25821044591974618</v>
      </c>
    </row>
    <row r="1114" spans="1:17" x14ac:dyDescent="0.35">
      <c r="A1114" s="1">
        <v>1143</v>
      </c>
      <c r="B1114" s="1" t="s">
        <v>407</v>
      </c>
      <c r="C1114" s="1" t="s">
        <v>16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s="1" t="s">
        <v>41</v>
      </c>
      <c r="K1114" s="1" t="s">
        <v>42</v>
      </c>
      <c r="L1114" s="24">
        <v>8890000000</v>
      </c>
      <c r="M1114" s="25">
        <v>4230000000</v>
      </c>
      <c r="N1114" s="25">
        <v>4660000000</v>
      </c>
      <c r="O1114" s="26">
        <v>4660000000</v>
      </c>
      <c r="P1114" s="27">
        <v>0.50840672538030418</v>
      </c>
      <c r="Q1114" s="28">
        <v>0.26649891341644744</v>
      </c>
    </row>
    <row r="1115" spans="1:17" x14ac:dyDescent="0.35">
      <c r="A1115" s="1">
        <v>1144</v>
      </c>
      <c r="B1115" s="1" t="s">
        <v>408</v>
      </c>
      <c r="C1115" s="1" t="s">
        <v>11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58</v>
      </c>
      <c r="K1115" s="1" t="s">
        <v>409</v>
      </c>
      <c r="L1115" s="24">
        <v>5630000000</v>
      </c>
      <c r="M1115" s="25">
        <v>2493000000</v>
      </c>
      <c r="N1115" s="25">
        <v>3137000000</v>
      </c>
      <c r="O1115" s="26">
        <v>3137000000</v>
      </c>
      <c r="P1115" s="27">
        <v>0.56503412284223198</v>
      </c>
      <c r="Q1115" s="28">
        <v>0.31483340024086715</v>
      </c>
    </row>
    <row r="1116" spans="1:17" x14ac:dyDescent="0.35">
      <c r="A1116" s="1">
        <v>1145</v>
      </c>
      <c r="B1116" s="1" t="s">
        <v>408</v>
      </c>
      <c r="C1116" s="1" t="s">
        <v>14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58</v>
      </c>
      <c r="K1116" s="1" t="s">
        <v>409</v>
      </c>
      <c r="L1116" s="24">
        <v>3115000000</v>
      </c>
      <c r="M1116" s="25">
        <v>2415000000</v>
      </c>
      <c r="N1116" s="25">
        <v>700000000</v>
      </c>
      <c r="O1116" s="26">
        <v>700000000</v>
      </c>
      <c r="P1116" s="27">
        <v>0.37021630615640599</v>
      </c>
      <c r="Q1116" s="28">
        <v>8.3194675540765387E-2</v>
      </c>
    </row>
    <row r="1117" spans="1:17" x14ac:dyDescent="0.35">
      <c r="A1117" s="1">
        <v>1146</v>
      </c>
      <c r="B1117" s="1" t="s">
        <v>408</v>
      </c>
      <c r="C1117" s="1" t="s">
        <v>15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58</v>
      </c>
      <c r="K1117" s="1" t="s">
        <v>409</v>
      </c>
      <c r="L1117" s="24">
        <v>2835000000</v>
      </c>
      <c r="M1117" s="25">
        <v>2099000000</v>
      </c>
      <c r="N1117" s="25">
        <v>736000000</v>
      </c>
      <c r="O1117" s="26">
        <v>736000000</v>
      </c>
      <c r="P1117" s="27">
        <v>0.38878222709818977</v>
      </c>
      <c r="Q1117" s="28">
        <v>0.10093252879868349</v>
      </c>
    </row>
    <row r="1118" spans="1:17" x14ac:dyDescent="0.35">
      <c r="A1118" s="1">
        <v>1147</v>
      </c>
      <c r="B1118" s="1" t="s">
        <v>408</v>
      </c>
      <c r="C1118" s="1" t="s">
        <v>16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58</v>
      </c>
      <c r="K1118" s="1" t="s">
        <v>409</v>
      </c>
      <c r="L1118" s="24">
        <v>3417000000</v>
      </c>
      <c r="M1118" s="25">
        <v>2198000000</v>
      </c>
      <c r="N1118" s="25">
        <v>1219000000</v>
      </c>
      <c r="O1118" s="26">
        <v>1219000000</v>
      </c>
      <c r="P1118" s="27">
        <v>0.44210117738387888</v>
      </c>
      <c r="Q1118" s="28">
        <v>0.15771768663475222</v>
      </c>
    </row>
    <row r="1119" spans="1:17" x14ac:dyDescent="0.35">
      <c r="A1119" s="1">
        <v>1148</v>
      </c>
      <c r="B1119" s="1" t="s">
        <v>410</v>
      </c>
      <c r="C1119" s="1" t="s">
        <v>11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s="1" t="s">
        <v>21</v>
      </c>
      <c r="K1119" s="1" t="s">
        <v>56</v>
      </c>
      <c r="L1119" s="24">
        <v>1257359000</v>
      </c>
      <c r="M1119" s="25">
        <v>1029012000</v>
      </c>
      <c r="N1119" s="25">
        <v>228347000</v>
      </c>
      <c r="O1119" s="26">
        <v>228347000</v>
      </c>
      <c r="P1119" s="27">
        <v>0.28742511821754957</v>
      </c>
      <c r="Q1119" s="28">
        <v>5.2198825848164911E-2</v>
      </c>
    </row>
    <row r="1120" spans="1:17" x14ac:dyDescent="0.35">
      <c r="A1120" s="1">
        <v>1149</v>
      </c>
      <c r="B1120" s="1" t="s">
        <v>410</v>
      </c>
      <c r="C1120" s="1" t="s">
        <v>14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s="1" t="s">
        <v>21</v>
      </c>
      <c r="K1120" s="1" t="s">
        <v>56</v>
      </c>
      <c r="L1120" s="24">
        <v>1751896000</v>
      </c>
      <c r="M1120" s="25">
        <v>1349248000</v>
      </c>
      <c r="N1120" s="25">
        <v>402648000</v>
      </c>
      <c r="O1120" s="26">
        <v>402648000</v>
      </c>
      <c r="P1120" s="27">
        <v>0.31825712633087333</v>
      </c>
      <c r="Q1120" s="28">
        <v>7.3146805177289914E-2</v>
      </c>
    </row>
    <row r="1121" spans="1:17" x14ac:dyDescent="0.35">
      <c r="A1121" s="1">
        <v>1150</v>
      </c>
      <c r="B1121" s="1" t="s">
        <v>410</v>
      </c>
      <c r="C1121" s="1" t="s">
        <v>15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s="1" t="s">
        <v>21</v>
      </c>
      <c r="K1121" s="1" t="s">
        <v>56</v>
      </c>
      <c r="L1121" s="24">
        <v>2188035000</v>
      </c>
      <c r="M1121" s="25">
        <v>1882209000</v>
      </c>
      <c r="N1121" s="25">
        <v>305826000</v>
      </c>
      <c r="O1121" s="26">
        <v>305826000</v>
      </c>
      <c r="P1121" s="27">
        <v>0.32274230398033132</v>
      </c>
      <c r="Q1121" s="28">
        <v>4.5110333178897413E-2</v>
      </c>
    </row>
    <row r="1122" spans="1:17" x14ac:dyDescent="0.35">
      <c r="A1122" s="1">
        <v>1151</v>
      </c>
      <c r="B1122" s="1" t="s">
        <v>410</v>
      </c>
      <c r="C1122" s="1" t="s">
        <v>16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s="1" t="s">
        <v>21</v>
      </c>
      <c r="K1122" s="1" t="s">
        <v>56</v>
      </c>
      <c r="L1122" s="24">
        <v>2800768000</v>
      </c>
      <c r="M1122" s="25">
        <v>2420975000</v>
      </c>
      <c r="N1122" s="25">
        <v>379793000</v>
      </c>
      <c r="O1122" s="26">
        <v>379793000</v>
      </c>
      <c r="P1122" s="27">
        <v>0.31716373923651764</v>
      </c>
      <c r="Q1122" s="28">
        <v>4.3008406271370835E-2</v>
      </c>
    </row>
    <row r="1123" spans="1:17" x14ac:dyDescent="0.35">
      <c r="A1123" s="1">
        <v>1152</v>
      </c>
      <c r="B1123" s="1" t="s">
        <v>411</v>
      </c>
      <c r="C1123" s="1" t="s">
        <v>11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s="1" t="s">
        <v>82</v>
      </c>
      <c r="K1123" s="1" t="s">
        <v>83</v>
      </c>
      <c r="L1123" s="24">
        <v>1149000000</v>
      </c>
      <c r="M1123" s="25">
        <v>1015000000</v>
      </c>
      <c r="N1123" s="25">
        <v>134000000</v>
      </c>
      <c r="O1123" s="26">
        <v>134000000</v>
      </c>
      <c r="P1123" s="27">
        <v>0.73559539052496792</v>
      </c>
      <c r="Q1123" s="28">
        <v>8.5787451984635082E-2</v>
      </c>
    </row>
    <row r="1124" spans="1:17" x14ac:dyDescent="0.35">
      <c r="A1124" s="1">
        <v>1153</v>
      </c>
      <c r="B1124" s="1" t="s">
        <v>411</v>
      </c>
      <c r="C1124" s="1" t="s">
        <v>14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s="1" t="s">
        <v>82</v>
      </c>
      <c r="K1124" s="1" t="s">
        <v>83</v>
      </c>
      <c r="L1124" s="24">
        <v>1446000000</v>
      </c>
      <c r="M1124" s="25">
        <v>996000000</v>
      </c>
      <c r="N1124" s="25">
        <v>450000000</v>
      </c>
      <c r="O1124" s="26">
        <v>450000000</v>
      </c>
      <c r="P1124" s="27">
        <v>0.77867528271405495</v>
      </c>
      <c r="Q1124" s="28">
        <v>0.24232633279483037</v>
      </c>
    </row>
    <row r="1125" spans="1:17" x14ac:dyDescent="0.35">
      <c r="A1125" s="1">
        <v>1154</v>
      </c>
      <c r="B1125" s="1" t="s">
        <v>411</v>
      </c>
      <c r="C1125" s="1" t="s">
        <v>15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s="1" t="s">
        <v>82</v>
      </c>
      <c r="K1125" s="1" t="s">
        <v>83</v>
      </c>
      <c r="L1125" s="24">
        <v>1803000000</v>
      </c>
      <c r="M1125" s="25">
        <v>1228000000</v>
      </c>
      <c r="N1125" s="25">
        <v>575000000</v>
      </c>
      <c r="O1125" s="26">
        <v>575000000</v>
      </c>
      <c r="P1125" s="27">
        <v>0.78802447552447552</v>
      </c>
      <c r="Q1125" s="28">
        <v>0.2513111888111888</v>
      </c>
    </row>
    <row r="1126" spans="1:17" x14ac:dyDescent="0.35">
      <c r="A1126" s="1">
        <v>1155</v>
      </c>
      <c r="B1126" s="1" t="s">
        <v>411</v>
      </c>
      <c r="C1126" s="1" t="s">
        <v>16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s="1" t="s">
        <v>82</v>
      </c>
      <c r="K1126" s="1" t="s">
        <v>83</v>
      </c>
      <c r="L1126" s="24">
        <v>1060000000</v>
      </c>
      <c r="M1126" s="25">
        <v>6121000000</v>
      </c>
      <c r="N1126" s="25">
        <v>-5061000000</v>
      </c>
      <c r="O1126" s="26">
        <v>-5061000000</v>
      </c>
      <c r="P1126" s="27">
        <v>0.680796403339756</v>
      </c>
      <c r="Q1126" s="28">
        <v>-3.2504816955684008</v>
      </c>
    </row>
    <row r="1127" spans="1:17" x14ac:dyDescent="0.35">
      <c r="A1127" s="1">
        <v>1156</v>
      </c>
      <c r="B1127" s="1" t="s">
        <v>412</v>
      </c>
      <c r="C1127" s="1" t="s">
        <v>11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s="1" t="s">
        <v>18</v>
      </c>
      <c r="K1127" s="1" t="s">
        <v>288</v>
      </c>
      <c r="L1127" s="24">
        <v>11034000000</v>
      </c>
      <c r="M1127" s="25">
        <v>7796000000</v>
      </c>
      <c r="N1127" s="25">
        <v>3238000000</v>
      </c>
      <c r="O1127" s="26">
        <v>3238000000</v>
      </c>
      <c r="P1127" s="27">
        <v>0.4359025006913444</v>
      </c>
      <c r="Q1127" s="28">
        <v>0.12791846086990874</v>
      </c>
    </row>
    <row r="1128" spans="1:17" x14ac:dyDescent="0.35">
      <c r="A1128" s="1">
        <v>1157</v>
      </c>
      <c r="B1128" s="1" t="s">
        <v>412</v>
      </c>
      <c r="C1128" s="1" t="s">
        <v>14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s="1" t="s">
        <v>18</v>
      </c>
      <c r="K1128" s="1" t="s">
        <v>288</v>
      </c>
      <c r="L1128" s="24">
        <v>12446000000</v>
      </c>
      <c r="M1128" s="25">
        <v>8766000000</v>
      </c>
      <c r="N1128" s="25">
        <v>3680000000</v>
      </c>
      <c r="O1128" s="26">
        <v>3680000000</v>
      </c>
      <c r="P1128" s="27">
        <v>0.44771394654483976</v>
      </c>
      <c r="Q1128" s="28">
        <v>0.13237886254901254</v>
      </c>
    </row>
    <row r="1129" spans="1:17" x14ac:dyDescent="0.35">
      <c r="A1129" s="1">
        <v>1158</v>
      </c>
      <c r="B1129" s="1" t="s">
        <v>412</v>
      </c>
      <c r="C1129" s="1" t="s">
        <v>15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s="1" t="s">
        <v>18</v>
      </c>
      <c r="K1129" s="1" t="s">
        <v>288</v>
      </c>
      <c r="L1129" s="24">
        <v>14067000000</v>
      </c>
      <c r="M1129" s="25">
        <v>9892000000</v>
      </c>
      <c r="N1129" s="25">
        <v>4175000000</v>
      </c>
      <c r="O1129" s="26">
        <v>4175000000</v>
      </c>
      <c r="P1129" s="27">
        <v>0.45969085977582436</v>
      </c>
      <c r="Q1129" s="28">
        <v>0.13643344988725858</v>
      </c>
    </row>
    <row r="1130" spans="1:17" x14ac:dyDescent="0.35">
      <c r="A1130" s="1">
        <v>1159</v>
      </c>
      <c r="B1130" s="1" t="s">
        <v>412</v>
      </c>
      <c r="C1130" s="1" t="s">
        <v>16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s="1" t="s">
        <v>18</v>
      </c>
      <c r="K1130" s="1" t="s">
        <v>288</v>
      </c>
      <c r="L1130" s="24">
        <v>14971000000</v>
      </c>
      <c r="M1130" s="25">
        <v>10469000000</v>
      </c>
      <c r="N1130" s="25">
        <v>4502000000</v>
      </c>
      <c r="O1130" s="26">
        <v>4502000000</v>
      </c>
      <c r="P1130" s="27">
        <v>0.46241042747714356</v>
      </c>
      <c r="Q1130" s="28">
        <v>0.13905361996540647</v>
      </c>
    </row>
    <row r="1131" spans="1:17" x14ac:dyDescent="0.35">
      <c r="A1131" s="1">
        <v>1160</v>
      </c>
      <c r="B1131" s="1" t="s">
        <v>413</v>
      </c>
      <c r="C1131" s="1" t="s">
        <v>11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s="1" t="s">
        <v>12</v>
      </c>
      <c r="K1131" s="1" t="s">
        <v>210</v>
      </c>
      <c r="L1131" s="24">
        <v>3305000000</v>
      </c>
      <c r="M1131" s="25">
        <v>2325000000</v>
      </c>
      <c r="N1131" s="25">
        <v>980000000</v>
      </c>
      <c r="O1131" s="26">
        <v>980000000</v>
      </c>
      <c r="P1131" s="27">
        <v>0.57951955111344899</v>
      </c>
      <c r="Q1131" s="28">
        <v>0.17183938278099245</v>
      </c>
    </row>
    <row r="1132" spans="1:17" x14ac:dyDescent="0.35">
      <c r="A1132" s="1">
        <v>1161</v>
      </c>
      <c r="B1132" s="1" t="s">
        <v>413</v>
      </c>
      <c r="C1132" s="1" t="s">
        <v>14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s="1" t="s">
        <v>12</v>
      </c>
      <c r="K1132" s="1" t="s">
        <v>210</v>
      </c>
      <c r="L1132" s="24">
        <v>3668000000</v>
      </c>
      <c r="M1132" s="25">
        <v>2490000000</v>
      </c>
      <c r="N1132" s="25">
        <v>1178000000</v>
      </c>
      <c r="O1132" s="26">
        <v>1178000000</v>
      </c>
      <c r="P1132" s="27">
        <v>0.58333333333333326</v>
      </c>
      <c r="Q1132" s="28">
        <v>0.18734096692111959</v>
      </c>
    </row>
    <row r="1133" spans="1:17" x14ac:dyDescent="0.35">
      <c r="A1133" s="1">
        <v>1162</v>
      </c>
      <c r="B1133" s="1" t="s">
        <v>413</v>
      </c>
      <c r="C1133" s="1" t="s">
        <v>15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s="1" t="s">
        <v>12</v>
      </c>
      <c r="K1133" s="1" t="s">
        <v>210</v>
      </c>
      <c r="L1133" s="24">
        <v>3633000000</v>
      </c>
      <c r="M1133" s="25">
        <v>2489000000</v>
      </c>
      <c r="N1133" s="25">
        <v>1144000000</v>
      </c>
      <c r="O1133" s="26">
        <v>1144000000</v>
      </c>
      <c r="P1133" s="27">
        <v>0.58862605314322747</v>
      </c>
      <c r="Q1133" s="28">
        <v>0.18535320803629293</v>
      </c>
    </row>
    <row r="1134" spans="1:17" x14ac:dyDescent="0.35">
      <c r="A1134" s="1">
        <v>1163</v>
      </c>
      <c r="B1134" s="1" t="s">
        <v>413</v>
      </c>
      <c r="C1134" s="1" t="s">
        <v>16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s="1" t="s">
        <v>12</v>
      </c>
      <c r="K1134" s="1" t="s">
        <v>210</v>
      </c>
      <c r="L1134" s="24">
        <v>3702000000</v>
      </c>
      <c r="M1134" s="25">
        <v>2454000000</v>
      </c>
      <c r="N1134" s="25">
        <v>1248000000</v>
      </c>
      <c r="O1134" s="26">
        <v>1248000000</v>
      </c>
      <c r="P1134" s="27">
        <v>0.58678078934854971</v>
      </c>
      <c r="Q1134" s="28">
        <v>0.19781264859724204</v>
      </c>
    </row>
    <row r="1135" spans="1:17" x14ac:dyDescent="0.35">
      <c r="A1135" s="1">
        <v>1164</v>
      </c>
      <c r="B1135" s="1" t="s">
        <v>414</v>
      </c>
      <c r="C1135" s="1" t="s">
        <v>11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s="1" t="s">
        <v>82</v>
      </c>
      <c r="K1135" s="1" t="s">
        <v>113</v>
      </c>
      <c r="L1135" s="24">
        <v>5043000000</v>
      </c>
      <c r="M1135" s="25">
        <v>1654000000</v>
      </c>
      <c r="N1135" s="25">
        <v>3389000000</v>
      </c>
      <c r="O1135" s="26">
        <v>3389000000</v>
      </c>
      <c r="P1135" s="27">
        <v>0.29329998836803539</v>
      </c>
      <c r="Q1135" s="28">
        <v>0.19710364080493195</v>
      </c>
    </row>
    <row r="1136" spans="1:17" x14ac:dyDescent="0.35">
      <c r="A1136" s="1">
        <v>1165</v>
      </c>
      <c r="B1136" s="1" t="s">
        <v>414</v>
      </c>
      <c r="C1136" s="1" t="s">
        <v>14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s="1" t="s">
        <v>82</v>
      </c>
      <c r="K1136" s="1" t="s">
        <v>113</v>
      </c>
      <c r="L1136" s="24">
        <v>5104000000</v>
      </c>
      <c r="M1136" s="25">
        <v>1905000000</v>
      </c>
      <c r="N1136" s="25">
        <v>3199000000</v>
      </c>
      <c r="O1136" s="26">
        <v>3199000000</v>
      </c>
      <c r="P1136" s="27">
        <v>0.26554289579106183</v>
      </c>
      <c r="Q1136" s="28">
        <v>0.16643254773424901</v>
      </c>
    </row>
    <row r="1137" spans="1:17" x14ac:dyDescent="0.35">
      <c r="A1137" s="1">
        <v>1166</v>
      </c>
      <c r="B1137" s="1" t="s">
        <v>414</v>
      </c>
      <c r="C1137" s="1" t="s">
        <v>15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s="1" t="s">
        <v>82</v>
      </c>
      <c r="K1137" s="1" t="s">
        <v>113</v>
      </c>
      <c r="L1137" s="24">
        <v>5809000000</v>
      </c>
      <c r="M1137" s="25">
        <v>2092000000</v>
      </c>
      <c r="N1137" s="25">
        <v>3717000000</v>
      </c>
      <c r="O1137" s="26">
        <v>3717000000</v>
      </c>
      <c r="P1137" s="27">
        <v>0.27094216417910444</v>
      </c>
      <c r="Q1137" s="28">
        <v>0.17336753731343282</v>
      </c>
    </row>
    <row r="1138" spans="1:17" x14ac:dyDescent="0.35">
      <c r="A1138" s="1">
        <v>1167</v>
      </c>
      <c r="B1138" s="1" t="s">
        <v>414</v>
      </c>
      <c r="C1138" s="1" t="s">
        <v>16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s="1" t="s">
        <v>82</v>
      </c>
      <c r="K1138" s="1" t="s">
        <v>113</v>
      </c>
      <c r="L1138" s="24">
        <v>3063000000</v>
      </c>
      <c r="M1138" s="25">
        <v>1764000000</v>
      </c>
      <c r="N1138" s="25">
        <v>1299000000</v>
      </c>
      <c r="O1138" s="26">
        <v>1299000000</v>
      </c>
      <c r="P1138" s="27">
        <v>0.20756251270583448</v>
      </c>
      <c r="Q1138" s="28">
        <v>8.8026021549095348E-2</v>
      </c>
    </row>
    <row r="1139" spans="1:17" x14ac:dyDescent="0.35">
      <c r="A1139" s="1">
        <v>1168</v>
      </c>
      <c r="B1139" s="1" t="s">
        <v>415</v>
      </c>
      <c r="C1139" s="1" t="s">
        <v>11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s="1" t="s">
        <v>12</v>
      </c>
      <c r="K1139" s="1" t="s">
        <v>177</v>
      </c>
      <c r="L1139" s="24">
        <v>7175000000</v>
      </c>
      <c r="M1139" s="25">
        <v>3918000000</v>
      </c>
      <c r="N1139" s="25">
        <v>3257000000</v>
      </c>
      <c r="O1139" s="26">
        <v>3257000000</v>
      </c>
      <c r="P1139" s="27">
        <v>0.63806136060471319</v>
      </c>
      <c r="Q1139" s="28">
        <v>0.28963983992885728</v>
      </c>
    </row>
    <row r="1140" spans="1:17" x14ac:dyDescent="0.35">
      <c r="A1140" s="1">
        <v>1169</v>
      </c>
      <c r="B1140" s="1" t="s">
        <v>415</v>
      </c>
      <c r="C1140" s="1" t="s">
        <v>14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s="1" t="s">
        <v>12</v>
      </c>
      <c r="K1140" s="1" t="s">
        <v>177</v>
      </c>
      <c r="L1140" s="24">
        <v>7423000000</v>
      </c>
      <c r="M1140" s="25">
        <v>3848000000</v>
      </c>
      <c r="N1140" s="25">
        <v>3575000000</v>
      </c>
      <c r="O1140" s="26">
        <v>3575000000</v>
      </c>
      <c r="P1140" s="27">
        <v>0.63859256710254653</v>
      </c>
      <c r="Q1140" s="28">
        <v>0.30755333792154166</v>
      </c>
    </row>
    <row r="1141" spans="1:17" x14ac:dyDescent="0.35">
      <c r="A1141" s="1">
        <v>1170</v>
      </c>
      <c r="B1141" s="1" t="s">
        <v>415</v>
      </c>
      <c r="C1141" s="1" t="s">
        <v>15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s="1" t="s">
        <v>12</v>
      </c>
      <c r="K1141" s="1" t="s">
        <v>177</v>
      </c>
      <c r="L1141" s="24">
        <v>6849000000</v>
      </c>
      <c r="M1141" s="25">
        <v>3965000000</v>
      </c>
      <c r="N1141" s="25">
        <v>2884000000</v>
      </c>
      <c r="O1141" s="26">
        <v>2884000000</v>
      </c>
      <c r="P1141" s="27">
        <v>0.65160308248501564</v>
      </c>
      <c r="Q1141" s="28">
        <v>0.27437922176767199</v>
      </c>
    </row>
    <row r="1142" spans="1:17" x14ac:dyDescent="0.35">
      <c r="A1142" s="1">
        <v>1171</v>
      </c>
      <c r="B1142" s="1" t="s">
        <v>415</v>
      </c>
      <c r="C1142" s="1" t="s">
        <v>16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s="1" t="s">
        <v>12</v>
      </c>
      <c r="K1142" s="1" t="s">
        <v>177</v>
      </c>
      <c r="L1142" s="24">
        <v>6843000000</v>
      </c>
      <c r="M1142" s="25">
        <v>3769000000</v>
      </c>
      <c r="N1142" s="25">
        <v>3074000000</v>
      </c>
      <c r="O1142" s="26">
        <v>3074000000</v>
      </c>
      <c r="P1142" s="27">
        <v>0.69205097087378642</v>
      </c>
      <c r="Q1142" s="28">
        <v>0.31088187702265374</v>
      </c>
    </row>
    <row r="1143" spans="1:17" x14ac:dyDescent="0.35">
      <c r="A1143" s="1">
        <v>1172</v>
      </c>
      <c r="B1143" s="1" t="s">
        <v>416</v>
      </c>
      <c r="C1143" s="1" t="s">
        <v>11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s="1" t="s">
        <v>21</v>
      </c>
      <c r="K1143" s="1" t="s">
        <v>56</v>
      </c>
      <c r="L1143" s="24">
        <v>3761100000</v>
      </c>
      <c r="M1143" s="25">
        <v>3151600000</v>
      </c>
      <c r="N1143" s="25">
        <v>609500000</v>
      </c>
      <c r="O1143" s="26">
        <v>609500000</v>
      </c>
      <c r="P1143" s="27">
        <v>0.59394542353610014</v>
      </c>
      <c r="Q1143" s="28">
        <v>9.6251026467058298E-2</v>
      </c>
    </row>
    <row r="1144" spans="1:17" x14ac:dyDescent="0.35">
      <c r="A1144" s="1">
        <v>1173</v>
      </c>
      <c r="B1144" s="1" t="s">
        <v>416</v>
      </c>
      <c r="C1144" s="1" t="s">
        <v>14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s="1" t="s">
        <v>21</v>
      </c>
      <c r="K1144" s="1" t="s">
        <v>56</v>
      </c>
      <c r="L1144" s="24">
        <v>3919000000</v>
      </c>
      <c r="M1144" s="25">
        <v>3097000000</v>
      </c>
      <c r="N1144" s="25">
        <v>822000000</v>
      </c>
      <c r="O1144" s="26">
        <v>822000000</v>
      </c>
      <c r="P1144" s="27">
        <v>0.61960474308300395</v>
      </c>
      <c r="Q1144" s="28">
        <v>0.12996047430830041</v>
      </c>
    </row>
    <row r="1145" spans="1:17" x14ac:dyDescent="0.35">
      <c r="A1145" s="1">
        <v>1174</v>
      </c>
      <c r="B1145" s="1" t="s">
        <v>416</v>
      </c>
      <c r="C1145" s="1" t="s">
        <v>15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s="1" t="s">
        <v>21</v>
      </c>
      <c r="K1145" s="1" t="s">
        <v>56</v>
      </c>
      <c r="L1145" s="24">
        <v>3833000000</v>
      </c>
      <c r="M1145" s="25">
        <v>3117000000</v>
      </c>
      <c r="N1145" s="25">
        <v>716000000</v>
      </c>
      <c r="O1145" s="26">
        <v>716000000</v>
      </c>
      <c r="P1145" s="27">
        <v>0.62600032663726934</v>
      </c>
      <c r="Q1145" s="28">
        <v>0.11693614241384942</v>
      </c>
    </row>
    <row r="1146" spans="1:17" x14ac:dyDescent="0.35">
      <c r="A1146" s="1">
        <v>1175</v>
      </c>
      <c r="B1146" s="1" t="s">
        <v>416</v>
      </c>
      <c r="C1146" s="1" t="s">
        <v>16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s="1" t="s">
        <v>21</v>
      </c>
      <c r="K1146" s="1" t="s">
        <v>56</v>
      </c>
      <c r="L1146" s="24">
        <v>3373000000</v>
      </c>
      <c r="M1146" s="25">
        <v>2960000000</v>
      </c>
      <c r="N1146" s="25">
        <v>413000000</v>
      </c>
      <c r="O1146" s="26">
        <v>413000000</v>
      </c>
      <c r="P1146" s="27">
        <v>0.60818608005769925</v>
      </c>
      <c r="Q1146" s="28">
        <v>7.4468085106382975E-2</v>
      </c>
    </row>
    <row r="1147" spans="1:17" x14ac:dyDescent="0.35">
      <c r="A1147" s="1">
        <v>1180</v>
      </c>
      <c r="B1147" s="1" t="s">
        <v>417</v>
      </c>
      <c r="C1147" s="1" t="s">
        <v>11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s="1" t="s">
        <v>58</v>
      </c>
      <c r="K1147" s="1" t="s">
        <v>418</v>
      </c>
      <c r="L1147" s="24">
        <v>1513538000</v>
      </c>
      <c r="M1147" s="25">
        <v>454900000</v>
      </c>
      <c r="N1147" s="25">
        <v>1058638000</v>
      </c>
      <c r="O1147" s="26">
        <v>1058638000</v>
      </c>
      <c r="P1147" s="27">
        <v>7.7899878188957494E-2</v>
      </c>
      <c r="Q1147" s="28">
        <v>5.448675305555694E-2</v>
      </c>
    </row>
    <row r="1148" spans="1:17" x14ac:dyDescent="0.35">
      <c r="A1148" s="1">
        <v>1181</v>
      </c>
      <c r="B1148" s="1" t="s">
        <v>417</v>
      </c>
      <c r="C1148" s="1" t="s">
        <v>14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s="1" t="s">
        <v>58</v>
      </c>
      <c r="K1148" s="1" t="s">
        <v>418</v>
      </c>
      <c r="L1148" s="24">
        <v>1410625000</v>
      </c>
      <c r="M1148" s="25">
        <v>467904000</v>
      </c>
      <c r="N1148" s="25">
        <v>942721000</v>
      </c>
      <c r="O1148" s="26">
        <v>942721000</v>
      </c>
      <c r="P1148" s="27">
        <v>7.4040604352939354E-2</v>
      </c>
      <c r="Q1148" s="28">
        <v>4.9481352291507172E-2</v>
      </c>
    </row>
    <row r="1149" spans="1:17" x14ac:dyDescent="0.35">
      <c r="A1149" s="1">
        <v>1182</v>
      </c>
      <c r="B1149" s="1" t="s">
        <v>417</v>
      </c>
      <c r="C1149" s="1" t="s">
        <v>15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s="1" t="s">
        <v>58</v>
      </c>
      <c r="K1149" s="1" t="s">
        <v>418</v>
      </c>
      <c r="L1149" s="24">
        <v>1906526000</v>
      </c>
      <c r="M1149" s="25">
        <v>520805000</v>
      </c>
      <c r="N1149" s="25">
        <v>1385721000</v>
      </c>
      <c r="O1149" s="26">
        <v>1385721000</v>
      </c>
      <c r="P1149" s="27">
        <v>9.03346724857228E-2</v>
      </c>
      <c r="Q1149" s="28">
        <v>6.5657983521645272E-2</v>
      </c>
    </row>
    <row r="1150" spans="1:17" x14ac:dyDescent="0.35">
      <c r="A1150" s="1">
        <v>1183</v>
      </c>
      <c r="B1150" s="1" t="s">
        <v>417</v>
      </c>
      <c r="C1150" s="1" t="s">
        <v>16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s="1" t="s">
        <v>58</v>
      </c>
      <c r="K1150" s="1" t="s">
        <v>418</v>
      </c>
      <c r="L1150" s="24">
        <v>1581262000</v>
      </c>
      <c r="M1150" s="25">
        <v>458989000</v>
      </c>
      <c r="N1150" s="25">
        <v>1122273000</v>
      </c>
      <c r="O1150" s="26">
        <v>1122273000</v>
      </c>
      <c r="P1150" s="27">
        <v>9.6188055970348074E-2</v>
      </c>
      <c r="Q1150" s="28">
        <v>6.8267787462172907E-2</v>
      </c>
    </row>
    <row r="1151" spans="1:17" x14ac:dyDescent="0.35">
      <c r="A1151" s="1">
        <v>1184</v>
      </c>
      <c r="B1151" s="1" t="s">
        <v>419</v>
      </c>
      <c r="C1151" s="1" t="s">
        <v>11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s="1" t="s">
        <v>21</v>
      </c>
      <c r="K1151" s="1" t="s">
        <v>33</v>
      </c>
      <c r="L1151" s="24">
        <v>2226343000</v>
      </c>
      <c r="M1151" s="25">
        <v>1578104000</v>
      </c>
      <c r="N1151" s="25">
        <v>648239000</v>
      </c>
      <c r="O1151" s="26">
        <v>648239000</v>
      </c>
      <c r="P1151" s="27">
        <v>0.52015427464260089</v>
      </c>
      <c r="Q1151" s="28">
        <v>0.15145208390622872</v>
      </c>
    </row>
    <row r="1152" spans="1:17" x14ac:dyDescent="0.35">
      <c r="A1152" s="1">
        <v>1185</v>
      </c>
      <c r="B1152" s="1" t="s">
        <v>419</v>
      </c>
      <c r="C1152" s="1" t="s">
        <v>14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s="1" t="s">
        <v>21</v>
      </c>
      <c r="K1152" s="1" t="s">
        <v>33</v>
      </c>
      <c r="L1152" s="24">
        <v>2268000000</v>
      </c>
      <c r="M1152" s="25">
        <v>1772000000</v>
      </c>
      <c r="N1152" s="25">
        <v>496000000</v>
      </c>
      <c r="O1152" s="26">
        <v>496000000</v>
      </c>
      <c r="P1152" s="27">
        <v>0.54915254237288136</v>
      </c>
      <c r="Q1152" s="28">
        <v>0.12009685230024213</v>
      </c>
    </row>
    <row r="1153" spans="1:17" x14ac:dyDescent="0.35">
      <c r="A1153" s="1">
        <v>1186</v>
      </c>
      <c r="B1153" s="1" t="s">
        <v>419</v>
      </c>
      <c r="C1153" s="1" t="s">
        <v>15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s="1" t="s">
        <v>21</v>
      </c>
      <c r="K1153" s="1" t="s">
        <v>33</v>
      </c>
      <c r="L1153" s="24">
        <v>2599000000</v>
      </c>
      <c r="M1153" s="25">
        <v>1840000000</v>
      </c>
      <c r="N1153" s="25">
        <v>759000000</v>
      </c>
      <c r="O1153" s="26">
        <v>759000000</v>
      </c>
      <c r="P1153" s="27">
        <v>0.55510465612985904</v>
      </c>
      <c r="Q1153" s="28">
        <v>0.16211020931225972</v>
      </c>
    </row>
    <row r="1154" spans="1:17" x14ac:dyDescent="0.35">
      <c r="A1154" s="1">
        <v>1187</v>
      </c>
      <c r="B1154" s="1" t="s">
        <v>419</v>
      </c>
      <c r="C1154" s="1" t="s">
        <v>16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s="1" t="s">
        <v>21</v>
      </c>
      <c r="K1154" s="1" t="s">
        <v>33</v>
      </c>
      <c r="L1154" s="24">
        <v>2811000000</v>
      </c>
      <c r="M1154" s="25">
        <v>1933000000</v>
      </c>
      <c r="N1154" s="25">
        <v>878000000</v>
      </c>
      <c r="O1154" s="26">
        <v>878000000</v>
      </c>
      <c r="P1154" s="27">
        <v>0.56107784431137731</v>
      </c>
      <c r="Q1154" s="28">
        <v>0.17524950099800399</v>
      </c>
    </row>
    <row r="1155" spans="1:17" x14ac:dyDescent="0.35">
      <c r="A1155" s="1">
        <v>1188</v>
      </c>
      <c r="B1155" s="1" t="s">
        <v>420</v>
      </c>
      <c r="C1155" s="1" t="s">
        <v>11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s="1" t="s">
        <v>18</v>
      </c>
      <c r="K1155" s="1" t="s">
        <v>421</v>
      </c>
      <c r="L1155" s="24">
        <v>2094100000</v>
      </c>
      <c r="M1155" s="25">
        <v>1403500000</v>
      </c>
      <c r="N1155" s="25">
        <v>690600000</v>
      </c>
      <c r="O1155" s="26">
        <v>690600000</v>
      </c>
      <c r="P1155" s="27">
        <v>0.3801579377325951</v>
      </c>
      <c r="Q1155" s="28">
        <v>0.12536988290823273</v>
      </c>
    </row>
    <row r="1156" spans="1:17" x14ac:dyDescent="0.35">
      <c r="A1156" s="1">
        <v>1189</v>
      </c>
      <c r="B1156" s="1" t="s">
        <v>420</v>
      </c>
      <c r="C1156" s="1" t="s">
        <v>14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s="1" t="s">
        <v>18</v>
      </c>
      <c r="K1156" s="1" t="s">
        <v>421</v>
      </c>
      <c r="L1156" s="24">
        <v>2124900000</v>
      </c>
      <c r="M1156" s="25">
        <v>1399500000</v>
      </c>
      <c r="N1156" s="25">
        <v>725400000</v>
      </c>
      <c r="O1156" s="26">
        <v>725400000</v>
      </c>
      <c r="P1156" s="27">
        <v>0.37897271268057786</v>
      </c>
      <c r="Q1156" s="28">
        <v>0.12937399678972714</v>
      </c>
    </row>
    <row r="1157" spans="1:17" x14ac:dyDescent="0.35">
      <c r="A1157" s="1">
        <v>1190</v>
      </c>
      <c r="B1157" s="1" t="s">
        <v>420</v>
      </c>
      <c r="C1157" s="1" t="s">
        <v>15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s="1" t="s">
        <v>18</v>
      </c>
      <c r="K1157" s="1" t="s">
        <v>421</v>
      </c>
      <c r="L1157" s="24">
        <v>2203400000</v>
      </c>
      <c r="M1157" s="25">
        <v>1545900000</v>
      </c>
      <c r="N1157" s="25">
        <v>657500000</v>
      </c>
      <c r="O1157" s="26">
        <v>657500000</v>
      </c>
      <c r="P1157" s="27">
        <v>0.3847389558232932</v>
      </c>
      <c r="Q1157" s="28">
        <v>0.11480705430417322</v>
      </c>
    </row>
    <row r="1158" spans="1:17" x14ac:dyDescent="0.35">
      <c r="A1158" s="1">
        <v>1191</v>
      </c>
      <c r="B1158" s="1" t="s">
        <v>420</v>
      </c>
      <c r="C1158" s="1" t="s">
        <v>16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s="1" t="s">
        <v>18</v>
      </c>
      <c r="K1158" s="1" t="s">
        <v>421</v>
      </c>
      <c r="L1158" s="24">
        <v>2304600000</v>
      </c>
      <c r="M1158" s="25">
        <v>1626000000</v>
      </c>
      <c r="N1158" s="25">
        <v>678600000</v>
      </c>
      <c r="O1158" s="26">
        <v>678600000</v>
      </c>
      <c r="P1158" s="27">
        <v>0.38957350778437039</v>
      </c>
      <c r="Q1158" s="28">
        <v>0.11471169937623611</v>
      </c>
    </row>
    <row r="1159" spans="1:17" x14ac:dyDescent="0.35">
      <c r="A1159" s="1">
        <v>1200</v>
      </c>
      <c r="B1159" s="1" t="s">
        <v>422</v>
      </c>
      <c r="C1159" s="1" t="s">
        <v>11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s="1" t="s">
        <v>51</v>
      </c>
      <c r="K1159" s="1" t="s">
        <v>264</v>
      </c>
      <c r="L1159" s="24">
        <v>463275000</v>
      </c>
      <c r="M1159" s="25">
        <v>185638000</v>
      </c>
      <c r="N1159" s="25">
        <v>277637000</v>
      </c>
      <c r="O1159" s="26">
        <v>277637000</v>
      </c>
      <c r="P1159" s="27">
        <v>0.95603211846935809</v>
      </c>
      <c r="Q1159" s="28">
        <v>0.57294239765900845</v>
      </c>
    </row>
    <row r="1160" spans="1:17" x14ac:dyDescent="0.35">
      <c r="A1160" s="1">
        <v>1201</v>
      </c>
      <c r="B1160" s="1" t="s">
        <v>422</v>
      </c>
      <c r="C1160" s="1" t="s">
        <v>14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s="1" t="s">
        <v>51</v>
      </c>
      <c r="K1160" s="1" t="s">
        <v>264</v>
      </c>
      <c r="L1160" s="24">
        <v>741358000</v>
      </c>
      <c r="M1160" s="25">
        <v>363650000</v>
      </c>
      <c r="N1160" s="25">
        <v>377708000</v>
      </c>
      <c r="O1160" s="26">
        <v>377708000</v>
      </c>
      <c r="P1160" s="27">
        <v>0.95020436831669464</v>
      </c>
      <c r="Q1160" s="28">
        <v>0.48411130863653201</v>
      </c>
    </row>
    <row r="1161" spans="1:17" x14ac:dyDescent="0.35">
      <c r="A1161" s="1">
        <v>1202</v>
      </c>
      <c r="B1161" s="1" t="s">
        <v>422</v>
      </c>
      <c r="C1161" s="1" t="s">
        <v>15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s="1" t="s">
        <v>51</v>
      </c>
      <c r="K1161" s="1" t="s">
        <v>264</v>
      </c>
      <c r="L1161" s="24">
        <v>879634000</v>
      </c>
      <c r="M1161" s="25">
        <v>425746000</v>
      </c>
      <c r="N1161" s="25">
        <v>453888000</v>
      </c>
      <c r="O1161" s="26">
        <v>453888000</v>
      </c>
      <c r="P1161" s="27">
        <v>0.94229168563639187</v>
      </c>
      <c r="Q1161" s="28">
        <v>0.48621914183641224</v>
      </c>
    </row>
    <row r="1162" spans="1:17" x14ac:dyDescent="0.35">
      <c r="A1162" s="1">
        <v>1203</v>
      </c>
      <c r="B1162" s="1" t="s">
        <v>422</v>
      </c>
      <c r="C1162" s="1" t="s">
        <v>16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s="1" t="s">
        <v>51</v>
      </c>
      <c r="K1162" s="1" t="s">
        <v>264</v>
      </c>
      <c r="L1162" s="24">
        <v>967933000</v>
      </c>
      <c r="M1162" s="25">
        <v>458513000</v>
      </c>
      <c r="N1162" s="25">
        <v>509420000</v>
      </c>
      <c r="O1162" s="26">
        <v>509420000</v>
      </c>
      <c r="P1162" s="27">
        <v>0.94590754286440237</v>
      </c>
      <c r="Q1162" s="28">
        <v>0.4978280733129089</v>
      </c>
    </row>
    <row r="1163" spans="1:17" x14ac:dyDescent="0.35">
      <c r="A1163" s="1">
        <v>1204</v>
      </c>
      <c r="B1163" s="1" t="s">
        <v>423</v>
      </c>
      <c r="C1163" s="1" t="s">
        <v>11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s="1" t="s">
        <v>82</v>
      </c>
      <c r="K1163" s="1" t="s">
        <v>83</v>
      </c>
      <c r="L1163" s="24">
        <v>1643802000</v>
      </c>
      <c r="M1163" s="25">
        <v>697059000</v>
      </c>
      <c r="N1163" s="25">
        <v>946743000</v>
      </c>
      <c r="O1163" s="26">
        <v>946743000</v>
      </c>
      <c r="P1163" s="27">
        <v>0.16140833362054519</v>
      </c>
      <c r="Q1163" s="28">
        <v>9.2962662167898433E-2</v>
      </c>
    </row>
    <row r="1164" spans="1:17" x14ac:dyDescent="0.35">
      <c r="A1164" s="1">
        <v>1205</v>
      </c>
      <c r="B1164" s="1" t="s">
        <v>423</v>
      </c>
      <c r="C1164" s="1" t="s">
        <v>14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s="1" t="s">
        <v>82</v>
      </c>
      <c r="K1164" s="1" t="s">
        <v>83</v>
      </c>
      <c r="L1164" s="24">
        <v>1649666000</v>
      </c>
      <c r="M1164" s="25">
        <v>780929000</v>
      </c>
      <c r="N1164" s="25">
        <v>868737000</v>
      </c>
      <c r="O1164" s="26">
        <v>868737000</v>
      </c>
      <c r="P1164" s="27">
        <v>0.13895576260506026</v>
      </c>
      <c r="Q1164" s="28">
        <v>7.3176032201810681E-2</v>
      </c>
    </row>
    <row r="1165" spans="1:17" x14ac:dyDescent="0.35">
      <c r="A1165" s="1">
        <v>1206</v>
      </c>
      <c r="B1165" s="1" t="s">
        <v>423</v>
      </c>
      <c r="C1165" s="1" t="s">
        <v>15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s="1" t="s">
        <v>82</v>
      </c>
      <c r="K1165" s="1" t="s">
        <v>83</v>
      </c>
      <c r="L1165" s="24">
        <v>2106543000</v>
      </c>
      <c r="M1165" s="25">
        <v>969571000</v>
      </c>
      <c r="N1165" s="25">
        <v>1136972000</v>
      </c>
      <c r="O1165" s="26">
        <v>1136972000</v>
      </c>
      <c r="P1165" s="27">
        <v>0.17273696440641562</v>
      </c>
      <c r="Q1165" s="28">
        <v>9.3231940622665294E-2</v>
      </c>
    </row>
    <row r="1166" spans="1:17" x14ac:dyDescent="0.35">
      <c r="A1166" s="1">
        <v>1207</v>
      </c>
      <c r="B1166" s="1" t="s">
        <v>423</v>
      </c>
      <c r="C1166" s="1" t="s">
        <v>16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s="1" t="s">
        <v>82</v>
      </c>
      <c r="K1166" s="1" t="s">
        <v>83</v>
      </c>
      <c r="L1166" s="24">
        <v>2122154000</v>
      </c>
      <c r="M1166" s="25">
        <v>1047951000</v>
      </c>
      <c r="N1166" s="25">
        <v>1074203000</v>
      </c>
      <c r="O1166" s="26">
        <v>1074203000</v>
      </c>
      <c r="P1166" s="27">
        <v>0.27336051626093649</v>
      </c>
      <c r="Q1166" s="28">
        <v>0.13837105443292372</v>
      </c>
    </row>
    <row r="1167" spans="1:17" x14ac:dyDescent="0.35">
      <c r="A1167" s="1">
        <v>1209</v>
      </c>
      <c r="B1167" s="1" t="s">
        <v>424</v>
      </c>
      <c r="C1167" s="1" t="s">
        <v>11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s="1" t="s">
        <v>18</v>
      </c>
      <c r="K1167" s="1" t="s">
        <v>322</v>
      </c>
      <c r="L1167" s="24">
        <v>2715700000</v>
      </c>
      <c r="M1167" s="25">
        <v>771600000</v>
      </c>
      <c r="N1167" s="25">
        <v>1944100000</v>
      </c>
      <c r="O1167" s="26">
        <v>1944100000</v>
      </c>
      <c r="P1167" s="27">
        <v>0.17729047252216379</v>
      </c>
      <c r="Q1167" s="28">
        <v>0.12691770358667695</v>
      </c>
    </row>
    <row r="1168" spans="1:17" x14ac:dyDescent="0.35">
      <c r="A1168" s="1">
        <v>1210</v>
      </c>
      <c r="B1168" s="1" t="s">
        <v>424</v>
      </c>
      <c r="C1168" s="1" t="s">
        <v>14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s="1" t="s">
        <v>18</v>
      </c>
      <c r="K1168" s="1" t="s">
        <v>322</v>
      </c>
      <c r="L1168" s="24">
        <v>2643000000</v>
      </c>
      <c r="M1168" s="25">
        <v>722900000</v>
      </c>
      <c r="N1168" s="25">
        <v>1920100000</v>
      </c>
      <c r="O1168" s="26">
        <v>1920100000</v>
      </c>
      <c r="P1168" s="27">
        <v>0.17463526799873141</v>
      </c>
      <c r="Q1168" s="28">
        <v>0.12686991225288086</v>
      </c>
    </row>
    <row r="1169" spans="1:17" x14ac:dyDescent="0.35">
      <c r="A1169" s="1">
        <v>1211</v>
      </c>
      <c r="B1169" s="1" t="s">
        <v>424</v>
      </c>
      <c r="C1169" s="1" t="s">
        <v>15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s="1" t="s">
        <v>18</v>
      </c>
      <c r="K1169" s="1" t="s">
        <v>322</v>
      </c>
      <c r="L1169" s="24">
        <v>2745700000</v>
      </c>
      <c r="M1169" s="25">
        <v>736800000</v>
      </c>
      <c r="N1169" s="25">
        <v>2008900000</v>
      </c>
      <c r="O1169" s="26">
        <v>2008900000</v>
      </c>
      <c r="P1169" s="27">
        <v>0.17809676394087004</v>
      </c>
      <c r="Q1169" s="28">
        <v>0.1303050548424132</v>
      </c>
    </row>
    <row r="1170" spans="1:17" x14ac:dyDescent="0.35">
      <c r="A1170" s="1">
        <v>1212</v>
      </c>
      <c r="B1170" s="1" t="s">
        <v>425</v>
      </c>
      <c r="C1170" s="1" t="s">
        <v>11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s="1" t="s">
        <v>18</v>
      </c>
      <c r="K1170" s="1" t="s">
        <v>78</v>
      </c>
      <c r="L1170" s="24">
        <v>3097418000</v>
      </c>
      <c r="M1170" s="25">
        <v>2120025000</v>
      </c>
      <c r="N1170" s="25">
        <v>977393000</v>
      </c>
      <c r="O1170" s="26">
        <v>977393000</v>
      </c>
      <c r="P1170" s="27">
        <v>0.50102326297632027</v>
      </c>
      <c r="Q1170" s="28">
        <v>0.15809833547497129</v>
      </c>
    </row>
    <row r="1171" spans="1:17" x14ac:dyDescent="0.35">
      <c r="A1171" s="1">
        <v>1213</v>
      </c>
      <c r="B1171" s="1" t="s">
        <v>425</v>
      </c>
      <c r="C1171" s="1" t="s">
        <v>14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s="1" t="s">
        <v>18</v>
      </c>
      <c r="K1171" s="1" t="s">
        <v>78</v>
      </c>
      <c r="L1171" s="24">
        <v>3369001000</v>
      </c>
      <c r="M1171" s="25">
        <v>2265516000</v>
      </c>
      <c r="N1171" s="25">
        <v>1103485000</v>
      </c>
      <c r="O1171" s="26">
        <v>1103485000</v>
      </c>
      <c r="P1171" s="27">
        <v>0.50667482599883262</v>
      </c>
      <c r="Q1171" s="28">
        <v>0.16595663532522603</v>
      </c>
    </row>
    <row r="1172" spans="1:17" x14ac:dyDescent="0.35">
      <c r="A1172" s="1">
        <v>1214</v>
      </c>
      <c r="B1172" s="1" t="s">
        <v>425</v>
      </c>
      <c r="C1172" s="1" t="s">
        <v>15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s="1" t="s">
        <v>18</v>
      </c>
      <c r="K1172" s="1" t="s">
        <v>78</v>
      </c>
      <c r="L1172" s="24">
        <v>3708901000</v>
      </c>
      <c r="M1172" s="25">
        <v>2438527000</v>
      </c>
      <c r="N1172" s="25">
        <v>1270374000</v>
      </c>
      <c r="O1172" s="26">
        <v>1270374000</v>
      </c>
      <c r="P1172" s="27">
        <v>0.51397718512306056</v>
      </c>
      <c r="Q1172" s="28">
        <v>0.17604763582892155</v>
      </c>
    </row>
    <row r="1173" spans="1:17" x14ac:dyDescent="0.35">
      <c r="A1173" s="1">
        <v>1215</v>
      </c>
      <c r="B1173" s="1" t="s">
        <v>425</v>
      </c>
      <c r="C1173" s="1" t="s">
        <v>16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s="1" t="s">
        <v>18</v>
      </c>
      <c r="K1173" s="1" t="s">
        <v>78</v>
      </c>
      <c r="L1173" s="24">
        <v>4162643000</v>
      </c>
      <c r="M1173" s="25">
        <v>2648622000</v>
      </c>
      <c r="N1173" s="25">
        <v>1514021000</v>
      </c>
      <c r="O1173" s="26">
        <v>1514021000</v>
      </c>
      <c r="P1173" s="27">
        <v>0.52250700857095445</v>
      </c>
      <c r="Q1173" s="28">
        <v>0.19004430205127007</v>
      </c>
    </row>
    <row r="1174" spans="1:17" x14ac:dyDescent="0.35">
      <c r="A1174" s="1">
        <v>1216</v>
      </c>
      <c r="B1174" s="1" t="s">
        <v>426</v>
      </c>
      <c r="C1174" s="1" t="s">
        <v>11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s="1" t="s">
        <v>82</v>
      </c>
      <c r="K1174" s="1" t="s">
        <v>83</v>
      </c>
      <c r="L1174" s="24">
        <v>13570000000</v>
      </c>
      <c r="M1174" s="25">
        <v>5464000000</v>
      </c>
      <c r="N1174" s="25">
        <v>8106000000</v>
      </c>
      <c r="O1174" s="26">
        <v>8106000000</v>
      </c>
      <c r="P1174" s="27">
        <v>0.67512437810945269</v>
      </c>
      <c r="Q1174" s="28">
        <v>0.40328358208955223</v>
      </c>
    </row>
    <row r="1175" spans="1:17" x14ac:dyDescent="0.35">
      <c r="A1175" s="1">
        <v>1217</v>
      </c>
      <c r="B1175" s="1" t="s">
        <v>426</v>
      </c>
      <c r="C1175" s="1" t="s">
        <v>14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s="1" t="s">
        <v>82</v>
      </c>
      <c r="K1175" s="1" t="s">
        <v>83</v>
      </c>
      <c r="L1175" s="24">
        <v>13673000000</v>
      </c>
      <c r="M1175" s="25">
        <v>6311000000</v>
      </c>
      <c r="N1175" s="25">
        <v>7362000000</v>
      </c>
      <c r="O1175" s="26">
        <v>7362000000</v>
      </c>
      <c r="P1175" s="27">
        <v>0.67788795240456123</v>
      </c>
      <c r="Q1175" s="28">
        <v>0.36499752107089739</v>
      </c>
    </row>
    <row r="1176" spans="1:17" x14ac:dyDescent="0.35">
      <c r="A1176" s="1">
        <v>1218</v>
      </c>
      <c r="B1176" s="1" t="s">
        <v>426</v>
      </c>
      <c r="C1176" s="1" t="s">
        <v>15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s="1" t="s">
        <v>82</v>
      </c>
      <c r="K1176" s="1" t="s">
        <v>83</v>
      </c>
      <c r="L1176" s="24">
        <v>12509000000</v>
      </c>
      <c r="M1176" s="25">
        <v>6314000000</v>
      </c>
      <c r="N1176" s="25">
        <v>6195000000</v>
      </c>
      <c r="O1176" s="26">
        <v>6195000000</v>
      </c>
      <c r="P1176" s="27">
        <v>0.64773198011598998</v>
      </c>
      <c r="Q1176" s="28">
        <v>0.32078500414250205</v>
      </c>
    </row>
    <row r="1177" spans="1:17" x14ac:dyDescent="0.35">
      <c r="A1177" s="1">
        <v>1219</v>
      </c>
      <c r="B1177" s="1" t="s">
        <v>426</v>
      </c>
      <c r="C1177" s="1" t="s">
        <v>16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s="1" t="s">
        <v>82</v>
      </c>
      <c r="K1177" s="1" t="s">
        <v>83</v>
      </c>
      <c r="L1177" s="24">
        <v>6676000000</v>
      </c>
      <c r="M1177" s="25">
        <v>6157000000</v>
      </c>
      <c r="N1177" s="25">
        <v>519000000</v>
      </c>
      <c r="O1177" s="26">
        <v>519000000</v>
      </c>
      <c r="P1177" s="27">
        <v>0.53493589743589742</v>
      </c>
      <c r="Q1177" s="28">
        <v>4.158653846153846E-2</v>
      </c>
    </row>
    <row r="1178" spans="1:17" x14ac:dyDescent="0.35">
      <c r="A1178" s="1">
        <v>1224</v>
      </c>
      <c r="B1178" s="1" t="s">
        <v>427</v>
      </c>
      <c r="C1178" s="1" t="s">
        <v>11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s="1" t="s">
        <v>46</v>
      </c>
      <c r="K1178" s="1" t="s">
        <v>428</v>
      </c>
      <c r="L1178" s="24">
        <v>1264500000</v>
      </c>
      <c r="M1178" s="25">
        <v>879800000</v>
      </c>
      <c r="N1178" s="25">
        <v>384700000</v>
      </c>
      <c r="O1178" s="26">
        <v>384700000</v>
      </c>
      <c r="P1178" s="27">
        <v>0.93300376300450083</v>
      </c>
      <c r="Q1178" s="28">
        <v>0.28384859440714233</v>
      </c>
    </row>
    <row r="1179" spans="1:17" x14ac:dyDescent="0.35">
      <c r="A1179" s="1">
        <v>1225</v>
      </c>
      <c r="B1179" s="1" t="s">
        <v>427</v>
      </c>
      <c r="C1179" s="1" t="s">
        <v>14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s="1" t="s">
        <v>46</v>
      </c>
      <c r="K1179" s="1" t="s">
        <v>428</v>
      </c>
      <c r="L1179" s="24">
        <v>1265000000</v>
      </c>
      <c r="M1179" s="25">
        <v>882700000</v>
      </c>
      <c r="N1179" s="25">
        <v>382300000</v>
      </c>
      <c r="O1179" s="26">
        <v>382300000</v>
      </c>
      <c r="P1179" s="27">
        <v>0.93975187578931729</v>
      </c>
      <c r="Q1179" s="28">
        <v>0.28400564594012334</v>
      </c>
    </row>
    <row r="1180" spans="1:17" x14ac:dyDescent="0.35">
      <c r="A1180" s="1">
        <v>1226</v>
      </c>
      <c r="B1180" s="1" t="s">
        <v>427</v>
      </c>
      <c r="C1180" s="1" t="s">
        <v>15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s="1" t="s">
        <v>46</v>
      </c>
      <c r="K1180" s="1" t="s">
        <v>428</v>
      </c>
      <c r="L1180" s="24">
        <v>1300500000</v>
      </c>
      <c r="M1180" s="25">
        <v>882100000</v>
      </c>
      <c r="N1180" s="25">
        <v>418400000</v>
      </c>
      <c r="O1180" s="26">
        <v>418400000</v>
      </c>
      <c r="P1180" s="27">
        <v>0.94143622412045747</v>
      </c>
      <c r="Q1180" s="28">
        <v>0.30288113508035325</v>
      </c>
    </row>
    <row r="1181" spans="1:17" x14ac:dyDescent="0.35">
      <c r="A1181" s="1">
        <v>1227</v>
      </c>
      <c r="B1181" s="1" t="s">
        <v>427</v>
      </c>
      <c r="C1181" s="1" t="s">
        <v>16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s="1" t="s">
        <v>46</v>
      </c>
      <c r="K1181" s="1" t="s">
        <v>428</v>
      </c>
      <c r="L1181" s="24">
        <v>1325800000</v>
      </c>
      <c r="M1181" s="25">
        <v>894000000</v>
      </c>
      <c r="N1181" s="25">
        <v>431800000</v>
      </c>
      <c r="O1181" s="26">
        <v>431800000</v>
      </c>
      <c r="P1181" s="27">
        <v>0.93280799268275527</v>
      </c>
      <c r="Q1181" s="28">
        <v>0.30380637444592978</v>
      </c>
    </row>
    <row r="1182" spans="1:17" x14ac:dyDescent="0.35">
      <c r="A1182" s="1">
        <v>1228</v>
      </c>
      <c r="B1182" s="1" t="s">
        <v>429</v>
      </c>
      <c r="C1182" s="1" t="s">
        <v>11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s="1" t="s">
        <v>12</v>
      </c>
      <c r="K1182" s="1" t="s">
        <v>430</v>
      </c>
      <c r="L1182" s="24">
        <v>2241315000</v>
      </c>
      <c r="M1182" s="25">
        <v>1603985000</v>
      </c>
      <c r="N1182" s="25">
        <v>637330000</v>
      </c>
      <c r="O1182" s="26">
        <v>637330000</v>
      </c>
      <c r="P1182" s="27">
        <v>0.58616193213245871</v>
      </c>
      <c r="Q1182" s="28">
        <v>0.16667830456940674</v>
      </c>
    </row>
    <row r="1183" spans="1:17" x14ac:dyDescent="0.35">
      <c r="A1183" s="1">
        <v>1229</v>
      </c>
      <c r="B1183" s="1" t="s">
        <v>429</v>
      </c>
      <c r="C1183" s="1" t="s">
        <v>14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s="1" t="s">
        <v>12</v>
      </c>
      <c r="K1183" s="1" t="s">
        <v>430</v>
      </c>
      <c r="L1183" s="24">
        <v>2140713000</v>
      </c>
      <c r="M1183" s="25">
        <v>1530508000</v>
      </c>
      <c r="N1183" s="25">
        <v>610205000</v>
      </c>
      <c r="O1183" s="26">
        <v>610205000</v>
      </c>
      <c r="P1183" s="27">
        <v>0.56463303823059685</v>
      </c>
      <c r="Q1183" s="28">
        <v>0.16094726527727041</v>
      </c>
    </row>
    <row r="1184" spans="1:17" x14ac:dyDescent="0.35">
      <c r="A1184" s="1">
        <v>1230</v>
      </c>
      <c r="B1184" s="1" t="s">
        <v>429</v>
      </c>
      <c r="C1184" s="1" t="s">
        <v>15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s="1" t="s">
        <v>12</v>
      </c>
      <c r="K1184" s="1" t="s">
        <v>430</v>
      </c>
      <c r="L1184" s="24">
        <v>2140713000</v>
      </c>
      <c r="M1184" s="25">
        <v>1488331000</v>
      </c>
      <c r="N1184" s="25">
        <v>652382000</v>
      </c>
      <c r="O1184" s="26">
        <v>652382000</v>
      </c>
      <c r="P1184" s="27">
        <v>0.56017552251678926</v>
      </c>
      <c r="Q1184" s="28">
        <v>0.17071341545108942</v>
      </c>
    </row>
    <row r="1185" spans="1:17" x14ac:dyDescent="0.35">
      <c r="A1185" s="1">
        <v>1231</v>
      </c>
      <c r="B1185" s="1" t="s">
        <v>429</v>
      </c>
      <c r="C1185" s="1" t="s">
        <v>16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s="1" t="s">
        <v>12</v>
      </c>
      <c r="K1185" s="1" t="s">
        <v>430</v>
      </c>
      <c r="L1185" s="24">
        <v>2019469000</v>
      </c>
      <c r="M1185" s="25">
        <v>1390117000</v>
      </c>
      <c r="N1185" s="25">
        <v>629352000</v>
      </c>
      <c r="O1185" s="26">
        <v>629352000</v>
      </c>
      <c r="P1185" s="27">
        <v>0.56440333588592706</v>
      </c>
      <c r="Q1185" s="28">
        <v>0.17589196380161318</v>
      </c>
    </row>
    <row r="1186" spans="1:17" x14ac:dyDescent="0.35">
      <c r="A1186" s="1">
        <v>1232</v>
      </c>
      <c r="B1186" s="1" t="s">
        <v>431</v>
      </c>
      <c r="C1186" s="1" t="s">
        <v>11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12</v>
      </c>
      <c r="K1186" s="1" t="s">
        <v>126</v>
      </c>
      <c r="L1186" s="24">
        <v>2688500000</v>
      </c>
      <c r="M1186" s="25">
        <v>1368300000</v>
      </c>
      <c r="N1186" s="25">
        <v>1320200000</v>
      </c>
      <c r="O1186" s="26">
        <v>1320200000</v>
      </c>
      <c r="P1186" s="27">
        <v>0.16198905813168807</v>
      </c>
      <c r="Q1186" s="28">
        <v>7.9545454545454544E-2</v>
      </c>
    </row>
    <row r="1187" spans="1:17" x14ac:dyDescent="0.35">
      <c r="A1187" s="1">
        <v>1233</v>
      </c>
      <c r="B1187" s="1" t="s">
        <v>431</v>
      </c>
      <c r="C1187" s="1" t="s">
        <v>14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12</v>
      </c>
      <c r="K1187" s="1" t="s">
        <v>126</v>
      </c>
      <c r="L1187" s="24">
        <v>2760300000</v>
      </c>
      <c r="M1187" s="25">
        <v>1382600000</v>
      </c>
      <c r="N1187" s="25">
        <v>1377700000</v>
      </c>
      <c r="O1187" s="26">
        <v>1377700000</v>
      </c>
      <c r="P1187" s="27">
        <v>0.16567432927195247</v>
      </c>
      <c r="Q1187" s="28">
        <v>8.2690114638977255E-2</v>
      </c>
    </row>
    <row r="1188" spans="1:17" x14ac:dyDescent="0.35">
      <c r="A1188" s="1">
        <v>1234</v>
      </c>
      <c r="B1188" s="1" t="s">
        <v>431</v>
      </c>
      <c r="C1188" s="1" t="s">
        <v>15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12</v>
      </c>
      <c r="K1188" s="1" t="s">
        <v>126</v>
      </c>
      <c r="L1188" s="24">
        <v>3052800000</v>
      </c>
      <c r="M1188" s="25">
        <v>1365500000</v>
      </c>
      <c r="N1188" s="25">
        <v>1687300000</v>
      </c>
      <c r="O1188" s="26">
        <v>1687300000</v>
      </c>
      <c r="P1188" s="27">
        <v>0.16470994475138123</v>
      </c>
      <c r="Q1188" s="28">
        <v>9.1036127417127077E-2</v>
      </c>
    </row>
    <row r="1189" spans="1:17" x14ac:dyDescent="0.35">
      <c r="A1189" s="1">
        <v>1235</v>
      </c>
      <c r="B1189" s="1" t="s">
        <v>431</v>
      </c>
      <c r="C1189" s="1" t="s">
        <v>16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12</v>
      </c>
      <c r="K1189" s="1" t="s">
        <v>126</v>
      </c>
      <c r="L1189" s="24">
        <v>3379200000</v>
      </c>
      <c r="M1189" s="25">
        <v>1365000000</v>
      </c>
      <c r="N1189" s="25">
        <v>2014200000</v>
      </c>
      <c r="O1189" s="26">
        <v>2014200000</v>
      </c>
      <c r="P1189" s="27">
        <v>0.18098364870148298</v>
      </c>
      <c r="Q1189" s="28">
        <v>0.10787679486698837</v>
      </c>
    </row>
    <row r="1190" spans="1:17" x14ac:dyDescent="0.35">
      <c r="A1190" s="1">
        <v>1236</v>
      </c>
      <c r="B1190" s="1" t="s">
        <v>432</v>
      </c>
      <c r="C1190" s="1" t="s">
        <v>11</v>
      </c>
      <c r="D1190" s="2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s="1" t="s">
        <v>41</v>
      </c>
      <c r="K1190" s="1" t="s">
        <v>42</v>
      </c>
      <c r="L1190" s="24">
        <v>3839000000</v>
      </c>
      <c r="M1190" s="25">
        <v>2077000000</v>
      </c>
      <c r="N1190" s="25">
        <v>1762000000</v>
      </c>
      <c r="O1190" s="26">
        <v>1762000000</v>
      </c>
      <c r="P1190" s="27">
        <v>0.24612129760225665</v>
      </c>
      <c r="Q1190" s="28">
        <v>0.11296320041030901</v>
      </c>
    </row>
    <row r="1191" spans="1:17" x14ac:dyDescent="0.35">
      <c r="A1191" s="1">
        <v>1237</v>
      </c>
      <c r="B1191" s="1" t="s">
        <v>432</v>
      </c>
      <c r="C1191" s="1" t="s">
        <v>14</v>
      </c>
      <c r="D1191" s="2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s="1" t="s">
        <v>41</v>
      </c>
      <c r="K1191" s="1" t="s">
        <v>42</v>
      </c>
      <c r="L1191" s="24">
        <v>4883000000</v>
      </c>
      <c r="M1191" s="25">
        <v>2433000000</v>
      </c>
      <c r="N1191" s="25">
        <v>2450000000</v>
      </c>
      <c r="O1191" s="26">
        <v>2450000000</v>
      </c>
      <c r="P1191" s="27">
        <v>0.28572264482153309</v>
      </c>
      <c r="Q1191" s="28">
        <v>0.14335868929198362</v>
      </c>
    </row>
    <row r="1192" spans="1:17" x14ac:dyDescent="0.35">
      <c r="A1192" s="1">
        <v>1238</v>
      </c>
      <c r="B1192" s="1" t="s">
        <v>432</v>
      </c>
      <c r="C1192" s="1" t="s">
        <v>15</v>
      </c>
      <c r="D1192" s="2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s="1" t="s">
        <v>41</v>
      </c>
      <c r="K1192" s="1" t="s">
        <v>42</v>
      </c>
      <c r="L1192" s="24">
        <v>4120000000</v>
      </c>
      <c r="M1192" s="25">
        <v>2612000000</v>
      </c>
      <c r="N1192" s="25">
        <v>1508000000</v>
      </c>
      <c r="O1192" s="26">
        <v>1508000000</v>
      </c>
      <c r="P1192" s="27">
        <v>0.24475732192716693</v>
      </c>
      <c r="Q1192" s="28">
        <v>8.958593239470089E-2</v>
      </c>
    </row>
    <row r="1193" spans="1:17" x14ac:dyDescent="0.35">
      <c r="A1193" s="1">
        <v>1239</v>
      </c>
      <c r="B1193" s="1" t="s">
        <v>432</v>
      </c>
      <c r="C1193" s="1" t="s">
        <v>16</v>
      </c>
      <c r="D1193" s="2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s="1" t="s">
        <v>41</v>
      </c>
      <c r="K1193" s="1" t="s">
        <v>42</v>
      </c>
      <c r="L1193" s="24">
        <v>4932000000</v>
      </c>
      <c r="M1193" s="25">
        <v>2755000000</v>
      </c>
      <c r="N1193" s="25">
        <v>2177000000</v>
      </c>
      <c r="O1193" s="26">
        <v>2177000000</v>
      </c>
      <c r="P1193" s="27">
        <v>0.27918034642816714</v>
      </c>
      <c r="Q1193" s="28">
        <v>0.12323106532321974</v>
      </c>
    </row>
    <row r="1194" spans="1:17" x14ac:dyDescent="0.35">
      <c r="A1194" s="1">
        <v>1240</v>
      </c>
      <c r="B1194" s="1" t="s">
        <v>433</v>
      </c>
      <c r="C1194" s="1" t="s">
        <v>11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s="1" t="s">
        <v>18</v>
      </c>
      <c r="K1194" s="1" t="s">
        <v>76</v>
      </c>
      <c r="L1194" s="24">
        <v>4083681000</v>
      </c>
      <c r="M1194" s="25">
        <v>2253888000</v>
      </c>
      <c r="N1194" s="25">
        <v>1829793000</v>
      </c>
      <c r="O1194" s="26">
        <v>1829793000</v>
      </c>
      <c r="P1194" s="27">
        <v>0.77622413112749844</v>
      </c>
      <c r="Q1194" s="28">
        <v>0.3478061781927087</v>
      </c>
    </row>
    <row r="1195" spans="1:17" x14ac:dyDescent="0.35">
      <c r="A1195" s="1">
        <v>1241</v>
      </c>
      <c r="B1195" s="1" t="s">
        <v>433</v>
      </c>
      <c r="C1195" s="1" t="s">
        <v>14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s="1" t="s">
        <v>18</v>
      </c>
      <c r="K1195" s="1" t="s">
        <v>76</v>
      </c>
      <c r="L1195" s="24">
        <v>5715886000</v>
      </c>
      <c r="M1195" s="25">
        <v>3303472000</v>
      </c>
      <c r="N1195" s="25">
        <v>2412414000</v>
      </c>
      <c r="O1195" s="26">
        <v>2412414000</v>
      </c>
      <c r="P1195" s="27">
        <v>0.84139975440529247</v>
      </c>
      <c r="Q1195" s="28">
        <v>0.35511634541414738</v>
      </c>
    </row>
    <row r="1196" spans="1:17" x14ac:dyDescent="0.35">
      <c r="A1196" s="1">
        <v>1242</v>
      </c>
      <c r="B1196" s="1" t="s">
        <v>433</v>
      </c>
      <c r="C1196" s="1" t="s">
        <v>15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s="1" t="s">
        <v>18</v>
      </c>
      <c r="K1196" s="1" t="s">
        <v>76</v>
      </c>
      <c r="L1196" s="24">
        <v>7584130000</v>
      </c>
      <c r="M1196" s="25">
        <v>4510818000</v>
      </c>
      <c r="N1196" s="25">
        <v>3073312000</v>
      </c>
      <c r="O1196" s="26">
        <v>3073312000</v>
      </c>
      <c r="P1196" s="27">
        <v>0.89838380160273001</v>
      </c>
      <c r="Q1196" s="28">
        <v>0.36405147565657359</v>
      </c>
    </row>
    <row r="1197" spans="1:17" x14ac:dyDescent="0.35">
      <c r="A1197" s="1">
        <v>1243</v>
      </c>
      <c r="B1197" s="1" t="s">
        <v>433</v>
      </c>
      <c r="C1197" s="1" t="s">
        <v>16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s="1" t="s">
        <v>18</v>
      </c>
      <c r="K1197" s="1" t="s">
        <v>76</v>
      </c>
      <c r="L1197" s="24">
        <v>8591807000</v>
      </c>
      <c r="M1197" s="25">
        <v>5332900000</v>
      </c>
      <c r="N1197" s="25">
        <v>3258907000</v>
      </c>
      <c r="O1197" s="26">
        <v>3258907000</v>
      </c>
      <c r="P1197" s="27">
        <v>0.93146347669397189</v>
      </c>
      <c r="Q1197" s="28">
        <v>0.3533078483306622</v>
      </c>
    </row>
    <row r="1198" spans="1:17" x14ac:dyDescent="0.35">
      <c r="A1198" s="1">
        <v>1244</v>
      </c>
      <c r="B1198" s="1" t="s">
        <v>434</v>
      </c>
      <c r="C1198" s="1" t="s">
        <v>11</v>
      </c>
      <c r="D1198" s="2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s="1" t="s">
        <v>24</v>
      </c>
      <c r="K1198" s="1" t="s">
        <v>165</v>
      </c>
      <c r="L1198" s="24">
        <v>1190769000</v>
      </c>
      <c r="M1198" s="25">
        <v>0</v>
      </c>
      <c r="N1198" s="25">
        <v>1190769000</v>
      </c>
      <c r="O1198" s="26">
        <v>1190769000</v>
      </c>
      <c r="P1198" s="27">
        <v>0.32738509605708987</v>
      </c>
      <c r="Q1198" s="28">
        <v>0.32738509605708987</v>
      </c>
    </row>
    <row r="1199" spans="1:17" x14ac:dyDescent="0.35">
      <c r="A1199" s="1">
        <v>1245</v>
      </c>
      <c r="B1199" s="1" t="s">
        <v>434</v>
      </c>
      <c r="C1199" s="1" t="s">
        <v>14</v>
      </c>
      <c r="D1199" s="2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s="1" t="s">
        <v>24</v>
      </c>
      <c r="K1199" s="1" t="s">
        <v>165</v>
      </c>
      <c r="L1199" s="24">
        <v>1018697000</v>
      </c>
      <c r="M1199" s="25">
        <v>0</v>
      </c>
      <c r="N1199" s="25">
        <v>1018697000</v>
      </c>
      <c r="O1199" s="26">
        <v>1018697000</v>
      </c>
      <c r="P1199" s="27">
        <v>0.2841441940498296</v>
      </c>
      <c r="Q1199" s="28">
        <v>0.28414419404982955</v>
      </c>
    </row>
    <row r="1200" spans="1:17" x14ac:dyDescent="0.35">
      <c r="A1200" s="1">
        <v>1246</v>
      </c>
      <c r="B1200" s="1" t="s">
        <v>434</v>
      </c>
      <c r="C1200" s="1" t="s">
        <v>15</v>
      </c>
      <c r="D1200" s="2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s="1" t="s">
        <v>24</v>
      </c>
      <c r="K1200" s="1" t="s">
        <v>165</v>
      </c>
      <c r="L1200" s="24">
        <v>1060549000</v>
      </c>
      <c r="M1200" s="25">
        <v>0</v>
      </c>
      <c r="N1200" s="25">
        <v>1060549000</v>
      </c>
      <c r="O1200" s="26">
        <v>1060549000</v>
      </c>
      <c r="P1200" s="27">
        <v>0.27118016091069364</v>
      </c>
      <c r="Q1200" s="28">
        <v>0.27118016091069369</v>
      </c>
    </row>
    <row r="1201" spans="1:17" x14ac:dyDescent="0.35">
      <c r="A1201" s="1">
        <v>1247</v>
      </c>
      <c r="B1201" s="1" t="s">
        <v>434</v>
      </c>
      <c r="C1201" s="1" t="s">
        <v>16</v>
      </c>
      <c r="D1201" s="2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s="1" t="s">
        <v>24</v>
      </c>
      <c r="K1201" s="1" t="s">
        <v>165</v>
      </c>
      <c r="L1201" s="24">
        <v>1322748000</v>
      </c>
      <c r="M1201" s="25">
        <v>0</v>
      </c>
      <c r="N1201" s="25">
        <v>1322748000</v>
      </c>
      <c r="O1201" s="26">
        <v>1322748000</v>
      </c>
      <c r="P1201" s="27">
        <v>0.24555799716449933</v>
      </c>
      <c r="Q1201" s="28">
        <v>0.24555799716449933</v>
      </c>
    </row>
    <row r="1202" spans="1:17" x14ac:dyDescent="0.35">
      <c r="A1202" s="1">
        <v>1248</v>
      </c>
      <c r="B1202" s="1" t="s">
        <v>435</v>
      </c>
      <c r="C1202" s="1" t="s">
        <v>11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s="1" t="s">
        <v>41</v>
      </c>
      <c r="K1202" s="1" t="s">
        <v>44</v>
      </c>
      <c r="L1202" s="24">
        <v>3430000000</v>
      </c>
      <c r="M1202" s="25">
        <v>1152000000</v>
      </c>
      <c r="N1202" s="25">
        <v>2278000000</v>
      </c>
      <c r="O1202" s="26">
        <v>2278000000</v>
      </c>
      <c r="P1202" s="27">
        <v>0.35067988958184237</v>
      </c>
      <c r="Q1202" s="28">
        <v>0.2329005214190778</v>
      </c>
    </row>
    <row r="1203" spans="1:17" x14ac:dyDescent="0.35">
      <c r="A1203" s="1">
        <v>1249</v>
      </c>
      <c r="B1203" s="1" t="s">
        <v>435</v>
      </c>
      <c r="C1203" s="1" t="s">
        <v>14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s="1" t="s">
        <v>41</v>
      </c>
      <c r="K1203" s="1" t="s">
        <v>44</v>
      </c>
      <c r="L1203" s="24">
        <v>3545000000</v>
      </c>
      <c r="M1203" s="25">
        <v>1246000000</v>
      </c>
      <c r="N1203" s="25">
        <v>2299000000</v>
      </c>
      <c r="O1203" s="26">
        <v>2299000000</v>
      </c>
      <c r="P1203" s="27">
        <v>0.35563804173354741</v>
      </c>
      <c r="Q1203" s="28">
        <v>0.23063804173354735</v>
      </c>
    </row>
    <row r="1204" spans="1:17" x14ac:dyDescent="0.35">
      <c r="A1204" s="1">
        <v>1250</v>
      </c>
      <c r="B1204" s="1" t="s">
        <v>435</v>
      </c>
      <c r="C1204" s="1" t="s">
        <v>15</v>
      </c>
      <c r="D1204" s="2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s="1" t="s">
        <v>41</v>
      </c>
      <c r="K1204" s="1" t="s">
        <v>44</v>
      </c>
      <c r="L1204" s="24">
        <v>3850000000</v>
      </c>
      <c r="M1204" s="25">
        <v>1227000000</v>
      </c>
      <c r="N1204" s="25">
        <v>2623000000</v>
      </c>
      <c r="O1204" s="26">
        <v>2623000000</v>
      </c>
      <c r="P1204" s="27">
        <v>0.35366525812970784</v>
      </c>
      <c r="Q1204" s="28">
        <v>0.24095168105823994</v>
      </c>
    </row>
    <row r="1205" spans="1:17" x14ac:dyDescent="0.35">
      <c r="A1205" s="1">
        <v>1251</v>
      </c>
      <c r="B1205" s="1" t="s">
        <v>435</v>
      </c>
      <c r="C1205" s="1" t="s">
        <v>16</v>
      </c>
      <c r="D1205" s="2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s="1" t="s">
        <v>41</v>
      </c>
      <c r="K1205" s="1" t="s">
        <v>44</v>
      </c>
      <c r="L1205" s="24">
        <v>4176000000</v>
      </c>
      <c r="M1205" s="25">
        <v>1214000000</v>
      </c>
      <c r="N1205" s="25">
        <v>2962000000</v>
      </c>
      <c r="O1205" s="26">
        <v>2962000000</v>
      </c>
      <c r="P1205" s="27">
        <v>0.40096015362457993</v>
      </c>
      <c r="Q1205" s="28">
        <v>0.28439750360057608</v>
      </c>
    </row>
    <row r="1206" spans="1:17" x14ac:dyDescent="0.35">
      <c r="A1206" s="1">
        <v>1252</v>
      </c>
      <c r="B1206" s="1" t="s">
        <v>436</v>
      </c>
      <c r="C1206" s="1" t="s">
        <v>11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s="1" t="s">
        <v>35</v>
      </c>
      <c r="K1206" s="1" t="s">
        <v>213</v>
      </c>
      <c r="L1206" s="24">
        <v>35172000000</v>
      </c>
      <c r="M1206" s="25">
        <v>25467000000</v>
      </c>
      <c r="N1206" s="25">
        <v>9705000000</v>
      </c>
      <c r="O1206" s="26">
        <v>9705000000</v>
      </c>
      <c r="P1206" s="27">
        <v>0.52957916133403593</v>
      </c>
      <c r="Q1206" s="28">
        <v>0.14612662802077844</v>
      </c>
    </row>
    <row r="1207" spans="1:17" x14ac:dyDescent="0.35">
      <c r="A1207" s="1">
        <v>1253</v>
      </c>
      <c r="B1207" s="1" t="s">
        <v>436</v>
      </c>
      <c r="C1207" s="1" t="s">
        <v>14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s="1" t="s">
        <v>35</v>
      </c>
      <c r="K1207" s="1" t="s">
        <v>213</v>
      </c>
      <c r="L1207" s="24">
        <v>35445000000</v>
      </c>
      <c r="M1207" s="25">
        <v>25864000000</v>
      </c>
      <c r="N1207" s="25">
        <v>9581000000</v>
      </c>
      <c r="O1207" s="26">
        <v>9581000000</v>
      </c>
      <c r="P1207" s="27">
        <v>0.5315447715309749</v>
      </c>
      <c r="Q1207" s="28">
        <v>0.14367979844937989</v>
      </c>
    </row>
    <row r="1208" spans="1:17" x14ac:dyDescent="0.35">
      <c r="A1208" s="1">
        <v>1254</v>
      </c>
      <c r="B1208" s="1" t="s">
        <v>436</v>
      </c>
      <c r="C1208" s="1" t="s">
        <v>15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s="1" t="s">
        <v>35</v>
      </c>
      <c r="K1208" s="1" t="s">
        <v>213</v>
      </c>
      <c r="L1208" s="24">
        <v>34325000000</v>
      </c>
      <c r="M1208" s="25">
        <v>24613000000</v>
      </c>
      <c r="N1208" s="25">
        <v>9712000000</v>
      </c>
      <c r="O1208" s="26">
        <v>9712000000</v>
      </c>
      <c r="P1208" s="27">
        <v>0.54435739659984783</v>
      </c>
      <c r="Q1208" s="28">
        <v>0.15402182187262117</v>
      </c>
    </row>
    <row r="1209" spans="1:17" x14ac:dyDescent="0.35">
      <c r="A1209" s="1">
        <v>1255</v>
      </c>
      <c r="B1209" s="1" t="s">
        <v>436</v>
      </c>
      <c r="C1209" s="1" t="s">
        <v>16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s="1" t="s">
        <v>35</v>
      </c>
      <c r="K1209" s="1" t="s">
        <v>213</v>
      </c>
      <c r="L1209" s="24">
        <v>34590000000</v>
      </c>
      <c r="M1209" s="25">
        <v>24805000000</v>
      </c>
      <c r="N1209" s="25">
        <v>9785000000</v>
      </c>
      <c r="O1209" s="26">
        <v>9785000000</v>
      </c>
      <c r="P1209" s="27">
        <v>0.55080494912339373</v>
      </c>
      <c r="Q1209" s="28">
        <v>0.1558145830347617</v>
      </c>
    </row>
    <row r="1210" spans="1:17" x14ac:dyDescent="0.35">
      <c r="A1210" s="1">
        <v>1256</v>
      </c>
      <c r="B1210" s="1" t="s">
        <v>437</v>
      </c>
      <c r="C1210" s="1" t="s">
        <v>11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24</v>
      </c>
      <c r="K1210" s="1" t="s">
        <v>25</v>
      </c>
      <c r="L1210" s="24">
        <v>44836000000</v>
      </c>
      <c r="M1210" s="25">
        <v>27762000000</v>
      </c>
      <c r="N1210" s="25">
        <v>17074000000</v>
      </c>
      <c r="O1210" s="26">
        <v>17074000000</v>
      </c>
      <c r="P1210" s="27">
        <v>0.8203157875477981</v>
      </c>
      <c r="Q1210" s="28">
        <v>0.31238450701648462</v>
      </c>
    </row>
    <row r="1211" spans="1:17" x14ac:dyDescent="0.35">
      <c r="A1211" s="1">
        <v>1257</v>
      </c>
      <c r="B1211" s="1" t="s">
        <v>437</v>
      </c>
      <c r="C1211" s="1" t="s">
        <v>14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24</v>
      </c>
      <c r="K1211" s="1" t="s">
        <v>25</v>
      </c>
      <c r="L1211" s="24">
        <v>41998000000</v>
      </c>
      <c r="M1211" s="25">
        <v>25632000000</v>
      </c>
      <c r="N1211" s="25">
        <v>16366000000</v>
      </c>
      <c r="O1211" s="26">
        <v>16366000000</v>
      </c>
      <c r="P1211" s="27">
        <v>0.81416718362282881</v>
      </c>
      <c r="Q1211" s="28">
        <v>0.31726892059553352</v>
      </c>
    </row>
    <row r="1212" spans="1:17" x14ac:dyDescent="0.35">
      <c r="A1212" s="1">
        <v>1258</v>
      </c>
      <c r="B1212" s="1" t="s">
        <v>437</v>
      </c>
      <c r="C1212" s="1" t="s">
        <v>15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24</v>
      </c>
      <c r="K1212" s="1" t="s">
        <v>25</v>
      </c>
      <c r="L1212" s="24">
        <v>40028000000</v>
      </c>
      <c r="M1212" s="25">
        <v>26529000000</v>
      </c>
      <c r="N1212" s="25">
        <v>13499000000</v>
      </c>
      <c r="O1212" s="26">
        <v>13499000000</v>
      </c>
      <c r="P1212" s="27">
        <v>0.80693478479991931</v>
      </c>
      <c r="Q1212" s="28">
        <v>0.27212982562241711</v>
      </c>
    </row>
    <row r="1213" spans="1:17" x14ac:dyDescent="0.35">
      <c r="A1213" s="1">
        <v>1259</v>
      </c>
      <c r="B1213" s="1" t="s">
        <v>437</v>
      </c>
      <c r="C1213" s="1" t="s">
        <v>16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24</v>
      </c>
      <c r="K1213" s="1" t="s">
        <v>25</v>
      </c>
      <c r="L1213" s="24">
        <v>39203000000</v>
      </c>
      <c r="M1213" s="25">
        <v>26227000000</v>
      </c>
      <c r="N1213" s="25">
        <v>12976000000</v>
      </c>
      <c r="O1213" s="26">
        <v>12976000000</v>
      </c>
      <c r="P1213" s="27">
        <v>0.80250148410472666</v>
      </c>
      <c r="Q1213" s="28">
        <v>0.2656240404495302</v>
      </c>
    </row>
    <row r="1214" spans="1:17" x14ac:dyDescent="0.35">
      <c r="A1214" s="1">
        <v>1260</v>
      </c>
      <c r="B1214" s="1" t="s">
        <v>438</v>
      </c>
      <c r="C1214" s="1" t="s">
        <v>11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s="1" t="s">
        <v>46</v>
      </c>
      <c r="K1214" s="1" t="s">
        <v>378</v>
      </c>
      <c r="L1214" s="24">
        <v>4605900000</v>
      </c>
      <c r="M1214" s="25">
        <v>3481900000</v>
      </c>
      <c r="N1214" s="25">
        <v>1124000000</v>
      </c>
      <c r="O1214" s="26">
        <v>1124000000</v>
      </c>
      <c r="P1214" s="27">
        <v>0.49581785887292107</v>
      </c>
      <c r="Q1214" s="28">
        <v>0.12099682437160235</v>
      </c>
    </row>
    <row r="1215" spans="1:17" x14ac:dyDescent="0.35">
      <c r="A1215" s="1">
        <v>1261</v>
      </c>
      <c r="B1215" s="1" t="s">
        <v>438</v>
      </c>
      <c r="C1215" s="1" t="s">
        <v>14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s="1" t="s">
        <v>46</v>
      </c>
      <c r="K1215" s="1" t="s">
        <v>378</v>
      </c>
      <c r="L1215" s="24">
        <v>5246600000</v>
      </c>
      <c r="M1215" s="25">
        <v>3751700000</v>
      </c>
      <c r="N1215" s="25">
        <v>1494900000</v>
      </c>
      <c r="O1215" s="26">
        <v>1494900000</v>
      </c>
      <c r="P1215" s="27">
        <v>0.50074444529281514</v>
      </c>
      <c r="Q1215" s="28">
        <v>0.14267580361914942</v>
      </c>
    </row>
    <row r="1216" spans="1:17" x14ac:dyDescent="0.35">
      <c r="A1216" s="1">
        <v>1262</v>
      </c>
      <c r="B1216" s="1" t="s">
        <v>438</v>
      </c>
      <c r="C1216" s="1" t="s">
        <v>15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s="1" t="s">
        <v>46</v>
      </c>
      <c r="K1216" s="1" t="s">
        <v>378</v>
      </c>
      <c r="L1216" s="24">
        <v>5266700000</v>
      </c>
      <c r="M1216" s="25">
        <v>3835900000</v>
      </c>
      <c r="N1216" s="25">
        <v>1430800000</v>
      </c>
      <c r="O1216" s="26">
        <v>1430800000</v>
      </c>
      <c r="P1216" s="27">
        <v>0.44019758617231119</v>
      </c>
      <c r="Q1216" s="28">
        <v>0.11958811139714487</v>
      </c>
    </row>
    <row r="1217" spans="1:17" x14ac:dyDescent="0.35">
      <c r="A1217" s="1">
        <v>1263</v>
      </c>
      <c r="B1217" s="1" t="s">
        <v>438</v>
      </c>
      <c r="C1217" s="1" t="s">
        <v>16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s="1" t="s">
        <v>46</v>
      </c>
      <c r="K1217" s="1" t="s">
        <v>378</v>
      </c>
      <c r="L1217" s="24">
        <v>5480900000</v>
      </c>
      <c r="M1217" s="25">
        <v>3889200000</v>
      </c>
      <c r="N1217" s="25">
        <v>1591700000</v>
      </c>
      <c r="O1217" s="26">
        <v>1591700000</v>
      </c>
      <c r="P1217" s="27">
        <v>0.44221847491951816</v>
      </c>
      <c r="Q1217" s="28">
        <v>0.12842400819744879</v>
      </c>
    </row>
    <row r="1218" spans="1:17" x14ac:dyDescent="0.35">
      <c r="A1218" s="1">
        <v>1264</v>
      </c>
      <c r="B1218" s="1" t="s">
        <v>439</v>
      </c>
      <c r="C1218" s="1" t="s">
        <v>11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s="1" t="s">
        <v>35</v>
      </c>
      <c r="K1218" s="1" t="s">
        <v>169</v>
      </c>
      <c r="L1218" s="24">
        <v>1949390000</v>
      </c>
      <c r="M1218" s="25">
        <v>1206340000</v>
      </c>
      <c r="N1218" s="25">
        <v>743050000</v>
      </c>
      <c r="O1218" s="26">
        <v>743050000</v>
      </c>
      <c r="P1218" s="27">
        <v>0.92618820807271185</v>
      </c>
      <c r="Q1218" s="28">
        <v>0.35303564089711581</v>
      </c>
    </row>
    <row r="1219" spans="1:17" x14ac:dyDescent="0.35">
      <c r="A1219" s="1">
        <v>1265</v>
      </c>
      <c r="B1219" s="1" t="s">
        <v>439</v>
      </c>
      <c r="C1219" s="1" t="s">
        <v>14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s="1" t="s">
        <v>35</v>
      </c>
      <c r="K1219" s="1" t="s">
        <v>169</v>
      </c>
      <c r="L1219" s="24">
        <v>2614539000</v>
      </c>
      <c r="M1219" s="25">
        <v>1790620000</v>
      </c>
      <c r="N1219" s="25">
        <v>823919000</v>
      </c>
      <c r="O1219" s="26">
        <v>823919000</v>
      </c>
      <c r="P1219" s="27">
        <v>0.92728715894021652</v>
      </c>
      <c r="Q1219" s="28">
        <v>0.29221576297269392</v>
      </c>
    </row>
    <row r="1220" spans="1:17" x14ac:dyDescent="0.35">
      <c r="A1220" s="1">
        <v>1266</v>
      </c>
      <c r="B1220" s="1" t="s">
        <v>439</v>
      </c>
      <c r="C1220" s="1" t="s">
        <v>15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s="1" t="s">
        <v>35</v>
      </c>
      <c r="K1220" s="1" t="s">
        <v>169</v>
      </c>
      <c r="L1220" s="24">
        <v>3711019000</v>
      </c>
      <c r="M1220" s="25">
        <v>2459103000</v>
      </c>
      <c r="N1220" s="25">
        <v>1251916000</v>
      </c>
      <c r="O1220" s="26">
        <v>1251916000</v>
      </c>
      <c r="P1220" s="27">
        <v>0.90430433011154732</v>
      </c>
      <c r="Q1220" s="28">
        <v>0.30506797721486412</v>
      </c>
    </row>
    <row r="1221" spans="1:17" x14ac:dyDescent="0.35">
      <c r="A1221" s="1">
        <v>1267</v>
      </c>
      <c r="B1221" s="1" t="s">
        <v>439</v>
      </c>
      <c r="C1221" s="1" t="s">
        <v>16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s="1" t="s">
        <v>35</v>
      </c>
      <c r="K1221" s="1" t="s">
        <v>169</v>
      </c>
      <c r="L1221" s="24">
        <v>4560733000</v>
      </c>
      <c r="M1221" s="25">
        <v>3229992000</v>
      </c>
      <c r="N1221" s="25">
        <v>1330741000</v>
      </c>
      <c r="O1221" s="26">
        <v>1330741000</v>
      </c>
      <c r="P1221" s="27">
        <v>0.93833998535519614</v>
      </c>
      <c r="Q1221" s="28">
        <v>0.27379096527938801</v>
      </c>
    </row>
    <row r="1222" spans="1:17" x14ac:dyDescent="0.35">
      <c r="A1222" s="1">
        <v>1268</v>
      </c>
      <c r="B1222" s="1" t="s">
        <v>440</v>
      </c>
      <c r="C1222" s="1" t="s">
        <v>11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s="1" t="s">
        <v>46</v>
      </c>
      <c r="K1222" s="1" t="s">
        <v>49</v>
      </c>
      <c r="L1222" s="24">
        <v>1493000000</v>
      </c>
      <c r="M1222" s="25">
        <v>51500000</v>
      </c>
      <c r="N1222" s="25">
        <v>1441500000</v>
      </c>
      <c r="O1222" s="26">
        <v>1441500000</v>
      </c>
      <c r="P1222" s="27">
        <v>8.7392223087234155E-2</v>
      </c>
      <c r="Q1222" s="28">
        <v>8.4377688935196302E-2</v>
      </c>
    </row>
    <row r="1223" spans="1:17" x14ac:dyDescent="0.35">
      <c r="A1223" s="1">
        <v>1269</v>
      </c>
      <c r="B1223" s="1" t="s">
        <v>440</v>
      </c>
      <c r="C1223" s="1" t="s">
        <v>14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s="1" t="s">
        <v>46</v>
      </c>
      <c r="K1223" s="1" t="s">
        <v>49</v>
      </c>
      <c r="L1223" s="24">
        <v>1895800000</v>
      </c>
      <c r="M1223" s="25">
        <v>57600000</v>
      </c>
      <c r="N1223" s="25">
        <v>1838200000</v>
      </c>
      <c r="O1223" s="26">
        <v>1838200000</v>
      </c>
      <c r="P1223" s="27">
        <v>0.10433165115651954</v>
      </c>
      <c r="Q1223" s="28">
        <v>0.10116174762945149</v>
      </c>
    </row>
    <row r="1224" spans="1:17" x14ac:dyDescent="0.35">
      <c r="A1224" s="1">
        <v>1270</v>
      </c>
      <c r="B1224" s="1" t="s">
        <v>440</v>
      </c>
      <c r="C1224" s="1" t="s">
        <v>15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s="1" t="s">
        <v>46</v>
      </c>
      <c r="K1224" s="1" t="s">
        <v>49</v>
      </c>
      <c r="L1224" s="24">
        <v>2094100000</v>
      </c>
      <c r="M1224" s="25">
        <v>69800000</v>
      </c>
      <c r="N1224" s="25">
        <v>2024300000</v>
      </c>
      <c r="O1224" s="26">
        <v>2024300000</v>
      </c>
      <c r="P1224" s="27">
        <v>0.10799117134399783</v>
      </c>
      <c r="Q1224" s="28">
        <v>0.10439163753003909</v>
      </c>
    </row>
    <row r="1225" spans="1:17" x14ac:dyDescent="0.35">
      <c r="A1225" s="1">
        <v>1271</v>
      </c>
      <c r="B1225" s="1" t="s">
        <v>440</v>
      </c>
      <c r="C1225" s="1" t="s">
        <v>16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s="1" t="s">
        <v>46</v>
      </c>
      <c r="K1225" s="1" t="s">
        <v>49</v>
      </c>
      <c r="L1225" s="24">
        <v>2147900000</v>
      </c>
      <c r="M1225" s="25">
        <v>100300000</v>
      </c>
      <c r="N1225" s="25">
        <v>2047600000</v>
      </c>
      <c r="O1225" s="26">
        <v>2047600000</v>
      </c>
      <c r="P1225" s="27">
        <v>0.10299801475030934</v>
      </c>
      <c r="Q1225" s="28">
        <v>9.8188339775005032E-2</v>
      </c>
    </row>
    <row r="1226" spans="1:17" x14ac:dyDescent="0.35">
      <c r="A1226" s="1">
        <v>1272</v>
      </c>
      <c r="B1226" s="1" t="s">
        <v>441</v>
      </c>
      <c r="C1226" s="1" t="s">
        <v>11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s="1" t="s">
        <v>12</v>
      </c>
      <c r="K1226" s="1" t="s">
        <v>163</v>
      </c>
      <c r="L1226" s="24">
        <v>2929029000</v>
      </c>
      <c r="M1226" s="25">
        <v>1554973000</v>
      </c>
      <c r="N1226" s="25">
        <v>1374056000</v>
      </c>
      <c r="O1226" s="26">
        <v>1374056000</v>
      </c>
      <c r="P1226" s="27">
        <v>0.22503807707981072</v>
      </c>
      <c r="Q1226" s="28">
        <v>0.1055690879264003</v>
      </c>
    </row>
    <row r="1227" spans="1:17" x14ac:dyDescent="0.35">
      <c r="A1227" s="1">
        <v>1273</v>
      </c>
      <c r="B1227" s="1" t="s">
        <v>441</v>
      </c>
      <c r="C1227" s="1" t="s">
        <v>14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s="1" t="s">
        <v>12</v>
      </c>
      <c r="K1227" s="1" t="s">
        <v>163</v>
      </c>
      <c r="L1227" s="24">
        <v>3027744000</v>
      </c>
      <c r="M1227" s="25">
        <v>1633992000</v>
      </c>
      <c r="N1227" s="25">
        <v>1393752000</v>
      </c>
      <c r="O1227" s="26">
        <v>1393752000</v>
      </c>
      <c r="P1227" s="27">
        <v>0.22909735501084261</v>
      </c>
      <c r="Q1227" s="28">
        <v>0.10545967451048432</v>
      </c>
    </row>
    <row r="1228" spans="1:17" x14ac:dyDescent="0.35">
      <c r="A1228" s="1">
        <v>1274</v>
      </c>
      <c r="B1228" s="1" t="s">
        <v>441</v>
      </c>
      <c r="C1228" s="1" t="s">
        <v>15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s="1" t="s">
        <v>12</v>
      </c>
      <c r="K1228" s="1" t="s">
        <v>163</v>
      </c>
      <c r="L1228" s="24">
        <v>3056499000</v>
      </c>
      <c r="M1228" s="25">
        <v>1544746000</v>
      </c>
      <c r="N1228" s="25">
        <v>1511753000</v>
      </c>
      <c r="O1228" s="26">
        <v>1511753000</v>
      </c>
      <c r="P1228" s="27">
        <v>0.24044686551271011</v>
      </c>
      <c r="Q1228" s="28">
        <v>0.11892569579752393</v>
      </c>
    </row>
    <row r="1229" spans="1:17" x14ac:dyDescent="0.35">
      <c r="A1229" s="1">
        <v>1275</v>
      </c>
      <c r="B1229" s="1" t="s">
        <v>441</v>
      </c>
      <c r="C1229" s="1" t="s">
        <v>16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s="1" t="s">
        <v>12</v>
      </c>
      <c r="K1229" s="1" t="s">
        <v>163</v>
      </c>
      <c r="L1229" s="24">
        <v>2537369000</v>
      </c>
      <c r="M1229" s="25">
        <v>1359360000</v>
      </c>
      <c r="N1229" s="25">
        <v>1178009000</v>
      </c>
      <c r="O1229" s="26">
        <v>1178009000</v>
      </c>
      <c r="P1229" s="27">
        <v>0.22334514270312888</v>
      </c>
      <c r="Q1229" s="28">
        <v>0.10369110216549907</v>
      </c>
    </row>
    <row r="1230" spans="1:17" x14ac:dyDescent="0.35">
      <c r="A1230" s="1">
        <v>1276</v>
      </c>
      <c r="B1230" s="1" t="s">
        <v>442</v>
      </c>
      <c r="C1230" s="1" t="s">
        <v>11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s="1" t="s">
        <v>18</v>
      </c>
      <c r="K1230" s="1" t="s">
        <v>200</v>
      </c>
      <c r="L1230" s="24">
        <v>1172399000</v>
      </c>
      <c r="M1230" s="25">
        <v>568500000</v>
      </c>
      <c r="N1230" s="25">
        <v>603899000</v>
      </c>
      <c r="O1230" s="26">
        <v>603899000</v>
      </c>
      <c r="P1230" s="27">
        <v>0.20642299318877488</v>
      </c>
      <c r="Q1230" s="28">
        <v>0.10632782795252126</v>
      </c>
    </row>
    <row r="1231" spans="1:17" x14ac:dyDescent="0.35">
      <c r="A1231" s="1">
        <v>1277</v>
      </c>
      <c r="B1231" s="1" t="s">
        <v>442</v>
      </c>
      <c r="C1231" s="1" t="s">
        <v>14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s="1" t="s">
        <v>18</v>
      </c>
      <c r="K1231" s="1" t="s">
        <v>200</v>
      </c>
      <c r="L1231" s="24">
        <v>1577884000</v>
      </c>
      <c r="M1231" s="25">
        <v>861390000</v>
      </c>
      <c r="N1231" s="25">
        <v>716494000</v>
      </c>
      <c r="O1231" s="26">
        <v>716494000</v>
      </c>
      <c r="P1231" s="27">
        <v>0.27100405797439975</v>
      </c>
      <c r="Q1231" s="28">
        <v>0.12305897107411544</v>
      </c>
    </row>
    <row r="1232" spans="1:17" x14ac:dyDescent="0.35">
      <c r="A1232" s="1">
        <v>1278</v>
      </c>
      <c r="B1232" s="1" t="s">
        <v>442</v>
      </c>
      <c r="C1232" s="1" t="s">
        <v>15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s="1" t="s">
        <v>18</v>
      </c>
      <c r="K1232" s="1" t="s">
        <v>200</v>
      </c>
      <c r="L1232" s="24">
        <v>1628114000</v>
      </c>
      <c r="M1232" s="25">
        <v>794728000</v>
      </c>
      <c r="N1232" s="25">
        <v>833386000</v>
      </c>
      <c r="O1232" s="26">
        <v>833386000</v>
      </c>
      <c r="P1232" s="27">
        <v>0.27217047778956882</v>
      </c>
      <c r="Q1232" s="28">
        <v>0.13931645192114162</v>
      </c>
    </row>
    <row r="1233" spans="1:17" x14ac:dyDescent="0.35">
      <c r="A1233" s="1">
        <v>1279</v>
      </c>
      <c r="B1233" s="1" t="s">
        <v>442</v>
      </c>
      <c r="C1233" s="1" t="s">
        <v>16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s="1" t="s">
        <v>18</v>
      </c>
      <c r="K1233" s="1" t="s">
        <v>200</v>
      </c>
      <c r="L1233" s="24">
        <v>1939814000</v>
      </c>
      <c r="M1233" s="25">
        <v>957150000</v>
      </c>
      <c r="N1233" s="25">
        <v>982664000</v>
      </c>
      <c r="O1233" s="26">
        <v>982664000</v>
      </c>
      <c r="P1233" s="27">
        <v>0.25295951894483337</v>
      </c>
      <c r="Q1233" s="28">
        <v>0.12814332339307055</v>
      </c>
    </row>
    <row r="1234" spans="1:17" x14ac:dyDescent="0.35">
      <c r="A1234" s="1">
        <v>1280</v>
      </c>
      <c r="B1234" s="1" t="s">
        <v>443</v>
      </c>
      <c r="C1234" s="1" t="s">
        <v>11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s="1" t="s">
        <v>24</v>
      </c>
      <c r="K1234" s="1" t="s">
        <v>29</v>
      </c>
      <c r="L1234" s="24">
        <v>961529000</v>
      </c>
      <c r="M1234" s="25">
        <v>759205000</v>
      </c>
      <c r="N1234" s="25">
        <v>202324000</v>
      </c>
      <c r="O1234" s="26">
        <v>202324000</v>
      </c>
      <c r="P1234" s="27">
        <v>0.4567425807101313</v>
      </c>
      <c r="Q1234" s="28">
        <v>9.6107331031717827E-2</v>
      </c>
    </row>
    <row r="1235" spans="1:17" x14ac:dyDescent="0.35">
      <c r="A1235" s="1">
        <v>1281</v>
      </c>
      <c r="B1235" s="1" t="s">
        <v>443</v>
      </c>
      <c r="C1235" s="1" t="s">
        <v>14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s="1" t="s">
        <v>24</v>
      </c>
      <c r="K1235" s="1" t="s">
        <v>29</v>
      </c>
      <c r="L1235" s="24">
        <v>976142000</v>
      </c>
      <c r="M1235" s="25">
        <v>714298000</v>
      </c>
      <c r="N1235" s="25">
        <v>261844000</v>
      </c>
      <c r="O1235" s="26">
        <v>261844000</v>
      </c>
      <c r="P1235" s="27">
        <v>0.45242321742910829</v>
      </c>
      <c r="Q1235" s="28">
        <v>0.12135970478117675</v>
      </c>
    </row>
    <row r="1236" spans="1:17" x14ac:dyDescent="0.35">
      <c r="A1236" s="1">
        <v>1282</v>
      </c>
      <c r="B1236" s="1" t="s">
        <v>443</v>
      </c>
      <c r="C1236" s="1" t="s">
        <v>15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s="1" t="s">
        <v>24</v>
      </c>
      <c r="K1236" s="1" t="s">
        <v>29</v>
      </c>
      <c r="L1236" s="24">
        <v>1004608000</v>
      </c>
      <c r="M1236" s="25">
        <v>780476000</v>
      </c>
      <c r="N1236" s="25">
        <v>224132000</v>
      </c>
      <c r="O1236" s="26">
        <v>224132000</v>
      </c>
      <c r="P1236" s="27">
        <v>0.44904320944887377</v>
      </c>
      <c r="Q1236" s="28">
        <v>0.10018330793722027</v>
      </c>
    </row>
    <row r="1237" spans="1:17" x14ac:dyDescent="0.35">
      <c r="A1237" s="1">
        <v>1283</v>
      </c>
      <c r="B1237" s="1" t="s">
        <v>443</v>
      </c>
      <c r="C1237" s="1" t="s">
        <v>16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s="1" t="s">
        <v>24</v>
      </c>
      <c r="K1237" s="1" t="s">
        <v>29</v>
      </c>
      <c r="L1237" s="24">
        <v>1024500000</v>
      </c>
      <c r="M1237" s="25">
        <v>724776000</v>
      </c>
      <c r="N1237" s="25">
        <v>299724000</v>
      </c>
      <c r="O1237" s="26">
        <v>299724000</v>
      </c>
      <c r="P1237" s="27">
        <v>0.45284590111472145</v>
      </c>
      <c r="Q1237" s="28">
        <v>0.13248295252875428</v>
      </c>
    </row>
    <row r="1238" spans="1:17" x14ac:dyDescent="0.35">
      <c r="A1238" s="1">
        <v>1284</v>
      </c>
      <c r="B1238" s="1" t="s">
        <v>444</v>
      </c>
      <c r="C1238" s="1" t="s">
        <v>11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s="1" t="s">
        <v>35</v>
      </c>
      <c r="K1238" s="1" t="s">
        <v>392</v>
      </c>
      <c r="L1238" s="24">
        <v>20807000000</v>
      </c>
      <c r="M1238" s="25">
        <v>6983000000</v>
      </c>
      <c r="N1238" s="25">
        <v>13824000000</v>
      </c>
      <c r="O1238" s="26">
        <v>13824000000</v>
      </c>
      <c r="P1238" s="27">
        <v>0.25999325244598837</v>
      </c>
      <c r="Q1238" s="28">
        <v>0.1727373826987717</v>
      </c>
    </row>
    <row r="1239" spans="1:17" x14ac:dyDescent="0.35">
      <c r="A1239" s="1">
        <v>1285</v>
      </c>
      <c r="B1239" s="1" t="s">
        <v>444</v>
      </c>
      <c r="C1239" s="1" t="s">
        <v>14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s="1" t="s">
        <v>35</v>
      </c>
      <c r="K1239" s="1" t="s">
        <v>392</v>
      </c>
      <c r="L1239" s="24">
        <v>19331000000</v>
      </c>
      <c r="M1239" s="25">
        <v>7094000000</v>
      </c>
      <c r="N1239" s="25">
        <v>12237000000</v>
      </c>
      <c r="O1239" s="26">
        <v>12237000000</v>
      </c>
      <c r="P1239" s="27">
        <v>0.24131775397598187</v>
      </c>
      <c r="Q1239" s="28">
        <v>0.15276009287693806</v>
      </c>
    </row>
    <row r="1240" spans="1:17" x14ac:dyDescent="0.35">
      <c r="A1240" s="1">
        <v>1286</v>
      </c>
      <c r="B1240" s="1" t="s">
        <v>444</v>
      </c>
      <c r="C1240" s="1" t="s">
        <v>15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s="1" t="s">
        <v>35</v>
      </c>
      <c r="K1240" s="1" t="s">
        <v>392</v>
      </c>
      <c r="L1240" s="24">
        <v>17429000000</v>
      </c>
      <c r="M1240" s="25">
        <v>6738000000</v>
      </c>
      <c r="N1240" s="25">
        <v>10691000000</v>
      </c>
      <c r="O1240" s="26">
        <v>10691000000</v>
      </c>
      <c r="P1240" s="27">
        <v>0.23582020890837252</v>
      </c>
      <c r="Q1240" s="28">
        <v>0.14465281160361532</v>
      </c>
    </row>
    <row r="1241" spans="1:17" x14ac:dyDescent="0.35">
      <c r="A1241" s="1">
        <v>1287</v>
      </c>
      <c r="B1241" s="1" t="s">
        <v>444</v>
      </c>
      <c r="C1241" s="1" t="s">
        <v>16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s="1" t="s">
        <v>35</v>
      </c>
      <c r="K1241" s="1" t="s">
        <v>392</v>
      </c>
      <c r="L1241" s="24">
        <v>17294000000</v>
      </c>
      <c r="M1241" s="25">
        <v>6479000000</v>
      </c>
      <c r="N1241" s="25">
        <v>10815000000</v>
      </c>
      <c r="O1241" s="26">
        <v>10815000000</v>
      </c>
      <c r="P1241" s="27">
        <v>0.23073125825517327</v>
      </c>
      <c r="Q1241" s="28">
        <v>0.14429042199778527</v>
      </c>
    </row>
    <row r="1242" spans="1:17" x14ac:dyDescent="0.35">
      <c r="A1242" s="1">
        <v>1288</v>
      </c>
      <c r="B1242" s="1" t="s">
        <v>445</v>
      </c>
      <c r="C1242" s="1" t="s">
        <v>11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s="1" t="s">
        <v>46</v>
      </c>
      <c r="K1242" s="1" t="s">
        <v>104</v>
      </c>
      <c r="L1242" s="24">
        <v>16220000000</v>
      </c>
      <c r="M1242" s="25">
        <v>11473000000</v>
      </c>
      <c r="N1242" s="25">
        <v>4747000000</v>
      </c>
      <c r="O1242" s="26">
        <v>4747000000</v>
      </c>
      <c r="P1242" s="27">
        <v>0.97675538961821029</v>
      </c>
      <c r="Q1242" s="28">
        <v>0.28586053233770925</v>
      </c>
    </row>
    <row r="1243" spans="1:17" x14ac:dyDescent="0.35">
      <c r="A1243" s="1">
        <v>1289</v>
      </c>
      <c r="B1243" s="1" t="s">
        <v>445</v>
      </c>
      <c r="C1243" s="1" t="s">
        <v>14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s="1" t="s">
        <v>46</v>
      </c>
      <c r="K1243" s="1" t="s">
        <v>104</v>
      </c>
      <c r="L1243" s="24">
        <v>16528000000</v>
      </c>
      <c r="M1243" s="25">
        <v>10324000000</v>
      </c>
      <c r="N1243" s="25">
        <v>6204000000</v>
      </c>
      <c r="O1243" s="26">
        <v>6204000000</v>
      </c>
      <c r="P1243" s="27">
        <v>0.97961119013750597</v>
      </c>
      <c r="Q1243" s="28">
        <v>0.36770981507823614</v>
      </c>
    </row>
    <row r="1244" spans="1:17" x14ac:dyDescent="0.35">
      <c r="A1244" s="1">
        <v>1290</v>
      </c>
      <c r="B1244" s="1" t="s">
        <v>445</v>
      </c>
      <c r="C1244" s="1" t="s">
        <v>15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s="1" t="s">
        <v>46</v>
      </c>
      <c r="K1244" s="1" t="s">
        <v>104</v>
      </c>
      <c r="L1244" s="24">
        <v>15956000000</v>
      </c>
      <c r="M1244" s="25">
        <v>9761000000</v>
      </c>
      <c r="N1244" s="25">
        <v>6195000000</v>
      </c>
      <c r="O1244" s="26">
        <v>6195000000</v>
      </c>
      <c r="P1244" s="27">
        <v>0.98003808119894353</v>
      </c>
      <c r="Q1244" s="28">
        <v>0.38050488299244517</v>
      </c>
    </row>
    <row r="1245" spans="1:17" x14ac:dyDescent="0.35">
      <c r="A1245" s="1">
        <v>1291</v>
      </c>
      <c r="B1245" s="1" t="s">
        <v>445</v>
      </c>
      <c r="C1245" s="1" t="s">
        <v>16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s="1" t="s">
        <v>46</v>
      </c>
      <c r="K1245" s="1" t="s">
        <v>104</v>
      </c>
      <c r="L1245" s="24">
        <v>15867000000</v>
      </c>
      <c r="M1245" s="25">
        <v>9718000000</v>
      </c>
      <c r="N1245" s="25">
        <v>6149000000</v>
      </c>
      <c r="O1245" s="26">
        <v>6149000000</v>
      </c>
      <c r="P1245" s="27">
        <v>0.97523048555623848</v>
      </c>
      <c r="Q1245" s="28">
        <v>0.37793484941610328</v>
      </c>
    </row>
    <row r="1246" spans="1:17" x14ac:dyDescent="0.35">
      <c r="A1246" s="1">
        <v>1292</v>
      </c>
      <c r="B1246" s="1" t="s">
        <v>446</v>
      </c>
      <c r="C1246" s="1" t="s">
        <v>11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s="1" t="s">
        <v>12</v>
      </c>
      <c r="K1246" s="1" t="s">
        <v>156</v>
      </c>
      <c r="L1246" s="24">
        <v>1265900000</v>
      </c>
      <c r="M1246" s="25">
        <v>1210000000</v>
      </c>
      <c r="N1246" s="25">
        <v>55900000</v>
      </c>
      <c r="O1246" s="26">
        <v>55900000</v>
      </c>
      <c r="P1246" s="27">
        <v>0.29393052846661094</v>
      </c>
      <c r="Q1246" s="28">
        <v>1.2979474319680506E-2</v>
      </c>
    </row>
    <row r="1247" spans="1:17" x14ac:dyDescent="0.35">
      <c r="A1247" s="1">
        <v>1293</v>
      </c>
      <c r="B1247" s="1" t="s">
        <v>446</v>
      </c>
      <c r="C1247" s="1" t="s">
        <v>14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s="1" t="s">
        <v>12</v>
      </c>
      <c r="K1247" s="1" t="s">
        <v>156</v>
      </c>
      <c r="L1247" s="24">
        <v>2370100000</v>
      </c>
      <c r="M1247" s="25">
        <v>1616500000</v>
      </c>
      <c r="N1247" s="25">
        <v>753600000</v>
      </c>
      <c r="O1247" s="26">
        <v>753600000</v>
      </c>
      <c r="P1247" s="27">
        <v>0.33860022572395965</v>
      </c>
      <c r="Q1247" s="28">
        <v>0.10766175693243996</v>
      </c>
    </row>
    <row r="1248" spans="1:17" x14ac:dyDescent="0.35">
      <c r="A1248" s="1">
        <v>1294</v>
      </c>
      <c r="B1248" s="1" t="s">
        <v>446</v>
      </c>
      <c r="C1248" s="1" t="s">
        <v>15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s="1" t="s">
        <v>12</v>
      </c>
      <c r="K1248" s="1" t="s">
        <v>156</v>
      </c>
      <c r="L1248" s="24">
        <v>2463000000</v>
      </c>
      <c r="M1248" s="25">
        <v>1611100000</v>
      </c>
      <c r="N1248" s="25">
        <v>851900000</v>
      </c>
      <c r="O1248" s="26">
        <v>851900000</v>
      </c>
      <c r="P1248" s="27">
        <v>0.34990765733769003</v>
      </c>
      <c r="Q1248" s="28">
        <v>0.12102571387981248</v>
      </c>
    </row>
    <row r="1249" spans="1:17" x14ac:dyDescent="0.35">
      <c r="A1249" s="1">
        <v>1295</v>
      </c>
      <c r="B1249" s="1" t="s">
        <v>446</v>
      </c>
      <c r="C1249" s="1" t="s">
        <v>16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s="1" t="s">
        <v>12</v>
      </c>
      <c r="K1249" s="1" t="s">
        <v>156</v>
      </c>
      <c r="L1249" s="24">
        <v>2185800000</v>
      </c>
      <c r="M1249" s="25">
        <v>1453900000</v>
      </c>
      <c r="N1249" s="25">
        <v>731900000</v>
      </c>
      <c r="O1249" s="26">
        <v>731900000</v>
      </c>
      <c r="P1249" s="27">
        <v>0.33893626918902153</v>
      </c>
      <c r="Q1249" s="28">
        <v>0.11349046363777329</v>
      </c>
    </row>
    <row r="1250" spans="1:17" x14ac:dyDescent="0.35">
      <c r="A1250" s="1">
        <v>1296</v>
      </c>
      <c r="B1250" s="1" t="s">
        <v>447</v>
      </c>
      <c r="C1250" s="1" t="s">
        <v>11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s="1" t="s">
        <v>41</v>
      </c>
      <c r="K1250" s="1" t="s">
        <v>42</v>
      </c>
      <c r="L1250" s="24">
        <v>1422245000</v>
      </c>
      <c r="M1250" s="25">
        <v>570490000</v>
      </c>
      <c r="N1250" s="25">
        <v>851755000</v>
      </c>
      <c r="O1250" s="26">
        <v>851755000</v>
      </c>
      <c r="P1250" s="27">
        <v>0.43074785783771541</v>
      </c>
      <c r="Q1250" s="28">
        <v>0.25796655404136648</v>
      </c>
    </row>
    <row r="1251" spans="1:17" x14ac:dyDescent="0.35">
      <c r="A1251" s="1">
        <v>1297</v>
      </c>
      <c r="B1251" s="1" t="s">
        <v>447</v>
      </c>
      <c r="C1251" s="1" t="s">
        <v>14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s="1" t="s">
        <v>41</v>
      </c>
      <c r="K1251" s="1" t="s">
        <v>42</v>
      </c>
      <c r="L1251" s="24">
        <v>1434192000</v>
      </c>
      <c r="M1251" s="25">
        <v>587869000</v>
      </c>
      <c r="N1251" s="25">
        <v>846323000</v>
      </c>
      <c r="O1251" s="26">
        <v>846323000</v>
      </c>
      <c r="P1251" s="27">
        <v>0.4151509221832278</v>
      </c>
      <c r="Q1251" s="28">
        <v>0.24498238305253128</v>
      </c>
    </row>
    <row r="1252" spans="1:17" x14ac:dyDescent="0.35">
      <c r="A1252" s="1">
        <v>1298</v>
      </c>
      <c r="B1252" s="1" t="s">
        <v>447</v>
      </c>
      <c r="C1252" s="1" t="s">
        <v>15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s="1" t="s">
        <v>41</v>
      </c>
      <c r="K1252" s="1" t="s">
        <v>42</v>
      </c>
      <c r="L1252" s="24">
        <v>1403778000</v>
      </c>
      <c r="M1252" s="25">
        <v>592536000</v>
      </c>
      <c r="N1252" s="25">
        <v>811242000</v>
      </c>
      <c r="O1252" s="26">
        <v>811242000</v>
      </c>
      <c r="P1252" s="27">
        <v>0.40204065033199377</v>
      </c>
      <c r="Q1252" s="28">
        <v>0.23233891773245291</v>
      </c>
    </row>
    <row r="1253" spans="1:17" x14ac:dyDescent="0.35">
      <c r="A1253" s="1">
        <v>1299</v>
      </c>
      <c r="B1253" s="1" t="s">
        <v>447</v>
      </c>
      <c r="C1253" s="1" t="s">
        <v>16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s="1" t="s">
        <v>41</v>
      </c>
      <c r="K1253" s="1" t="s">
        <v>42</v>
      </c>
      <c r="L1253" s="24">
        <v>1525768000</v>
      </c>
      <c r="M1253" s="25">
        <v>671166000</v>
      </c>
      <c r="N1253" s="25">
        <v>854602000</v>
      </c>
      <c r="O1253" s="26">
        <v>854602000</v>
      </c>
      <c r="P1253" s="27">
        <v>0.43650203994171843</v>
      </c>
      <c r="Q1253" s="28">
        <v>0.24449032640497928</v>
      </c>
    </row>
    <row r="1254" spans="1:17" x14ac:dyDescent="0.35">
      <c r="A1254" s="1">
        <v>1300</v>
      </c>
      <c r="B1254" s="1" t="s">
        <v>448</v>
      </c>
      <c r="C1254" s="1" t="s">
        <v>11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58</v>
      </c>
      <c r="K1254" s="1" t="s">
        <v>192</v>
      </c>
      <c r="L1254" s="24">
        <v>5951000000</v>
      </c>
      <c r="M1254" s="25">
        <v>4401000000</v>
      </c>
      <c r="N1254" s="25">
        <v>1550000000</v>
      </c>
      <c r="O1254" s="26">
        <v>1550000000</v>
      </c>
      <c r="P1254" s="27">
        <v>0.41717490361023479</v>
      </c>
      <c r="Q1254" s="28">
        <v>0.10865755345250613</v>
      </c>
    </row>
    <row r="1255" spans="1:17" x14ac:dyDescent="0.35">
      <c r="A1255" s="1">
        <v>1301</v>
      </c>
      <c r="B1255" s="1" t="s">
        <v>448</v>
      </c>
      <c r="C1255" s="1" t="s">
        <v>14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58</v>
      </c>
      <c r="K1255" s="1" t="s">
        <v>192</v>
      </c>
      <c r="L1255" s="24">
        <v>6443000000</v>
      </c>
      <c r="M1255" s="25">
        <v>4946000000</v>
      </c>
      <c r="N1255" s="25">
        <v>1497000000</v>
      </c>
      <c r="O1255" s="26">
        <v>1497000000</v>
      </c>
      <c r="P1255" s="27">
        <v>0.4356027313907106</v>
      </c>
      <c r="Q1255" s="28">
        <v>0.10121019538908796</v>
      </c>
    </row>
    <row r="1256" spans="1:17" x14ac:dyDescent="0.35">
      <c r="A1256" s="1">
        <v>1302</v>
      </c>
      <c r="B1256" s="1" t="s">
        <v>448</v>
      </c>
      <c r="C1256" s="1" t="s">
        <v>15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58</v>
      </c>
      <c r="K1256" s="1" t="s">
        <v>192</v>
      </c>
      <c r="L1256" s="24">
        <v>6560000000</v>
      </c>
      <c r="M1256" s="25">
        <v>4571000000</v>
      </c>
      <c r="N1256" s="25">
        <v>1989000000</v>
      </c>
      <c r="O1256" s="26">
        <v>1989000000</v>
      </c>
      <c r="P1256" s="27">
        <v>0.44426384938371932</v>
      </c>
      <c r="Q1256" s="28">
        <v>0.13470134091832589</v>
      </c>
    </row>
    <row r="1257" spans="1:17" x14ac:dyDescent="0.35">
      <c r="A1257" s="1">
        <v>1303</v>
      </c>
      <c r="B1257" s="1" t="s">
        <v>448</v>
      </c>
      <c r="C1257" s="1" t="s">
        <v>16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58</v>
      </c>
      <c r="K1257" s="1" t="s">
        <v>192</v>
      </c>
      <c r="L1257" s="24">
        <v>6688000000</v>
      </c>
      <c r="M1257" s="25">
        <v>5558000000</v>
      </c>
      <c r="N1257" s="25">
        <v>1130000000</v>
      </c>
      <c r="O1257" s="26">
        <v>1130000000</v>
      </c>
      <c r="P1257" s="27">
        <v>0.45339299030574198</v>
      </c>
      <c r="Q1257" s="28">
        <v>7.6604975933835001E-2</v>
      </c>
    </row>
    <row r="1258" spans="1:17" x14ac:dyDescent="0.35">
      <c r="A1258" s="1">
        <v>1304</v>
      </c>
      <c r="B1258" s="1" t="s">
        <v>449</v>
      </c>
      <c r="C1258" s="1" t="s">
        <v>11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s="1" t="s">
        <v>41</v>
      </c>
      <c r="K1258" s="1" t="s">
        <v>44</v>
      </c>
      <c r="L1258" s="24">
        <v>7256000000</v>
      </c>
      <c r="M1258" s="25">
        <v>4230000000</v>
      </c>
      <c r="N1258" s="25">
        <v>3026000000</v>
      </c>
      <c r="O1258" s="26">
        <v>3026000000</v>
      </c>
      <c r="P1258" s="27">
        <v>0.59808770194526872</v>
      </c>
      <c r="Q1258" s="28">
        <v>0.249423013517969</v>
      </c>
    </row>
    <row r="1259" spans="1:17" x14ac:dyDescent="0.35">
      <c r="A1259" s="1">
        <v>1305</v>
      </c>
      <c r="B1259" s="1" t="s">
        <v>449</v>
      </c>
      <c r="C1259" s="1" t="s">
        <v>14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s="1" t="s">
        <v>41</v>
      </c>
      <c r="K1259" s="1" t="s">
        <v>44</v>
      </c>
      <c r="L1259" s="24">
        <v>5512000000</v>
      </c>
      <c r="M1259" s="25">
        <v>2951000000</v>
      </c>
      <c r="N1259" s="25">
        <v>2561000000</v>
      </c>
      <c r="O1259" s="26">
        <v>2561000000</v>
      </c>
      <c r="P1259" s="27">
        <v>0.7589150488778742</v>
      </c>
      <c r="Q1259" s="28">
        <v>0.35260911469089906</v>
      </c>
    </row>
    <row r="1260" spans="1:17" x14ac:dyDescent="0.35">
      <c r="A1260" s="1">
        <v>1306</v>
      </c>
      <c r="B1260" s="1" t="s">
        <v>449</v>
      </c>
      <c r="C1260" s="1" t="s">
        <v>15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s="1" t="s">
        <v>41</v>
      </c>
      <c r="K1260" s="1" t="s">
        <v>44</v>
      </c>
      <c r="L1260" s="24">
        <v>5963000000</v>
      </c>
      <c r="M1260" s="25">
        <v>3096000000</v>
      </c>
      <c r="N1260" s="25">
        <v>2867000000</v>
      </c>
      <c r="O1260" s="26">
        <v>2867000000</v>
      </c>
      <c r="P1260" s="27">
        <v>0.75942435048395307</v>
      </c>
      <c r="Q1260" s="28">
        <v>0.36512990320937339</v>
      </c>
    </row>
    <row r="1261" spans="1:17" x14ac:dyDescent="0.35">
      <c r="A1261" s="1">
        <v>1307</v>
      </c>
      <c r="B1261" s="1" t="s">
        <v>449</v>
      </c>
      <c r="C1261" s="1" t="s">
        <v>16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s="1" t="s">
        <v>41</v>
      </c>
      <c r="K1261" s="1" t="s">
        <v>44</v>
      </c>
      <c r="L1261" s="24">
        <v>5951000000</v>
      </c>
      <c r="M1261" s="25">
        <v>3120000000</v>
      </c>
      <c r="N1261" s="25">
        <v>2831000000</v>
      </c>
      <c r="O1261" s="26">
        <v>2831000000</v>
      </c>
      <c r="P1261" s="27">
        <v>0.77598122310601125</v>
      </c>
      <c r="Q1261" s="28">
        <v>0.36914852001564741</v>
      </c>
    </row>
    <row r="1262" spans="1:17" x14ac:dyDescent="0.35">
      <c r="A1262" s="1">
        <v>1308</v>
      </c>
      <c r="B1262" s="1" t="s">
        <v>450</v>
      </c>
      <c r="C1262" s="1" t="s">
        <v>11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s="1" t="s">
        <v>46</v>
      </c>
      <c r="K1262" s="1" t="s">
        <v>378</v>
      </c>
      <c r="L1262" s="24">
        <v>18212000000</v>
      </c>
      <c r="M1262" s="25">
        <v>17504000000</v>
      </c>
      <c r="N1262" s="25">
        <v>708000000</v>
      </c>
      <c r="O1262" s="26">
        <v>708000000</v>
      </c>
      <c r="P1262" s="27">
        <v>0.21464518486216366</v>
      </c>
      <c r="Q1262" s="28">
        <v>8.3444317418411972E-3</v>
      </c>
    </row>
    <row r="1263" spans="1:17" x14ac:dyDescent="0.35">
      <c r="A1263" s="1">
        <v>1309</v>
      </c>
      <c r="B1263" s="1" t="s">
        <v>450</v>
      </c>
      <c r="C1263" s="1" t="s">
        <v>14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s="1" t="s">
        <v>46</v>
      </c>
      <c r="K1263" s="1" t="s">
        <v>378</v>
      </c>
      <c r="L1263" s="24">
        <v>14488000000</v>
      </c>
      <c r="M1263" s="25">
        <v>16172000000</v>
      </c>
      <c r="N1263" s="25">
        <v>-1684000000</v>
      </c>
      <c r="O1263" s="26">
        <v>-1684000000</v>
      </c>
      <c r="P1263" s="27">
        <v>0.34943682014423194</v>
      </c>
      <c r="Q1263" s="28">
        <v>-4.0616482959890017E-2</v>
      </c>
    </row>
    <row r="1264" spans="1:17" x14ac:dyDescent="0.35">
      <c r="A1264" s="1">
        <v>1310</v>
      </c>
      <c r="B1264" s="1" t="s">
        <v>450</v>
      </c>
      <c r="C1264" s="1" t="s">
        <v>15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s="1" t="s">
        <v>46</v>
      </c>
      <c r="K1264" s="1" t="s">
        <v>378</v>
      </c>
      <c r="L1264" s="24">
        <v>20545000000</v>
      </c>
      <c r="M1264" s="25">
        <v>18786000000</v>
      </c>
      <c r="N1264" s="25">
        <v>1759000000</v>
      </c>
      <c r="O1264" s="26">
        <v>1759000000</v>
      </c>
      <c r="P1264" s="27">
        <v>0.37972460955549392</v>
      </c>
      <c r="Q1264" s="28">
        <v>3.2510858515848812E-2</v>
      </c>
    </row>
    <row r="1265" spans="1:17" x14ac:dyDescent="0.35">
      <c r="A1265" s="1">
        <v>1311</v>
      </c>
      <c r="B1265" s="1" t="s">
        <v>450</v>
      </c>
      <c r="C1265" s="1" t="s">
        <v>16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s="1" t="s">
        <v>46</v>
      </c>
      <c r="K1265" s="1" t="s">
        <v>378</v>
      </c>
      <c r="L1265" s="24">
        <v>24372000000</v>
      </c>
      <c r="M1265" s="25">
        <v>16603000000</v>
      </c>
      <c r="N1265" s="25">
        <v>7769000000</v>
      </c>
      <c r="O1265" s="26">
        <v>7769000000</v>
      </c>
      <c r="P1265" s="27">
        <v>0.42668814229940999</v>
      </c>
      <c r="Q1265" s="28">
        <v>0.13601428596439014</v>
      </c>
    </row>
    <row r="1266" spans="1:17" x14ac:dyDescent="0.35">
      <c r="A1266" s="1">
        <v>1312</v>
      </c>
      <c r="B1266" s="1" t="s">
        <v>451</v>
      </c>
      <c r="C1266" s="1" t="s">
        <v>11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s="1" t="s">
        <v>82</v>
      </c>
      <c r="K1266" s="1" t="s">
        <v>340</v>
      </c>
      <c r="L1266" s="24">
        <v>20844000000</v>
      </c>
      <c r="M1266" s="25">
        <v>16374000000</v>
      </c>
      <c r="N1266" s="25">
        <v>4470000000</v>
      </c>
      <c r="O1266" s="26">
        <v>4470000000</v>
      </c>
      <c r="P1266" s="27">
        <v>0.1162585754922193</v>
      </c>
      <c r="Q1266" s="28">
        <v>2.4931674940041275E-2</v>
      </c>
    </row>
    <row r="1267" spans="1:17" x14ac:dyDescent="0.35">
      <c r="A1267" s="1">
        <v>1313</v>
      </c>
      <c r="B1267" s="1" t="s">
        <v>451</v>
      </c>
      <c r="C1267" s="1" t="s">
        <v>14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s="1" t="s">
        <v>82</v>
      </c>
      <c r="K1267" s="1" t="s">
        <v>340</v>
      </c>
      <c r="L1267" s="24">
        <v>19145000000</v>
      </c>
      <c r="M1267" s="25">
        <v>16568000000</v>
      </c>
      <c r="N1267" s="25">
        <v>2577000000</v>
      </c>
      <c r="O1267" s="26">
        <v>2577000000</v>
      </c>
      <c r="P1267" s="27">
        <v>0.11157019977155647</v>
      </c>
      <c r="Q1267" s="28">
        <v>1.5017832583510105E-2</v>
      </c>
    </row>
    <row r="1268" spans="1:17" x14ac:dyDescent="0.35">
      <c r="A1268" s="1">
        <v>1314</v>
      </c>
      <c r="B1268" s="1" t="s">
        <v>451</v>
      </c>
      <c r="C1268" s="1" t="s">
        <v>15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s="1" t="s">
        <v>82</v>
      </c>
      <c r="K1268" s="1" t="s">
        <v>340</v>
      </c>
      <c r="L1268" s="24">
        <v>21029000000</v>
      </c>
      <c r="M1268" s="25">
        <v>17722000000</v>
      </c>
      <c r="N1268" s="25">
        <v>3307000000</v>
      </c>
      <c r="O1268" s="26">
        <v>3307000000</v>
      </c>
      <c r="P1268" s="27">
        <v>0.13044314319033323</v>
      </c>
      <c r="Q1268" s="28">
        <v>2.051336128824157E-2</v>
      </c>
    </row>
    <row r="1269" spans="1:17" x14ac:dyDescent="0.35">
      <c r="A1269" s="1">
        <v>1315</v>
      </c>
      <c r="B1269" s="1" t="s">
        <v>451</v>
      </c>
      <c r="C1269" s="1" t="s">
        <v>16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s="1" t="s">
        <v>82</v>
      </c>
      <c r="K1269" s="1" t="s">
        <v>340</v>
      </c>
      <c r="L1269" s="24">
        <v>21282000000</v>
      </c>
      <c r="M1269" s="25">
        <v>16846000000</v>
      </c>
      <c r="N1269" s="25">
        <v>4436000000</v>
      </c>
      <c r="O1269" s="26">
        <v>4436000000</v>
      </c>
      <c r="P1269" s="27">
        <v>0.21502399595857535</v>
      </c>
      <c r="Q1269" s="28">
        <v>4.4819398838090427E-2</v>
      </c>
    </row>
    <row r="1270" spans="1:17" x14ac:dyDescent="0.35">
      <c r="A1270" s="1">
        <v>1316</v>
      </c>
      <c r="B1270" s="1" t="s">
        <v>452</v>
      </c>
      <c r="C1270" s="1" t="s">
        <v>11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s="1" t="s">
        <v>18</v>
      </c>
      <c r="K1270" s="1" t="s">
        <v>288</v>
      </c>
      <c r="L1270" s="24">
        <v>3249200000</v>
      </c>
      <c r="M1270" s="25">
        <v>2594300000</v>
      </c>
      <c r="N1270" s="25">
        <v>654900000</v>
      </c>
      <c r="O1270" s="26">
        <v>654900000</v>
      </c>
      <c r="P1270" s="27">
        <v>0.53767996028462683</v>
      </c>
      <c r="Q1270" s="28">
        <v>0.10837332450769485</v>
      </c>
    </row>
    <row r="1271" spans="1:17" x14ac:dyDescent="0.35">
      <c r="A1271" s="1">
        <v>1317</v>
      </c>
      <c r="B1271" s="1" t="s">
        <v>452</v>
      </c>
      <c r="C1271" s="1" t="s">
        <v>14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s="1" t="s">
        <v>18</v>
      </c>
      <c r="K1271" s="1" t="s">
        <v>288</v>
      </c>
      <c r="L1271" s="24">
        <v>4219300000</v>
      </c>
      <c r="M1271" s="25">
        <v>3673500000</v>
      </c>
      <c r="N1271" s="25">
        <v>545800000</v>
      </c>
      <c r="O1271" s="26">
        <v>545800000</v>
      </c>
      <c r="P1271" s="27">
        <v>0.51540359620834553</v>
      </c>
      <c r="Q1271" s="28">
        <v>6.6671552819310073E-2</v>
      </c>
    </row>
    <row r="1272" spans="1:17" x14ac:dyDescent="0.35">
      <c r="A1272" s="1">
        <v>1318</v>
      </c>
      <c r="B1272" s="1" t="s">
        <v>452</v>
      </c>
      <c r="C1272" s="1" t="s">
        <v>15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s="1" t="s">
        <v>18</v>
      </c>
      <c r="K1272" s="1" t="s">
        <v>288</v>
      </c>
      <c r="L1272" s="24">
        <v>4326700000</v>
      </c>
      <c r="M1272" s="25">
        <v>3713600000</v>
      </c>
      <c r="N1272" s="25">
        <v>613100000</v>
      </c>
      <c r="O1272" s="26">
        <v>613100000</v>
      </c>
      <c r="P1272" s="27">
        <v>0.52500849390865412</v>
      </c>
      <c r="Q1272" s="28">
        <v>7.439450565451633E-2</v>
      </c>
    </row>
    <row r="1273" spans="1:17" x14ac:dyDescent="0.35">
      <c r="A1273" s="1">
        <v>1319</v>
      </c>
      <c r="B1273" s="1" t="s">
        <v>452</v>
      </c>
      <c r="C1273" s="1" t="s">
        <v>16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s="1" t="s">
        <v>18</v>
      </c>
      <c r="K1273" s="1" t="s">
        <v>288</v>
      </c>
      <c r="L1273" s="24">
        <v>4161600000</v>
      </c>
      <c r="M1273" s="25">
        <v>3417700000</v>
      </c>
      <c r="N1273" s="25">
        <v>743900000</v>
      </c>
      <c r="O1273" s="26">
        <v>743900000</v>
      </c>
      <c r="P1273" s="27">
        <v>0.51888333354113936</v>
      </c>
      <c r="Q1273" s="28">
        <v>9.2752141441093228E-2</v>
      </c>
    </row>
    <row r="1274" spans="1:17" x14ac:dyDescent="0.35">
      <c r="A1274" s="1">
        <v>1320</v>
      </c>
      <c r="B1274" s="1" t="s">
        <v>453</v>
      </c>
      <c r="C1274" s="1" t="s">
        <v>11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s="1" t="s">
        <v>12</v>
      </c>
      <c r="K1274" s="1" t="s">
        <v>163</v>
      </c>
      <c r="L1274" s="24">
        <v>937707000</v>
      </c>
      <c r="M1274" s="25">
        <v>472585000</v>
      </c>
      <c r="N1274" s="25">
        <v>465122000</v>
      </c>
      <c r="O1274" s="26">
        <v>465122000</v>
      </c>
      <c r="P1274" s="27">
        <v>0.15838925562335093</v>
      </c>
      <c r="Q1274" s="28">
        <v>7.8564335505700841E-2</v>
      </c>
    </row>
    <row r="1275" spans="1:17" x14ac:dyDescent="0.35">
      <c r="A1275" s="1">
        <v>1321</v>
      </c>
      <c r="B1275" s="1" t="s">
        <v>453</v>
      </c>
      <c r="C1275" s="1" t="s">
        <v>14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s="1" t="s">
        <v>12</v>
      </c>
      <c r="K1275" s="1" t="s">
        <v>163</v>
      </c>
      <c r="L1275" s="24">
        <v>986933000</v>
      </c>
      <c r="M1275" s="25">
        <v>510934000</v>
      </c>
      <c r="N1275" s="25">
        <v>475999000</v>
      </c>
      <c r="O1275" s="26">
        <v>475999000</v>
      </c>
      <c r="P1275" s="27">
        <v>0.15392983660650106</v>
      </c>
      <c r="Q1275" s="28">
        <v>7.4240549555904894E-2</v>
      </c>
    </row>
    <row r="1276" spans="1:17" x14ac:dyDescent="0.35">
      <c r="A1276" s="1">
        <v>1322</v>
      </c>
      <c r="B1276" s="1" t="s">
        <v>453</v>
      </c>
      <c r="C1276" s="1" t="s">
        <v>15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s="1" t="s">
        <v>12</v>
      </c>
      <c r="K1276" s="1" t="s">
        <v>163</v>
      </c>
      <c r="L1276" s="24">
        <v>1168794000</v>
      </c>
      <c r="M1276" s="25">
        <v>739734000</v>
      </c>
      <c r="N1276" s="25">
        <v>429060000</v>
      </c>
      <c r="O1276" s="26">
        <v>429060000</v>
      </c>
      <c r="P1276" s="27">
        <v>0.15086607095259474</v>
      </c>
      <c r="Q1276" s="28">
        <v>5.538238252670729E-2</v>
      </c>
    </row>
    <row r="1277" spans="1:17" x14ac:dyDescent="0.35">
      <c r="A1277" s="1">
        <v>1323</v>
      </c>
      <c r="B1277" s="1" t="s">
        <v>453</v>
      </c>
      <c r="C1277" s="1" t="s">
        <v>16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s="1" t="s">
        <v>12</v>
      </c>
      <c r="K1277" s="1" t="s">
        <v>163</v>
      </c>
      <c r="L1277" s="24">
        <v>923665000</v>
      </c>
      <c r="M1277" s="25">
        <v>627711000</v>
      </c>
      <c r="N1277" s="25">
        <v>295954000</v>
      </c>
      <c r="O1277" s="26">
        <v>295954000</v>
      </c>
      <c r="P1277" s="27">
        <v>0.12197726068599324</v>
      </c>
      <c r="Q1277" s="28">
        <v>3.9083063891196965E-2</v>
      </c>
    </row>
    <row r="1278" spans="1:17" x14ac:dyDescent="0.35">
      <c r="A1278" s="1">
        <v>1324</v>
      </c>
      <c r="B1278" s="1" t="s">
        <v>454</v>
      </c>
      <c r="C1278" s="1" t="s">
        <v>11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58</v>
      </c>
      <c r="K1278" s="1" t="s">
        <v>86</v>
      </c>
      <c r="L1278" s="24">
        <v>4828000000</v>
      </c>
      <c r="M1278" s="25">
        <v>2326000000</v>
      </c>
      <c r="N1278" s="25">
        <v>2502000000</v>
      </c>
      <c r="O1278" s="26">
        <v>2502000000</v>
      </c>
      <c r="P1278" s="27">
        <v>0.43014967925873127</v>
      </c>
      <c r="Q1278" s="28">
        <v>0.22291518175338559</v>
      </c>
    </row>
    <row r="1279" spans="1:17" x14ac:dyDescent="0.35">
      <c r="A1279" s="1">
        <v>1325</v>
      </c>
      <c r="B1279" s="1" t="s">
        <v>454</v>
      </c>
      <c r="C1279" s="1" t="s">
        <v>14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58</v>
      </c>
      <c r="K1279" s="1" t="s">
        <v>86</v>
      </c>
      <c r="L1279" s="24">
        <v>5181000000</v>
      </c>
      <c r="M1279" s="25">
        <v>2556000000</v>
      </c>
      <c r="N1279" s="25">
        <v>2625000000</v>
      </c>
      <c r="O1279" s="26">
        <v>2625000000</v>
      </c>
      <c r="P1279" s="27">
        <v>0.43446540880503148</v>
      </c>
      <c r="Q1279" s="28">
        <v>0.22012578616352202</v>
      </c>
    </row>
    <row r="1280" spans="1:17" x14ac:dyDescent="0.35">
      <c r="A1280" s="1">
        <v>1326</v>
      </c>
      <c r="B1280" s="1" t="s">
        <v>454</v>
      </c>
      <c r="C1280" s="1" t="s">
        <v>15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58</v>
      </c>
      <c r="K1280" s="1" t="s">
        <v>86</v>
      </c>
      <c r="L1280" s="24">
        <v>5311000000</v>
      </c>
      <c r="M1280" s="25">
        <v>2703000000</v>
      </c>
      <c r="N1280" s="25">
        <v>2608000000</v>
      </c>
      <c r="O1280" s="26">
        <v>2608000000</v>
      </c>
      <c r="P1280" s="27">
        <v>0.43273853173633181</v>
      </c>
      <c r="Q1280" s="28">
        <v>0.21249898150411473</v>
      </c>
    </row>
    <row r="1281" spans="1:17" x14ac:dyDescent="0.35">
      <c r="A1281" s="1">
        <v>1327</v>
      </c>
      <c r="B1281" s="1" t="s">
        <v>454</v>
      </c>
      <c r="C1281" s="1" t="s">
        <v>16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58</v>
      </c>
      <c r="K1281" s="1" t="s">
        <v>86</v>
      </c>
      <c r="L1281" s="24">
        <v>4816000000</v>
      </c>
      <c r="M1281" s="25">
        <v>2495000000</v>
      </c>
      <c r="N1281" s="25">
        <v>2321000000</v>
      </c>
      <c r="O1281" s="26">
        <v>2321000000</v>
      </c>
      <c r="P1281" s="27">
        <v>0.44691907943578324</v>
      </c>
      <c r="Q1281" s="28">
        <v>0.21538604305864886</v>
      </c>
    </row>
    <row r="1282" spans="1:17" x14ac:dyDescent="0.35">
      <c r="A1282" s="1">
        <v>1331</v>
      </c>
      <c r="B1282" s="1" t="s">
        <v>455</v>
      </c>
      <c r="C1282" s="1" t="s">
        <v>11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s="1" t="s">
        <v>21</v>
      </c>
      <c r="K1282" s="1" t="s">
        <v>33</v>
      </c>
      <c r="L1282" s="24">
        <v>15046000000</v>
      </c>
      <c r="M1282" s="25">
        <v>7816000000</v>
      </c>
      <c r="N1282" s="25">
        <v>7230000000</v>
      </c>
      <c r="O1282" s="26">
        <v>7230000000</v>
      </c>
      <c r="P1282" s="27">
        <v>0.60508324619963005</v>
      </c>
      <c r="Q1282" s="28">
        <v>0.2907584653744068</v>
      </c>
    </row>
    <row r="1283" spans="1:17" x14ac:dyDescent="0.35">
      <c r="A1283" s="1">
        <v>1332</v>
      </c>
      <c r="B1283" s="1" t="s">
        <v>455</v>
      </c>
      <c r="C1283" s="1" t="s">
        <v>14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s="1" t="s">
        <v>21</v>
      </c>
      <c r="K1283" s="1" t="s">
        <v>33</v>
      </c>
      <c r="L1283" s="24">
        <v>15801000000</v>
      </c>
      <c r="M1283" s="25">
        <v>8251000000</v>
      </c>
      <c r="N1283" s="25">
        <v>7550000000</v>
      </c>
      <c r="O1283" s="26">
        <v>7550000000</v>
      </c>
      <c r="P1283" s="27">
        <v>0.59655680144976775</v>
      </c>
      <c r="Q1283" s="28">
        <v>0.28504549401593232</v>
      </c>
    </row>
    <row r="1284" spans="1:17" x14ac:dyDescent="0.35">
      <c r="A1284" s="1">
        <v>1333</v>
      </c>
      <c r="B1284" s="1" t="s">
        <v>455</v>
      </c>
      <c r="C1284" s="1" t="s">
        <v>15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s="1" t="s">
        <v>21</v>
      </c>
      <c r="K1284" s="1" t="s">
        <v>33</v>
      </c>
      <c r="L1284" s="24">
        <v>14903000000</v>
      </c>
      <c r="M1284" s="25">
        <v>9127000000</v>
      </c>
      <c r="N1284" s="25">
        <v>5776000000</v>
      </c>
      <c r="O1284" s="26">
        <v>5776000000</v>
      </c>
      <c r="P1284" s="27">
        <v>0.58949408646809864</v>
      </c>
      <c r="Q1284" s="28">
        <v>0.2284719750009889</v>
      </c>
    </row>
    <row r="1285" spans="1:17" x14ac:dyDescent="0.35">
      <c r="A1285" s="1">
        <v>1334</v>
      </c>
      <c r="B1285" s="1" t="s">
        <v>455</v>
      </c>
      <c r="C1285" s="1" t="s">
        <v>16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s="1" t="s">
        <v>21</v>
      </c>
      <c r="K1285" s="1" t="s">
        <v>33</v>
      </c>
      <c r="L1285" s="24">
        <v>13805000000</v>
      </c>
      <c r="M1285" s="25">
        <v>7310000000</v>
      </c>
      <c r="N1285" s="25">
        <v>6495000000</v>
      </c>
      <c r="O1285" s="26">
        <v>6495000000</v>
      </c>
      <c r="P1285" s="27">
        <v>0.58610002547338036</v>
      </c>
      <c r="Q1285" s="28">
        <v>0.27574934193767514</v>
      </c>
    </row>
    <row r="1286" spans="1:17" x14ac:dyDescent="0.35">
      <c r="A1286" s="1">
        <v>1335</v>
      </c>
      <c r="B1286" s="1" t="s">
        <v>456</v>
      </c>
      <c r="C1286" s="1" t="s">
        <v>11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s="1" t="s">
        <v>21</v>
      </c>
      <c r="K1286" s="1" t="s">
        <v>33</v>
      </c>
      <c r="L1286" s="24">
        <v>404927000</v>
      </c>
      <c r="M1286" s="25">
        <v>377586000</v>
      </c>
      <c r="N1286" s="25">
        <v>27341000</v>
      </c>
      <c r="O1286" s="26">
        <v>27341000</v>
      </c>
      <c r="P1286" s="27">
        <v>0.35265290694990814</v>
      </c>
      <c r="Q1286" s="28">
        <v>2.3811410770132491E-2</v>
      </c>
    </row>
    <row r="1287" spans="1:17" x14ac:dyDescent="0.35">
      <c r="A1287" s="1">
        <v>1336</v>
      </c>
      <c r="B1287" s="1" t="s">
        <v>456</v>
      </c>
      <c r="C1287" s="1" t="s">
        <v>14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s="1" t="s">
        <v>21</v>
      </c>
      <c r="K1287" s="1" t="s">
        <v>33</v>
      </c>
      <c r="L1287" s="24">
        <v>689308000</v>
      </c>
      <c r="M1287" s="25">
        <v>566842000</v>
      </c>
      <c r="N1287" s="25">
        <v>122466000</v>
      </c>
      <c r="O1287" s="26">
        <v>122466000</v>
      </c>
      <c r="P1287" s="27">
        <v>0.40287650368271488</v>
      </c>
      <c r="Q1287" s="28">
        <v>7.1577109071717382E-2</v>
      </c>
    </row>
    <row r="1288" spans="1:17" x14ac:dyDescent="0.35">
      <c r="A1288" s="1">
        <v>1337</v>
      </c>
      <c r="B1288" s="1" t="s">
        <v>456</v>
      </c>
      <c r="C1288" s="1" t="s">
        <v>15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s="1" t="s">
        <v>21</v>
      </c>
      <c r="K1288" s="1" t="s">
        <v>33</v>
      </c>
      <c r="L1288" s="24">
        <v>1049553000</v>
      </c>
      <c r="M1288" s="25">
        <v>1037585000</v>
      </c>
      <c r="N1288" s="25">
        <v>11968000</v>
      </c>
      <c r="O1288" s="26">
        <v>11968000</v>
      </c>
      <c r="P1288" s="27">
        <v>0.40201576113311011</v>
      </c>
      <c r="Q1288" s="28">
        <v>4.5841654773423179E-3</v>
      </c>
    </row>
    <row r="1289" spans="1:17" x14ac:dyDescent="0.35">
      <c r="A1289" s="1">
        <v>1338</v>
      </c>
      <c r="B1289" s="1" t="s">
        <v>457</v>
      </c>
      <c r="C1289" s="1" t="s">
        <v>11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s="1" t="s">
        <v>12</v>
      </c>
      <c r="K1289" s="1" t="s">
        <v>163</v>
      </c>
      <c r="L1289" s="24">
        <v>1319801000</v>
      </c>
      <c r="M1289" s="25">
        <v>922340000</v>
      </c>
      <c r="N1289" s="25">
        <v>397461000</v>
      </c>
      <c r="O1289" s="26">
        <v>397461000</v>
      </c>
      <c r="P1289" s="27">
        <v>0.20559937750076529</v>
      </c>
      <c r="Q1289" s="28">
        <v>6.1916708792334352E-2</v>
      </c>
    </row>
    <row r="1290" spans="1:17" x14ac:dyDescent="0.35">
      <c r="A1290" s="1">
        <v>1339</v>
      </c>
      <c r="B1290" s="1" t="s">
        <v>457</v>
      </c>
      <c r="C1290" s="1" t="s">
        <v>14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s="1" t="s">
        <v>12</v>
      </c>
      <c r="K1290" s="1" t="s">
        <v>163</v>
      </c>
      <c r="L1290" s="24">
        <v>1385734000</v>
      </c>
      <c r="M1290" s="25">
        <v>1030014000</v>
      </c>
      <c r="N1290" s="25">
        <v>355720000</v>
      </c>
      <c r="O1290" s="26">
        <v>355720000</v>
      </c>
      <c r="P1290" s="27">
        <v>0.20873341975491255</v>
      </c>
      <c r="Q1290" s="28">
        <v>5.3582182493333859E-2</v>
      </c>
    </row>
    <row r="1291" spans="1:17" x14ac:dyDescent="0.35">
      <c r="A1291" s="1">
        <v>1340</v>
      </c>
      <c r="B1291" s="1" t="s">
        <v>457</v>
      </c>
      <c r="C1291" s="1" t="s">
        <v>15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s="1" t="s">
        <v>12</v>
      </c>
      <c r="K1291" s="1" t="s">
        <v>163</v>
      </c>
      <c r="L1291" s="24">
        <v>1485444000</v>
      </c>
      <c r="M1291" s="25">
        <v>961579000</v>
      </c>
      <c r="N1291" s="25">
        <v>523865000</v>
      </c>
      <c r="O1291" s="26">
        <v>523865000</v>
      </c>
      <c r="P1291" s="27">
        <v>0.22602985167287415</v>
      </c>
      <c r="Q1291" s="28">
        <v>7.9712953330189643E-2</v>
      </c>
    </row>
    <row r="1292" spans="1:17" x14ac:dyDescent="0.35">
      <c r="A1292" s="1">
        <v>1341</v>
      </c>
      <c r="B1292" s="1" t="s">
        <v>457</v>
      </c>
      <c r="C1292" s="1" t="s">
        <v>16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s="1" t="s">
        <v>12</v>
      </c>
      <c r="K1292" s="1" t="s">
        <v>163</v>
      </c>
      <c r="L1292" s="24">
        <v>1501416000</v>
      </c>
      <c r="M1292" s="25">
        <v>956158000</v>
      </c>
      <c r="N1292" s="25">
        <v>545258000</v>
      </c>
      <c r="O1292" s="26">
        <v>545258000</v>
      </c>
      <c r="P1292" s="27">
        <v>0.22121991152476561</v>
      </c>
      <c r="Q1292" s="28">
        <v>8.0338777872468833E-2</v>
      </c>
    </row>
    <row r="1293" spans="1:17" x14ac:dyDescent="0.35">
      <c r="A1293" s="1">
        <v>1342</v>
      </c>
      <c r="B1293" s="1" t="s">
        <v>458</v>
      </c>
      <c r="C1293" s="1" t="s">
        <v>11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s="1" t="s">
        <v>18</v>
      </c>
      <c r="K1293" s="1" t="s">
        <v>132</v>
      </c>
      <c r="L1293" s="24">
        <v>2530590000</v>
      </c>
      <c r="M1293" s="25">
        <v>1742036000</v>
      </c>
      <c r="N1293" s="25">
        <v>788554000</v>
      </c>
      <c r="O1293" s="26">
        <v>788554000</v>
      </c>
      <c r="P1293" s="27">
        <v>0.32916000262226031</v>
      </c>
      <c r="Q1293" s="28">
        <v>0.10256913870196034</v>
      </c>
    </row>
    <row r="1294" spans="1:17" x14ac:dyDescent="0.35">
      <c r="A1294" s="1">
        <v>1343</v>
      </c>
      <c r="B1294" s="1" t="s">
        <v>458</v>
      </c>
      <c r="C1294" s="1" t="s">
        <v>14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s="1" t="s">
        <v>18</v>
      </c>
      <c r="K1294" s="1" t="s">
        <v>132</v>
      </c>
      <c r="L1294" s="24">
        <v>2654624000</v>
      </c>
      <c r="M1294" s="25">
        <v>1799530000</v>
      </c>
      <c r="N1294" s="25">
        <v>855094000</v>
      </c>
      <c r="O1294" s="26">
        <v>855094000</v>
      </c>
      <c r="P1294" s="27">
        <v>0.33349991846625093</v>
      </c>
      <c r="Q1294" s="28">
        <v>0.1074252998846467</v>
      </c>
    </row>
    <row r="1295" spans="1:17" x14ac:dyDescent="0.35">
      <c r="A1295" s="1">
        <v>1344</v>
      </c>
      <c r="B1295" s="1" t="s">
        <v>458</v>
      </c>
      <c r="C1295" s="1" t="s">
        <v>15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s="1" t="s">
        <v>18</v>
      </c>
      <c r="K1295" s="1" t="s">
        <v>132</v>
      </c>
      <c r="L1295" s="24">
        <v>2767574000</v>
      </c>
      <c r="M1295" s="25">
        <v>1821397000</v>
      </c>
      <c r="N1295" s="25">
        <v>946177000</v>
      </c>
      <c r="O1295" s="26">
        <v>946177000</v>
      </c>
      <c r="P1295" s="27">
        <v>0.34278222732511299</v>
      </c>
      <c r="Q1295" s="28">
        <v>0.11719023935901747</v>
      </c>
    </row>
    <row r="1296" spans="1:17" x14ac:dyDescent="0.35">
      <c r="A1296" s="1">
        <v>1345</v>
      </c>
      <c r="B1296" s="1" t="s">
        <v>458</v>
      </c>
      <c r="C1296" s="1" t="s">
        <v>16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s="1" t="s">
        <v>18</v>
      </c>
      <c r="K1296" s="1" t="s">
        <v>132</v>
      </c>
      <c r="L1296" s="24">
        <v>3199681000</v>
      </c>
      <c r="M1296" s="25">
        <v>1913512000</v>
      </c>
      <c r="N1296" s="25">
        <v>1286169000</v>
      </c>
      <c r="O1296" s="26">
        <v>1286169000</v>
      </c>
      <c r="P1296" s="27">
        <v>0.38554674895054553</v>
      </c>
      <c r="Q1296" s="28">
        <v>0.15497741073281188</v>
      </c>
    </row>
    <row r="1297" spans="1:17" x14ac:dyDescent="0.35">
      <c r="A1297" s="1">
        <v>1346</v>
      </c>
      <c r="B1297" s="1" t="s">
        <v>459</v>
      </c>
      <c r="C1297" s="1" t="s">
        <v>11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s="1" t="s">
        <v>24</v>
      </c>
      <c r="K1297" s="1" t="s">
        <v>65</v>
      </c>
      <c r="L1297" s="24">
        <v>1949390000</v>
      </c>
      <c r="M1297" s="25">
        <v>1206340000</v>
      </c>
      <c r="N1297" s="25">
        <v>743050000</v>
      </c>
      <c r="O1297" s="26">
        <v>743050000</v>
      </c>
      <c r="P1297" s="27">
        <v>0.92618820807271185</v>
      </c>
      <c r="Q1297" s="28">
        <v>0.35303564089711581</v>
      </c>
    </row>
    <row r="1298" spans="1:17" x14ac:dyDescent="0.35">
      <c r="A1298" s="1">
        <v>1347</v>
      </c>
      <c r="B1298" s="1" t="s">
        <v>459</v>
      </c>
      <c r="C1298" s="1" t="s">
        <v>14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s="1" t="s">
        <v>24</v>
      </c>
      <c r="K1298" s="1" t="s">
        <v>65</v>
      </c>
      <c r="L1298" s="24">
        <v>2614539000</v>
      </c>
      <c r="M1298" s="25">
        <v>1790620000</v>
      </c>
      <c r="N1298" s="25">
        <v>823919000</v>
      </c>
      <c r="O1298" s="26">
        <v>823919000</v>
      </c>
      <c r="P1298" s="27">
        <v>0.92728715894021652</v>
      </c>
      <c r="Q1298" s="28">
        <v>0.29221576297269392</v>
      </c>
    </row>
    <row r="1299" spans="1:17" x14ac:dyDescent="0.35">
      <c r="A1299" s="1">
        <v>1348</v>
      </c>
      <c r="B1299" s="1" t="s">
        <v>459</v>
      </c>
      <c r="C1299" s="1" t="s">
        <v>15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s="1" t="s">
        <v>24</v>
      </c>
      <c r="K1299" s="1" t="s">
        <v>65</v>
      </c>
      <c r="L1299" s="24">
        <v>3711019000</v>
      </c>
      <c r="M1299" s="25">
        <v>2459103000</v>
      </c>
      <c r="N1299" s="25">
        <v>1251916000</v>
      </c>
      <c r="O1299" s="26">
        <v>1251916000</v>
      </c>
      <c r="P1299" s="27">
        <v>0.90430433011154732</v>
      </c>
      <c r="Q1299" s="28">
        <v>0.30506797721486412</v>
      </c>
    </row>
    <row r="1300" spans="1:17" x14ac:dyDescent="0.35">
      <c r="A1300" s="1">
        <v>1349</v>
      </c>
      <c r="B1300" s="1" t="s">
        <v>459</v>
      </c>
      <c r="C1300" s="1" t="s">
        <v>16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s="1" t="s">
        <v>24</v>
      </c>
      <c r="K1300" s="1" t="s">
        <v>65</v>
      </c>
      <c r="L1300" s="24">
        <v>4560733000</v>
      </c>
      <c r="M1300" s="25">
        <v>3229992000</v>
      </c>
      <c r="N1300" s="25">
        <v>1330741000</v>
      </c>
      <c r="O1300" s="26">
        <v>1330741000</v>
      </c>
      <c r="P1300" s="27">
        <v>0.93833998535519614</v>
      </c>
      <c r="Q1300" s="28">
        <v>0.27379096527938801</v>
      </c>
    </row>
    <row r="1301" spans="1:17" x14ac:dyDescent="0.35">
      <c r="A1301" s="1">
        <v>1350</v>
      </c>
      <c r="B1301" s="1" t="s">
        <v>460</v>
      </c>
      <c r="C1301" s="1" t="s">
        <v>11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s="1" t="s">
        <v>12</v>
      </c>
      <c r="K1301" s="1" t="s">
        <v>461</v>
      </c>
      <c r="L1301" s="24">
        <v>1723092000</v>
      </c>
      <c r="M1301" s="25">
        <v>1326515000</v>
      </c>
      <c r="N1301" s="25">
        <v>396577000</v>
      </c>
      <c r="O1301" s="26">
        <v>396577000</v>
      </c>
      <c r="P1301" s="27">
        <v>0.40582539134858497</v>
      </c>
      <c r="Q1301" s="28">
        <v>9.3402451073330825E-2</v>
      </c>
    </row>
    <row r="1302" spans="1:17" x14ac:dyDescent="0.35">
      <c r="A1302" s="1">
        <v>1351</v>
      </c>
      <c r="B1302" s="1" t="s">
        <v>460</v>
      </c>
      <c r="C1302" s="1" t="s">
        <v>14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s="1" t="s">
        <v>12</v>
      </c>
      <c r="K1302" s="1" t="s">
        <v>461</v>
      </c>
      <c r="L1302" s="24">
        <v>1922916000</v>
      </c>
      <c r="M1302" s="25">
        <v>1426291000</v>
      </c>
      <c r="N1302" s="25">
        <v>496625000</v>
      </c>
      <c r="O1302" s="26">
        <v>496625000</v>
      </c>
      <c r="P1302" s="27">
        <v>0.40956555188120847</v>
      </c>
      <c r="Q1302" s="28">
        <v>0.10577710737390772</v>
      </c>
    </row>
    <row r="1303" spans="1:17" x14ac:dyDescent="0.35">
      <c r="A1303" s="1">
        <v>1352</v>
      </c>
      <c r="B1303" s="1" t="s">
        <v>460</v>
      </c>
      <c r="C1303" s="1" t="s">
        <v>15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s="1" t="s">
        <v>12</v>
      </c>
      <c r="K1303" s="1" t="s">
        <v>461</v>
      </c>
      <c r="L1303" s="24">
        <v>2114471000</v>
      </c>
      <c r="M1303" s="25">
        <v>1533991000</v>
      </c>
      <c r="N1303" s="25">
        <v>580480000</v>
      </c>
      <c r="O1303" s="26">
        <v>580480000</v>
      </c>
      <c r="P1303" s="27">
        <v>0.41501448596085566</v>
      </c>
      <c r="Q1303" s="28">
        <v>0.11393280343431406</v>
      </c>
    </row>
    <row r="1304" spans="1:17" x14ac:dyDescent="0.35">
      <c r="A1304" s="1">
        <v>1353</v>
      </c>
      <c r="B1304" s="1" t="s">
        <v>460</v>
      </c>
      <c r="C1304" s="1" t="s">
        <v>16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s="1" t="s">
        <v>12</v>
      </c>
      <c r="K1304" s="1" t="s">
        <v>461</v>
      </c>
      <c r="L1304" s="24">
        <v>2160676000</v>
      </c>
      <c r="M1304" s="25">
        <v>1607454000</v>
      </c>
      <c r="N1304" s="25">
        <v>553222000</v>
      </c>
      <c r="O1304" s="26">
        <v>553222000</v>
      </c>
      <c r="P1304" s="27">
        <v>0.41152605735297454</v>
      </c>
      <c r="Q1304" s="28">
        <v>0.10536761110917475</v>
      </c>
    </row>
    <row r="1305" spans="1:17" x14ac:dyDescent="0.35">
      <c r="A1305" s="1">
        <v>1354</v>
      </c>
      <c r="B1305" s="1" t="s">
        <v>462</v>
      </c>
      <c r="C1305" s="1" t="s">
        <v>11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s="1" t="s">
        <v>21</v>
      </c>
      <c r="K1305" s="1" t="s">
        <v>399</v>
      </c>
      <c r="L1305" s="24">
        <v>1128217000</v>
      </c>
      <c r="M1305" s="25">
        <v>924037000</v>
      </c>
      <c r="N1305" s="25">
        <v>204180000</v>
      </c>
      <c r="O1305" s="26">
        <v>204180000</v>
      </c>
      <c r="P1305" s="27">
        <v>0.84903865618817342</v>
      </c>
      <c r="Q1305" s="28">
        <v>0.1536554694890267</v>
      </c>
    </row>
    <row r="1306" spans="1:17" x14ac:dyDescent="0.35">
      <c r="A1306" s="1">
        <v>1355</v>
      </c>
      <c r="B1306" s="1" t="s">
        <v>462</v>
      </c>
      <c r="C1306" s="1" t="s">
        <v>14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s="1" t="s">
        <v>21</v>
      </c>
      <c r="K1306" s="1" t="s">
        <v>399</v>
      </c>
      <c r="L1306" s="24">
        <v>1302015000</v>
      </c>
      <c r="M1306" s="25">
        <v>1067555000</v>
      </c>
      <c r="N1306" s="25">
        <v>234460000</v>
      </c>
      <c r="O1306" s="26">
        <v>234460000</v>
      </c>
      <c r="P1306" s="27">
        <v>0.84843103970702749</v>
      </c>
      <c r="Q1306" s="28">
        <v>0.15278099067192749</v>
      </c>
    </row>
    <row r="1307" spans="1:17" x14ac:dyDescent="0.35">
      <c r="A1307" s="1">
        <v>1356</v>
      </c>
      <c r="B1307" s="1" t="s">
        <v>462</v>
      </c>
      <c r="C1307" s="1" t="s">
        <v>15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s="1" t="s">
        <v>21</v>
      </c>
      <c r="K1307" s="1" t="s">
        <v>399</v>
      </c>
      <c r="L1307" s="24">
        <v>1516290000</v>
      </c>
      <c r="M1307" s="25">
        <v>1266296000</v>
      </c>
      <c r="N1307" s="25">
        <v>249994000</v>
      </c>
      <c r="O1307" s="26">
        <v>249994000</v>
      </c>
      <c r="P1307" s="27">
        <v>0.84733127725289181</v>
      </c>
      <c r="Q1307" s="28">
        <v>0.13970133373270247</v>
      </c>
    </row>
    <row r="1308" spans="1:17" x14ac:dyDescent="0.35">
      <c r="A1308" s="1">
        <v>1357</v>
      </c>
      <c r="B1308" s="1" t="s">
        <v>462</v>
      </c>
      <c r="C1308" s="1" t="s">
        <v>16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s="1" t="s">
        <v>21</v>
      </c>
      <c r="K1308" s="1" t="s">
        <v>399</v>
      </c>
      <c r="L1308" s="24">
        <v>1742601000</v>
      </c>
      <c r="M1308" s="25">
        <v>1454553000</v>
      </c>
      <c r="N1308" s="25">
        <v>288048000</v>
      </c>
      <c r="O1308" s="26">
        <v>288048000</v>
      </c>
      <c r="P1308" s="27">
        <v>0.84912558533887528</v>
      </c>
      <c r="Q1308" s="28">
        <v>0.14035853681117613</v>
      </c>
    </row>
    <row r="1309" spans="1:17" x14ac:dyDescent="0.35">
      <c r="A1309" s="1">
        <v>1358</v>
      </c>
      <c r="B1309" s="1" t="s">
        <v>463</v>
      </c>
      <c r="C1309" s="1" t="s">
        <v>11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s="1" t="s">
        <v>18</v>
      </c>
      <c r="K1309" s="1" t="s">
        <v>288</v>
      </c>
      <c r="L1309" s="24">
        <v>4156000000</v>
      </c>
      <c r="M1309" s="25">
        <v>2998000000</v>
      </c>
      <c r="N1309" s="25">
        <v>1158000000</v>
      </c>
      <c r="O1309" s="26">
        <v>1158000000</v>
      </c>
      <c r="P1309" s="27">
        <v>0.59841612670986322</v>
      </c>
      <c r="Q1309" s="28">
        <v>0.16673866090712744</v>
      </c>
    </row>
    <row r="1310" spans="1:17" x14ac:dyDescent="0.35">
      <c r="A1310" s="1">
        <v>1359</v>
      </c>
      <c r="B1310" s="1" t="s">
        <v>463</v>
      </c>
      <c r="C1310" s="1" t="s">
        <v>14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s="1" t="s">
        <v>18</v>
      </c>
      <c r="K1310" s="1" t="s">
        <v>288</v>
      </c>
      <c r="L1310" s="24">
        <v>4310000000</v>
      </c>
      <c r="M1310" s="25">
        <v>3177000000</v>
      </c>
      <c r="N1310" s="25">
        <v>1133000000</v>
      </c>
      <c r="O1310" s="26">
        <v>1133000000</v>
      </c>
      <c r="P1310" s="27">
        <v>0.57852348993288594</v>
      </c>
      <c r="Q1310" s="28">
        <v>0.15208053691275167</v>
      </c>
    </row>
    <row r="1311" spans="1:17" x14ac:dyDescent="0.35">
      <c r="A1311" s="1">
        <v>1360</v>
      </c>
      <c r="B1311" s="1" t="s">
        <v>463</v>
      </c>
      <c r="C1311" s="1" t="s">
        <v>15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s="1" t="s">
        <v>18</v>
      </c>
      <c r="K1311" s="1" t="s">
        <v>288</v>
      </c>
      <c r="L1311" s="24">
        <v>4378000000</v>
      </c>
      <c r="M1311" s="25">
        <v>3326000000</v>
      </c>
      <c r="N1311" s="25">
        <v>1052000000</v>
      </c>
      <c r="O1311" s="26">
        <v>1052000000</v>
      </c>
      <c r="P1311" s="27">
        <v>0.57454068241469813</v>
      </c>
      <c r="Q1311" s="28">
        <v>0.13805774278215224</v>
      </c>
    </row>
    <row r="1312" spans="1:17" x14ac:dyDescent="0.35">
      <c r="A1312" s="1">
        <v>1361</v>
      </c>
      <c r="B1312" s="1" t="s">
        <v>463</v>
      </c>
      <c r="C1312" s="1" t="s">
        <v>16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s="1" t="s">
        <v>18</v>
      </c>
      <c r="K1312" s="1" t="s">
        <v>288</v>
      </c>
      <c r="L1312" s="24">
        <v>4187000000</v>
      </c>
      <c r="M1312" s="25">
        <v>3413000000</v>
      </c>
      <c r="N1312" s="25">
        <v>774000000</v>
      </c>
      <c r="O1312" s="26">
        <v>774000000</v>
      </c>
      <c r="P1312" s="27">
        <v>0.56542876434841327</v>
      </c>
      <c r="Q1312" s="28">
        <v>0.10452397029034437</v>
      </c>
    </row>
    <row r="1313" spans="1:17" x14ac:dyDescent="0.35">
      <c r="A1313" s="1">
        <v>1362</v>
      </c>
      <c r="B1313" s="1" t="s">
        <v>464</v>
      </c>
      <c r="C1313" s="1" t="s">
        <v>11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s="1" t="s">
        <v>12</v>
      </c>
      <c r="K1313" s="1" t="s">
        <v>163</v>
      </c>
      <c r="L1313" s="24">
        <v>2573800000</v>
      </c>
      <c r="M1313" s="25">
        <v>1537700000</v>
      </c>
      <c r="N1313" s="25">
        <v>1036100000</v>
      </c>
      <c r="O1313" s="26">
        <v>1036100000</v>
      </c>
      <c r="P1313" s="27">
        <v>0.40520159322407467</v>
      </c>
      <c r="Q1313" s="28">
        <v>0.16311654780459389</v>
      </c>
    </row>
    <row r="1314" spans="1:17" x14ac:dyDescent="0.35">
      <c r="A1314" s="1">
        <v>1363</v>
      </c>
      <c r="B1314" s="1" t="s">
        <v>464</v>
      </c>
      <c r="C1314" s="1" t="s">
        <v>14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s="1" t="s">
        <v>12</v>
      </c>
      <c r="K1314" s="1" t="s">
        <v>163</v>
      </c>
      <c r="L1314" s="24">
        <v>2753900000</v>
      </c>
      <c r="M1314" s="25">
        <v>1570100000</v>
      </c>
      <c r="N1314" s="25">
        <v>1183800000</v>
      </c>
      <c r="O1314" s="26">
        <v>1183800000</v>
      </c>
      <c r="P1314" s="27">
        <v>0.41577715709217178</v>
      </c>
      <c r="Q1314" s="28">
        <v>0.1787272590020382</v>
      </c>
    </row>
    <row r="1315" spans="1:17" x14ac:dyDescent="0.35">
      <c r="A1315" s="1">
        <v>1364</v>
      </c>
      <c r="B1315" s="1" t="s">
        <v>464</v>
      </c>
      <c r="C1315" s="1" t="s">
        <v>15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s="1" t="s">
        <v>12</v>
      </c>
      <c r="K1315" s="1" t="s">
        <v>163</v>
      </c>
      <c r="L1315" s="24">
        <v>2703100000</v>
      </c>
      <c r="M1315" s="25">
        <v>1506400000</v>
      </c>
      <c r="N1315" s="25">
        <v>1196700000</v>
      </c>
      <c r="O1315" s="26">
        <v>1196700000</v>
      </c>
      <c r="P1315" s="27">
        <v>0.42852613389559124</v>
      </c>
      <c r="Q1315" s="28">
        <v>0.18971448501085938</v>
      </c>
    </row>
    <row r="1316" spans="1:17" x14ac:dyDescent="0.35">
      <c r="A1316" s="1">
        <v>1365</v>
      </c>
      <c r="B1316" s="1" t="s">
        <v>464</v>
      </c>
      <c r="C1316" s="1" t="s">
        <v>16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s="1" t="s">
        <v>12</v>
      </c>
      <c r="K1316" s="1" t="s">
        <v>163</v>
      </c>
      <c r="L1316" s="24">
        <v>2475500000</v>
      </c>
      <c r="M1316" s="25">
        <v>1467400000</v>
      </c>
      <c r="N1316" s="25">
        <v>1008100000</v>
      </c>
      <c r="O1316" s="26">
        <v>1008100000</v>
      </c>
      <c r="P1316" s="27">
        <v>0.42103920401394679</v>
      </c>
      <c r="Q1316" s="28">
        <v>0.1714601581767157</v>
      </c>
    </row>
    <row r="1317" spans="1:17" x14ac:dyDescent="0.35">
      <c r="A1317" s="1">
        <v>1366</v>
      </c>
      <c r="B1317" s="1" t="s">
        <v>465</v>
      </c>
      <c r="C1317" s="1" t="s">
        <v>11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s="1" t="s">
        <v>12</v>
      </c>
      <c r="K1317" s="1" t="s">
        <v>163</v>
      </c>
      <c r="L1317" s="24">
        <v>1671717000</v>
      </c>
      <c r="M1317" s="25">
        <v>914130000</v>
      </c>
      <c r="N1317" s="25">
        <v>757587000</v>
      </c>
      <c r="O1317" s="26">
        <v>757587000</v>
      </c>
      <c r="P1317" s="27">
        <v>0.55845102487431886</v>
      </c>
      <c r="Q1317" s="28">
        <v>0.25307826419271962</v>
      </c>
    </row>
    <row r="1318" spans="1:17" x14ac:dyDescent="0.35">
      <c r="A1318" s="1">
        <v>1367</v>
      </c>
      <c r="B1318" s="1" t="s">
        <v>465</v>
      </c>
      <c r="C1318" s="1" t="s">
        <v>14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s="1" t="s">
        <v>12</v>
      </c>
      <c r="K1318" s="1" t="s">
        <v>163</v>
      </c>
      <c r="L1318" s="24">
        <v>1882928000</v>
      </c>
      <c r="M1318" s="25">
        <v>1040567000</v>
      </c>
      <c r="N1318" s="25">
        <v>842361000</v>
      </c>
      <c r="O1318" s="26">
        <v>842361000</v>
      </c>
      <c r="P1318" s="27">
        <v>0.58148658731217551</v>
      </c>
      <c r="Q1318" s="28">
        <v>0.26013826507167104</v>
      </c>
    </row>
    <row r="1319" spans="1:17" x14ac:dyDescent="0.35">
      <c r="A1319" s="1">
        <v>1368</v>
      </c>
      <c r="B1319" s="1" t="s">
        <v>465</v>
      </c>
      <c r="C1319" s="1" t="s">
        <v>15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s="1" t="s">
        <v>12</v>
      </c>
      <c r="K1319" s="1" t="s">
        <v>163</v>
      </c>
      <c r="L1319" s="24">
        <v>2101899000</v>
      </c>
      <c r="M1319" s="25">
        <v>1102426000</v>
      </c>
      <c r="N1319" s="25">
        <v>999473000</v>
      </c>
      <c r="O1319" s="26">
        <v>999473000</v>
      </c>
      <c r="P1319" s="27">
        <v>0.59216863023292898</v>
      </c>
      <c r="Q1319" s="28">
        <v>0.28158182546582694</v>
      </c>
    </row>
    <row r="1320" spans="1:17" x14ac:dyDescent="0.35">
      <c r="A1320" s="1">
        <v>1369</v>
      </c>
      <c r="B1320" s="1" t="s">
        <v>465</v>
      </c>
      <c r="C1320" s="1" t="s">
        <v>16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s="1" t="s">
        <v>12</v>
      </c>
      <c r="K1320" s="1" t="s">
        <v>163</v>
      </c>
      <c r="L1320" s="24">
        <v>2164646000</v>
      </c>
      <c r="M1320" s="25">
        <v>1136728000</v>
      </c>
      <c r="N1320" s="25">
        <v>1027918000</v>
      </c>
      <c r="O1320" s="26">
        <v>1027918000</v>
      </c>
      <c r="P1320" s="27">
        <v>0.60424548381739029</v>
      </c>
      <c r="Q1320" s="28">
        <v>0.28693597439701651</v>
      </c>
    </row>
    <row r="1321" spans="1:17" x14ac:dyDescent="0.35">
      <c r="A1321" s="1">
        <v>1370</v>
      </c>
      <c r="B1321" s="1" t="s">
        <v>466</v>
      </c>
      <c r="C1321" s="1" t="s">
        <v>11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s="1" t="s">
        <v>18</v>
      </c>
      <c r="K1321" s="1" t="s">
        <v>256</v>
      </c>
      <c r="L1321" s="24">
        <v>2709637000</v>
      </c>
      <c r="M1321" s="25">
        <v>1437886000</v>
      </c>
      <c r="N1321" s="25">
        <v>1271751000</v>
      </c>
      <c r="O1321" s="26">
        <v>1271751000</v>
      </c>
      <c r="P1321" s="27">
        <v>0.27873869786900918</v>
      </c>
      <c r="Q1321" s="28">
        <v>0.13082424610883683</v>
      </c>
    </row>
    <row r="1322" spans="1:17" x14ac:dyDescent="0.35">
      <c r="A1322" s="1">
        <v>1371</v>
      </c>
      <c r="B1322" s="1" t="s">
        <v>466</v>
      </c>
      <c r="C1322" s="1" t="s">
        <v>14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s="1" t="s">
        <v>18</v>
      </c>
      <c r="K1322" s="1" t="s">
        <v>256</v>
      </c>
      <c r="L1322" s="24">
        <v>2869429000</v>
      </c>
      <c r="M1322" s="25">
        <v>1526366000</v>
      </c>
      <c r="N1322" s="25">
        <v>1343063000</v>
      </c>
      <c r="O1322" s="26">
        <v>1343063000</v>
      </c>
      <c r="P1322" s="27">
        <v>0.28048191494467489</v>
      </c>
      <c r="Q1322" s="28">
        <v>0.13128217569814063</v>
      </c>
    </row>
    <row r="1323" spans="1:17" x14ac:dyDescent="0.35">
      <c r="A1323" s="1">
        <v>1372</v>
      </c>
      <c r="B1323" s="1" t="s">
        <v>466</v>
      </c>
      <c r="C1323" s="1" t="s">
        <v>15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s="1" t="s">
        <v>18</v>
      </c>
      <c r="K1323" s="1" t="s">
        <v>256</v>
      </c>
      <c r="L1323" s="24">
        <v>3103721000</v>
      </c>
      <c r="M1323" s="25">
        <v>1615371000</v>
      </c>
      <c r="N1323" s="25">
        <v>1488350000</v>
      </c>
      <c r="O1323" s="26">
        <v>1488350000</v>
      </c>
      <c r="P1323" s="27">
        <v>0.28109145014837877</v>
      </c>
      <c r="Q1323" s="28">
        <v>0.13479383611746656</v>
      </c>
    </row>
    <row r="1324" spans="1:17" x14ac:dyDescent="0.35">
      <c r="A1324" s="1">
        <v>1373</v>
      </c>
      <c r="B1324" s="1" t="s">
        <v>466</v>
      </c>
      <c r="C1324" s="1" t="s">
        <v>16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s="1" t="s">
        <v>18</v>
      </c>
      <c r="K1324" s="1" t="s">
        <v>256</v>
      </c>
      <c r="L1324" s="24">
        <v>3363126000</v>
      </c>
      <c r="M1324" s="25">
        <v>1738755000</v>
      </c>
      <c r="N1324" s="25">
        <v>1624371000</v>
      </c>
      <c r="O1324" s="26">
        <v>1624371000</v>
      </c>
      <c r="P1324" s="27">
        <v>0.28166886781146294</v>
      </c>
      <c r="Q1324" s="28">
        <v>0.1360444837558194</v>
      </c>
    </row>
    <row r="1325" spans="1:17" x14ac:dyDescent="0.35">
      <c r="A1325" s="1">
        <v>1374</v>
      </c>
      <c r="B1325" s="1" t="s">
        <v>467</v>
      </c>
      <c r="C1325" s="1" t="s">
        <v>11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s="1" t="s">
        <v>82</v>
      </c>
      <c r="K1325" s="1" t="s">
        <v>83</v>
      </c>
      <c r="L1325" s="24">
        <v>1038351000</v>
      </c>
      <c r="M1325" s="25">
        <v>693364000</v>
      </c>
      <c r="N1325" s="25">
        <v>344987000</v>
      </c>
      <c r="O1325" s="26">
        <v>344987000</v>
      </c>
      <c r="P1325" s="27">
        <v>0.75950875370757098</v>
      </c>
      <c r="Q1325" s="28">
        <v>0.25234303854410867</v>
      </c>
    </row>
    <row r="1326" spans="1:17" x14ac:dyDescent="0.35">
      <c r="A1326" s="1">
        <v>1375</v>
      </c>
      <c r="B1326" s="1" t="s">
        <v>467</v>
      </c>
      <c r="C1326" s="1" t="s">
        <v>14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s="1" t="s">
        <v>82</v>
      </c>
      <c r="K1326" s="1" t="s">
        <v>83</v>
      </c>
      <c r="L1326" s="24">
        <v>1316134000</v>
      </c>
      <c r="M1326" s="25">
        <v>884104000</v>
      </c>
      <c r="N1326" s="25">
        <v>432030000</v>
      </c>
      <c r="O1326" s="26">
        <v>432030000</v>
      </c>
      <c r="P1326" s="27">
        <v>0.71831455590467042</v>
      </c>
      <c r="Q1326" s="28">
        <v>0.23579167287487043</v>
      </c>
    </row>
    <row r="1327" spans="1:17" x14ac:dyDescent="0.35">
      <c r="A1327" s="1">
        <v>1376</v>
      </c>
      <c r="B1327" s="1" t="s">
        <v>467</v>
      </c>
      <c r="C1327" s="1" t="s">
        <v>15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s="1" t="s">
        <v>82</v>
      </c>
      <c r="K1327" s="1" t="s">
        <v>83</v>
      </c>
      <c r="L1327" s="24">
        <v>1436785000</v>
      </c>
      <c r="M1327" s="25">
        <v>742834000</v>
      </c>
      <c r="N1327" s="25">
        <v>693951000</v>
      </c>
      <c r="O1327" s="26">
        <v>693951000</v>
      </c>
      <c r="P1327" s="27">
        <v>0.70343156574397425</v>
      </c>
      <c r="Q1327" s="28">
        <v>0.33974953697289206</v>
      </c>
    </row>
    <row r="1328" spans="1:17" x14ac:dyDescent="0.35">
      <c r="A1328" s="1">
        <v>1377</v>
      </c>
      <c r="B1328" s="1" t="s">
        <v>467</v>
      </c>
      <c r="C1328" s="1" t="s">
        <v>16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s="1" t="s">
        <v>82</v>
      </c>
      <c r="K1328" s="1" t="s">
        <v>83</v>
      </c>
      <c r="L1328" s="24">
        <v>532736000</v>
      </c>
      <c r="M1328" s="25">
        <v>746473000</v>
      </c>
      <c r="N1328" s="25">
        <v>-213737000</v>
      </c>
      <c r="O1328" s="26">
        <v>-213737000</v>
      </c>
      <c r="P1328" s="27">
        <v>0.45082017154888199</v>
      </c>
      <c r="Q1328" s="28">
        <v>-0.18087185961966787</v>
      </c>
    </row>
    <row r="1329" spans="1:17" x14ac:dyDescent="0.35">
      <c r="A1329" s="1">
        <v>1378</v>
      </c>
      <c r="B1329" s="1" t="s">
        <v>468</v>
      </c>
      <c r="C1329" s="1" t="s">
        <v>11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s="1" t="s">
        <v>12</v>
      </c>
      <c r="K1329" s="1" t="s">
        <v>163</v>
      </c>
      <c r="L1329" s="24">
        <v>3182500000</v>
      </c>
      <c r="M1329" s="25">
        <v>1965500000</v>
      </c>
      <c r="N1329" s="25">
        <v>1217000000</v>
      </c>
      <c r="O1329" s="26">
        <v>1217000000</v>
      </c>
      <c r="P1329" s="27">
        <v>0.37809485339542837</v>
      </c>
      <c r="Q1329" s="28">
        <v>0.14458489759064772</v>
      </c>
    </row>
    <row r="1330" spans="1:17" x14ac:dyDescent="0.35">
      <c r="A1330" s="1">
        <v>1379</v>
      </c>
      <c r="B1330" s="1" t="s">
        <v>468</v>
      </c>
      <c r="C1330" s="1" t="s">
        <v>14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s="1" t="s">
        <v>12</v>
      </c>
      <c r="K1330" s="1" t="s">
        <v>163</v>
      </c>
      <c r="L1330" s="24">
        <v>3160200000</v>
      </c>
      <c r="M1330" s="25">
        <v>1905300000</v>
      </c>
      <c r="N1330" s="25">
        <v>1254900000</v>
      </c>
      <c r="O1330" s="26">
        <v>1254900000</v>
      </c>
      <c r="P1330" s="27">
        <v>0.35897901923142461</v>
      </c>
      <c r="Q1330" s="28">
        <v>0.14254881692092738</v>
      </c>
    </row>
    <row r="1331" spans="1:17" x14ac:dyDescent="0.35">
      <c r="A1331" s="1">
        <v>1380</v>
      </c>
      <c r="B1331" s="1" t="s">
        <v>468</v>
      </c>
      <c r="C1331" s="1" t="s">
        <v>15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s="1" t="s">
        <v>12</v>
      </c>
      <c r="K1331" s="1" t="s">
        <v>163</v>
      </c>
      <c r="L1331" s="24">
        <v>3596400000</v>
      </c>
      <c r="M1331" s="25">
        <v>2037600000</v>
      </c>
      <c r="N1331" s="25">
        <v>1558800000</v>
      </c>
      <c r="O1331" s="26">
        <v>1558800000</v>
      </c>
      <c r="P1331" s="27">
        <v>0.39455842018650578</v>
      </c>
      <c r="Q1331" s="28">
        <v>0.17101481075150851</v>
      </c>
    </row>
    <row r="1332" spans="1:17" x14ac:dyDescent="0.35">
      <c r="A1332" s="1">
        <v>1381</v>
      </c>
      <c r="B1332" s="1" t="s">
        <v>468</v>
      </c>
      <c r="C1332" s="1" t="s">
        <v>16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s="1" t="s">
        <v>12</v>
      </c>
      <c r="K1332" s="1" t="s">
        <v>163</v>
      </c>
      <c r="L1332" s="24">
        <v>3623700000</v>
      </c>
      <c r="M1332" s="25">
        <v>2045600000</v>
      </c>
      <c r="N1332" s="25">
        <v>1578100000</v>
      </c>
      <c r="O1332" s="26">
        <v>1578100000</v>
      </c>
      <c r="P1332" s="27">
        <v>0.38600509176901687</v>
      </c>
      <c r="Q1332" s="28">
        <v>0.16810294321292754</v>
      </c>
    </row>
    <row r="1333" spans="1:17" x14ac:dyDescent="0.35">
      <c r="A1333" s="1">
        <v>1382</v>
      </c>
      <c r="B1333" s="1" t="s">
        <v>469</v>
      </c>
      <c r="C1333" s="1" t="s">
        <v>11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s="1" t="s">
        <v>18</v>
      </c>
      <c r="K1333" s="1" t="s">
        <v>154</v>
      </c>
      <c r="L1333" s="24">
        <v>8484500000</v>
      </c>
      <c r="M1333" s="25">
        <v>6277200000</v>
      </c>
      <c r="N1333" s="25">
        <v>2207300000</v>
      </c>
      <c r="O1333" s="26">
        <v>2207300000</v>
      </c>
      <c r="P1333" s="27">
        <v>0.57070115963085533</v>
      </c>
      <c r="Q1333" s="28">
        <v>0.14847176258508893</v>
      </c>
    </row>
    <row r="1334" spans="1:17" x14ac:dyDescent="0.35">
      <c r="A1334" s="1">
        <v>1383</v>
      </c>
      <c r="B1334" s="1" t="s">
        <v>469</v>
      </c>
      <c r="C1334" s="1" t="s">
        <v>14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s="1" t="s">
        <v>18</v>
      </c>
      <c r="K1334" s="1" t="s">
        <v>154</v>
      </c>
      <c r="L1334" s="24">
        <v>9589000000</v>
      </c>
      <c r="M1334" s="25">
        <v>6796400000</v>
      </c>
      <c r="N1334" s="25">
        <v>2792600000</v>
      </c>
      <c r="O1334" s="26">
        <v>2792600000</v>
      </c>
      <c r="P1334" s="27">
        <v>0.58299590218752662</v>
      </c>
      <c r="Q1334" s="28">
        <v>0.1697856248252046</v>
      </c>
    </row>
    <row r="1335" spans="1:17" x14ac:dyDescent="0.35">
      <c r="A1335" s="1">
        <v>1384</v>
      </c>
      <c r="B1335" s="1" t="s">
        <v>469</v>
      </c>
      <c r="C1335" s="1" t="s">
        <v>15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s="1" t="s">
        <v>18</v>
      </c>
      <c r="K1335" s="1" t="s">
        <v>154</v>
      </c>
      <c r="L1335" s="24">
        <v>11375200000</v>
      </c>
      <c r="M1335" s="25">
        <v>8024100000</v>
      </c>
      <c r="N1335" s="25">
        <v>3351100000</v>
      </c>
      <c r="O1335" s="26">
        <v>3351100000</v>
      </c>
      <c r="P1335" s="27">
        <v>0.59361154743329492</v>
      </c>
      <c r="Q1335" s="28">
        <v>0.17487619176838337</v>
      </c>
    </row>
    <row r="1336" spans="1:17" x14ac:dyDescent="0.35">
      <c r="A1336" s="1">
        <v>1385</v>
      </c>
      <c r="B1336" s="1" t="s">
        <v>469</v>
      </c>
      <c r="C1336" s="1" t="s">
        <v>16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s="1" t="s">
        <v>18</v>
      </c>
      <c r="K1336" s="1" t="s">
        <v>154</v>
      </c>
      <c r="L1336" s="24">
        <v>12804800000</v>
      </c>
      <c r="M1336" s="25">
        <v>8951100000</v>
      </c>
      <c r="N1336" s="25">
        <v>3853700000</v>
      </c>
      <c r="O1336" s="26">
        <v>3853700000</v>
      </c>
      <c r="P1336" s="27">
        <v>0.60071589752250665</v>
      </c>
      <c r="Q1336" s="28">
        <v>0.18078992676828096</v>
      </c>
    </row>
    <row r="1337" spans="1:17" x14ac:dyDescent="0.35">
      <c r="A1337" s="1">
        <v>1386</v>
      </c>
      <c r="B1337" s="1" t="s">
        <v>470</v>
      </c>
      <c r="C1337" s="1" t="s">
        <v>11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s="1" t="s">
        <v>41</v>
      </c>
      <c r="K1337" s="1" t="s">
        <v>42</v>
      </c>
      <c r="L1337" s="24">
        <v>1422000000</v>
      </c>
      <c r="M1337" s="25">
        <v>563000000</v>
      </c>
      <c r="N1337" s="25">
        <v>859000000</v>
      </c>
      <c r="O1337" s="26">
        <v>859000000</v>
      </c>
      <c r="P1337" s="27">
        <v>0.34051724137931039</v>
      </c>
      <c r="Q1337" s="28">
        <v>0.20569923371647508</v>
      </c>
    </row>
    <row r="1338" spans="1:17" x14ac:dyDescent="0.35">
      <c r="A1338" s="1">
        <v>1387</v>
      </c>
      <c r="B1338" s="1" t="s">
        <v>470</v>
      </c>
      <c r="C1338" s="1" t="s">
        <v>14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s="1" t="s">
        <v>41</v>
      </c>
      <c r="K1338" s="1" t="s">
        <v>42</v>
      </c>
      <c r="L1338" s="24">
        <v>1508000000</v>
      </c>
      <c r="M1338" s="25">
        <v>598000000</v>
      </c>
      <c r="N1338" s="25">
        <v>910000000</v>
      </c>
      <c r="O1338" s="26">
        <v>910000000</v>
      </c>
      <c r="P1338" s="27">
        <v>0.3354838709677419</v>
      </c>
      <c r="Q1338" s="28">
        <v>0.20244716351501668</v>
      </c>
    </row>
    <row r="1339" spans="1:17" x14ac:dyDescent="0.35">
      <c r="A1339" s="1">
        <v>1388</v>
      </c>
      <c r="B1339" s="1" t="s">
        <v>470</v>
      </c>
      <c r="C1339" s="1" t="s">
        <v>15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s="1" t="s">
        <v>41</v>
      </c>
      <c r="K1339" s="1" t="s">
        <v>42</v>
      </c>
      <c r="L1339" s="24">
        <v>1620000000</v>
      </c>
      <c r="M1339" s="25">
        <v>613000000</v>
      </c>
      <c r="N1339" s="25">
        <v>1007000000</v>
      </c>
      <c r="O1339" s="26">
        <v>1007000000</v>
      </c>
      <c r="P1339" s="27">
        <v>0.32720662492425767</v>
      </c>
      <c r="Q1339" s="28">
        <v>0.20339325388810342</v>
      </c>
    </row>
    <row r="1340" spans="1:17" x14ac:dyDescent="0.35">
      <c r="A1340" s="1">
        <v>1389</v>
      </c>
      <c r="B1340" s="1" t="s">
        <v>470</v>
      </c>
      <c r="C1340" s="1" t="s">
        <v>16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s="1" t="s">
        <v>41</v>
      </c>
      <c r="K1340" s="1" t="s">
        <v>42</v>
      </c>
      <c r="L1340" s="24">
        <v>1666000000</v>
      </c>
      <c r="M1340" s="25">
        <v>592000000</v>
      </c>
      <c r="N1340" s="25">
        <v>1074000000</v>
      </c>
      <c r="O1340" s="26">
        <v>1074000000</v>
      </c>
      <c r="P1340" s="27">
        <v>0.38036529680365294</v>
      </c>
      <c r="Q1340" s="28">
        <v>0.24520547945205479</v>
      </c>
    </row>
    <row r="1341" spans="1:17" x14ac:dyDescent="0.35">
      <c r="A1341" s="1">
        <v>1394</v>
      </c>
      <c r="B1341" s="1" t="s">
        <v>471</v>
      </c>
      <c r="C1341" s="1" t="s">
        <v>11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s="1" t="s">
        <v>82</v>
      </c>
      <c r="K1341" s="1" t="s">
        <v>340</v>
      </c>
      <c r="L1341" s="24">
        <v>2658000000</v>
      </c>
      <c r="M1341" s="25">
        <v>1083000000</v>
      </c>
      <c r="N1341" s="25">
        <v>1575000000</v>
      </c>
      <c r="O1341" s="26">
        <v>1575000000</v>
      </c>
      <c r="P1341" s="27">
        <v>0.52374384236453198</v>
      </c>
      <c r="Q1341" s="28">
        <v>0.31034482758620691</v>
      </c>
    </row>
    <row r="1342" spans="1:17" x14ac:dyDescent="0.35">
      <c r="A1342" s="1">
        <v>1395</v>
      </c>
      <c r="B1342" s="1" t="s">
        <v>471</v>
      </c>
      <c r="C1342" s="1" t="s">
        <v>14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s="1" t="s">
        <v>82</v>
      </c>
      <c r="K1342" s="1" t="s">
        <v>340</v>
      </c>
      <c r="L1342" s="24">
        <v>2811000000</v>
      </c>
      <c r="M1342" s="25">
        <v>1145000000</v>
      </c>
      <c r="N1342" s="25">
        <v>1666000000</v>
      </c>
      <c r="O1342" s="26">
        <v>1666000000</v>
      </c>
      <c r="P1342" s="27">
        <v>0.50942370424066685</v>
      </c>
      <c r="Q1342" s="28">
        <v>0.30192098586444366</v>
      </c>
    </row>
    <row r="1343" spans="1:17" x14ac:dyDescent="0.35">
      <c r="A1343" s="1">
        <v>1396</v>
      </c>
      <c r="B1343" s="1" t="s">
        <v>471</v>
      </c>
      <c r="C1343" s="1" t="s">
        <v>15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s="1" t="s">
        <v>82</v>
      </c>
      <c r="K1343" s="1" t="s">
        <v>340</v>
      </c>
      <c r="L1343" s="24">
        <v>3113000000</v>
      </c>
      <c r="M1343" s="25">
        <v>1189000000</v>
      </c>
      <c r="N1343" s="25">
        <v>1924000000</v>
      </c>
      <c r="O1343" s="26">
        <v>1924000000</v>
      </c>
      <c r="P1343" s="27">
        <v>0.52735897001524656</v>
      </c>
      <c r="Q1343" s="28">
        <v>0.32593596476367948</v>
      </c>
    </row>
    <row r="1344" spans="1:17" x14ac:dyDescent="0.35">
      <c r="A1344" s="1">
        <v>1397</v>
      </c>
      <c r="B1344" s="1" t="s">
        <v>471</v>
      </c>
      <c r="C1344" s="1" t="s">
        <v>16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s="1" t="s">
        <v>82</v>
      </c>
      <c r="K1344" s="1" t="s">
        <v>340</v>
      </c>
      <c r="L1344" s="24">
        <v>2899000000</v>
      </c>
      <c r="M1344" s="25">
        <v>1117000000</v>
      </c>
      <c r="N1344" s="25">
        <v>1782000000</v>
      </c>
      <c r="O1344" s="26">
        <v>1782000000</v>
      </c>
      <c r="P1344" s="27">
        <v>0.55387848681696594</v>
      </c>
      <c r="Q1344" s="28">
        <v>0.34046618265189149</v>
      </c>
    </row>
    <row r="1345" spans="1:17" x14ac:dyDescent="0.35">
      <c r="A1345" s="1">
        <v>1398</v>
      </c>
      <c r="B1345" s="1" t="s">
        <v>472</v>
      </c>
      <c r="C1345" s="1" t="s">
        <v>11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s="1" t="s">
        <v>58</v>
      </c>
      <c r="K1345" s="1" t="s">
        <v>95</v>
      </c>
      <c r="L1345" s="24">
        <v>2589900000</v>
      </c>
      <c r="M1345" s="25">
        <v>1911500000</v>
      </c>
      <c r="N1345" s="25">
        <v>678400000</v>
      </c>
      <c r="O1345" s="26">
        <v>678400000</v>
      </c>
      <c r="P1345" s="27">
        <v>0.33675300358870341</v>
      </c>
      <c r="Q1345" s="28">
        <v>8.8209289020648049E-2</v>
      </c>
    </row>
    <row r="1346" spans="1:17" x14ac:dyDescent="0.35">
      <c r="A1346" s="1">
        <v>1399</v>
      </c>
      <c r="B1346" s="1" t="s">
        <v>472</v>
      </c>
      <c r="C1346" s="1" t="s">
        <v>14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s="1" t="s">
        <v>58</v>
      </c>
      <c r="K1346" s="1" t="s">
        <v>95</v>
      </c>
      <c r="L1346" s="24">
        <v>2687600000</v>
      </c>
      <c r="M1346" s="25">
        <v>1968300000</v>
      </c>
      <c r="N1346" s="25">
        <v>719300000</v>
      </c>
      <c r="O1346" s="26">
        <v>719300000</v>
      </c>
      <c r="P1346" s="27">
        <v>0.34676472485646093</v>
      </c>
      <c r="Q1346" s="28">
        <v>9.2806915682859176E-2</v>
      </c>
    </row>
    <row r="1347" spans="1:17" x14ac:dyDescent="0.35">
      <c r="A1347" s="1">
        <v>1400</v>
      </c>
      <c r="B1347" s="1" t="s">
        <v>472</v>
      </c>
      <c r="C1347" s="1" t="s">
        <v>15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s="1" t="s">
        <v>58</v>
      </c>
      <c r="K1347" s="1" t="s">
        <v>95</v>
      </c>
      <c r="L1347" s="24">
        <v>2586600000</v>
      </c>
      <c r="M1347" s="25">
        <v>1744900000</v>
      </c>
      <c r="N1347" s="25">
        <v>841700000</v>
      </c>
      <c r="O1347" s="26">
        <v>841700000</v>
      </c>
      <c r="P1347" s="27">
        <v>0.36785892057171299</v>
      </c>
      <c r="Q1347" s="28">
        <v>0.11970418829552727</v>
      </c>
    </row>
    <row r="1348" spans="1:17" x14ac:dyDescent="0.35">
      <c r="A1348" s="1">
        <v>1401</v>
      </c>
      <c r="B1348" s="1" t="s">
        <v>472</v>
      </c>
      <c r="C1348" s="1" t="s">
        <v>16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s="1" t="s">
        <v>58</v>
      </c>
      <c r="K1348" s="1" t="s">
        <v>95</v>
      </c>
      <c r="L1348" s="24">
        <v>2531600000</v>
      </c>
      <c r="M1348" s="25">
        <v>1699300000</v>
      </c>
      <c r="N1348" s="25">
        <v>832300000</v>
      </c>
      <c r="O1348" s="26">
        <v>832300000</v>
      </c>
      <c r="P1348" s="27">
        <v>0.37348597730994493</v>
      </c>
      <c r="Q1348" s="28">
        <v>0.12278889987164923</v>
      </c>
    </row>
    <row r="1349" spans="1:17" x14ac:dyDescent="0.35">
      <c r="A1349" s="1">
        <v>1402</v>
      </c>
      <c r="B1349" s="1" t="s">
        <v>473</v>
      </c>
      <c r="C1349" s="1" t="s">
        <v>11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s="1" t="s">
        <v>58</v>
      </c>
      <c r="K1349" s="1" t="s">
        <v>59</v>
      </c>
      <c r="L1349" s="24">
        <v>4206226000</v>
      </c>
      <c r="M1349" s="25">
        <v>3264896000</v>
      </c>
      <c r="N1349" s="25">
        <v>941330000</v>
      </c>
      <c r="O1349" s="26">
        <v>941330000</v>
      </c>
      <c r="P1349" s="27">
        <v>0.44116028780648553</v>
      </c>
      <c r="Q1349" s="28">
        <v>9.8729220379713087E-2</v>
      </c>
    </row>
    <row r="1350" spans="1:17" x14ac:dyDescent="0.35">
      <c r="A1350" s="1">
        <v>1403</v>
      </c>
      <c r="B1350" s="1" t="s">
        <v>473</v>
      </c>
      <c r="C1350" s="1" t="s">
        <v>14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s="1" t="s">
        <v>58</v>
      </c>
      <c r="K1350" s="1" t="s">
        <v>59</v>
      </c>
      <c r="L1350" s="24">
        <v>4616566000</v>
      </c>
      <c r="M1350" s="25">
        <v>3470200000</v>
      </c>
      <c r="N1350" s="25">
        <v>1146366000</v>
      </c>
      <c r="O1350" s="26">
        <v>1146366000</v>
      </c>
      <c r="P1350" s="27">
        <v>0.45324741015000491</v>
      </c>
      <c r="Q1350" s="28">
        <v>0.11254846580424076</v>
      </c>
    </row>
    <row r="1351" spans="1:17" x14ac:dyDescent="0.35">
      <c r="A1351" s="1">
        <v>1404</v>
      </c>
      <c r="B1351" s="1" t="s">
        <v>473</v>
      </c>
      <c r="C1351" s="1" t="s">
        <v>15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s="1" t="s">
        <v>58</v>
      </c>
      <c r="K1351" s="1" t="s">
        <v>59</v>
      </c>
      <c r="L1351" s="24">
        <v>5164484000</v>
      </c>
      <c r="M1351" s="25">
        <v>3860448000</v>
      </c>
      <c r="N1351" s="25">
        <v>1304036000</v>
      </c>
      <c r="O1351" s="26">
        <v>1304036000</v>
      </c>
      <c r="P1351" s="27">
        <v>0.46403420520879002</v>
      </c>
      <c r="Q1351" s="28">
        <v>0.11716897735062198</v>
      </c>
    </row>
    <row r="1352" spans="1:17" x14ac:dyDescent="0.35">
      <c r="A1352" s="1">
        <v>1405</v>
      </c>
      <c r="B1352" s="1" t="s">
        <v>473</v>
      </c>
      <c r="C1352" s="1" t="s">
        <v>16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s="1" t="s">
        <v>58</v>
      </c>
      <c r="K1352" s="1" t="s">
        <v>59</v>
      </c>
      <c r="L1352" s="24">
        <v>5559226000</v>
      </c>
      <c r="M1352" s="25">
        <v>3943786000</v>
      </c>
      <c r="N1352" s="25">
        <v>1615440000</v>
      </c>
      <c r="O1352" s="26">
        <v>1615440000</v>
      </c>
      <c r="P1352" s="27">
        <v>0.49026165979852021</v>
      </c>
      <c r="Q1352" s="28">
        <v>0.14246377026314844</v>
      </c>
    </row>
    <row r="1353" spans="1:17" x14ac:dyDescent="0.35">
      <c r="A1353" s="1">
        <v>1406</v>
      </c>
      <c r="B1353" s="1" t="s">
        <v>474</v>
      </c>
      <c r="C1353" s="1" t="s">
        <v>11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s="1" t="s">
        <v>18</v>
      </c>
      <c r="K1353" s="1" t="s">
        <v>78</v>
      </c>
      <c r="L1353" s="24">
        <v>1537400000</v>
      </c>
      <c r="M1353" s="25">
        <v>976900000</v>
      </c>
      <c r="N1353" s="25">
        <v>560500000</v>
      </c>
      <c r="O1353" s="26">
        <v>560500000</v>
      </c>
      <c r="P1353" s="27">
        <v>0.38595169955314557</v>
      </c>
      <c r="Q1353" s="28">
        <v>0.14070894210975549</v>
      </c>
    </row>
    <row r="1354" spans="1:17" x14ac:dyDescent="0.35">
      <c r="A1354" s="1">
        <v>1407</v>
      </c>
      <c r="B1354" s="1" t="s">
        <v>474</v>
      </c>
      <c r="C1354" s="1" t="s">
        <v>14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s="1" t="s">
        <v>18</v>
      </c>
      <c r="K1354" s="1" t="s">
        <v>78</v>
      </c>
      <c r="L1354" s="24">
        <v>1580500000</v>
      </c>
      <c r="M1354" s="25">
        <v>1010000000</v>
      </c>
      <c r="N1354" s="25">
        <v>570500000</v>
      </c>
      <c r="O1354" s="26">
        <v>570500000</v>
      </c>
      <c r="P1354" s="27">
        <v>0.37548702841395043</v>
      </c>
      <c r="Q1354" s="28">
        <v>0.13553644397985365</v>
      </c>
    </row>
    <row r="1355" spans="1:17" x14ac:dyDescent="0.35">
      <c r="A1355" s="1">
        <v>1408</v>
      </c>
      <c r="B1355" s="1" t="s">
        <v>474</v>
      </c>
      <c r="C1355" s="1" t="s">
        <v>15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s="1" t="s">
        <v>18</v>
      </c>
      <c r="K1355" s="1" t="s">
        <v>78</v>
      </c>
      <c r="L1355" s="24">
        <v>2074200000</v>
      </c>
      <c r="M1355" s="25">
        <v>1497600000</v>
      </c>
      <c r="N1355" s="25">
        <v>576600000</v>
      </c>
      <c r="O1355" s="26">
        <v>576600000</v>
      </c>
      <c r="P1355" s="27">
        <v>0.36159196694733542</v>
      </c>
      <c r="Q1355" s="28">
        <v>0.10051775534752366</v>
      </c>
    </row>
    <row r="1356" spans="1:17" x14ac:dyDescent="0.35">
      <c r="A1356" s="1">
        <v>1409</v>
      </c>
      <c r="B1356" s="1" t="s">
        <v>474</v>
      </c>
      <c r="C1356" s="1" t="s">
        <v>16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s="1" t="s">
        <v>18</v>
      </c>
      <c r="K1356" s="1" t="s">
        <v>78</v>
      </c>
      <c r="L1356" s="24">
        <v>2440400000</v>
      </c>
      <c r="M1356" s="25">
        <v>1736700000</v>
      </c>
      <c r="N1356" s="25">
        <v>703700000</v>
      </c>
      <c r="O1356" s="26">
        <v>703700000</v>
      </c>
      <c r="P1356" s="27">
        <v>0.37256877652590759</v>
      </c>
      <c r="Q1356" s="28">
        <v>0.10743183414246893</v>
      </c>
    </row>
    <row r="1357" spans="1:17" x14ac:dyDescent="0.35">
      <c r="A1357" s="1">
        <v>1410</v>
      </c>
      <c r="B1357" s="1" t="s">
        <v>475</v>
      </c>
      <c r="C1357" s="1" t="s">
        <v>11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s="1" t="s">
        <v>35</v>
      </c>
      <c r="K1357" s="1" t="s">
        <v>123</v>
      </c>
      <c r="L1357" s="24">
        <v>2027600000</v>
      </c>
      <c r="M1357" s="25">
        <v>1117200000</v>
      </c>
      <c r="N1357" s="25">
        <v>910400000</v>
      </c>
      <c r="O1357" s="26">
        <v>910400000</v>
      </c>
      <c r="P1357" s="27">
        <v>0.34379503874391715</v>
      </c>
      <c r="Q1357" s="28">
        <v>0.15436526103396239</v>
      </c>
    </row>
    <row r="1358" spans="1:17" x14ac:dyDescent="0.35">
      <c r="A1358" s="1">
        <v>1411</v>
      </c>
      <c r="B1358" s="1" t="s">
        <v>475</v>
      </c>
      <c r="C1358" s="1" t="s">
        <v>14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s="1" t="s">
        <v>35</v>
      </c>
      <c r="K1358" s="1" t="s">
        <v>123</v>
      </c>
      <c r="L1358" s="24">
        <v>2031000000</v>
      </c>
      <c r="M1358" s="25">
        <v>1112000000</v>
      </c>
      <c r="N1358" s="25">
        <v>919000000</v>
      </c>
      <c r="O1358" s="26">
        <v>919000000</v>
      </c>
      <c r="P1358" s="27">
        <v>0.36199336969308094</v>
      </c>
      <c r="Q1358" s="28">
        <v>0.16379709834955264</v>
      </c>
    </row>
    <row r="1359" spans="1:17" x14ac:dyDescent="0.35">
      <c r="A1359" s="1">
        <v>1412</v>
      </c>
      <c r="B1359" s="1" t="s">
        <v>475</v>
      </c>
      <c r="C1359" s="1" t="s">
        <v>15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s="1" t="s">
        <v>35</v>
      </c>
      <c r="K1359" s="1" t="s">
        <v>123</v>
      </c>
      <c r="L1359" s="24">
        <v>1968700000</v>
      </c>
      <c r="M1359" s="25">
        <v>1196700000</v>
      </c>
      <c r="N1359" s="25">
        <v>772000000</v>
      </c>
      <c r="O1359" s="26">
        <v>772000000</v>
      </c>
      <c r="P1359" s="27">
        <v>0.34582886855095119</v>
      </c>
      <c r="Q1359" s="28">
        <v>0.13561227537021098</v>
      </c>
    </row>
    <row r="1360" spans="1:17" x14ac:dyDescent="0.35">
      <c r="A1360" s="1">
        <v>1413</v>
      </c>
      <c r="B1360" s="1" t="s">
        <v>475</v>
      </c>
      <c r="C1360" s="1" t="s">
        <v>16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s="1" t="s">
        <v>35</v>
      </c>
      <c r="K1360" s="1" t="s">
        <v>123</v>
      </c>
      <c r="L1360" s="24">
        <v>2967800000</v>
      </c>
      <c r="M1360" s="25">
        <v>1822500000</v>
      </c>
      <c r="N1360" s="25">
        <v>1145300000</v>
      </c>
      <c r="O1360" s="26">
        <v>1145300000</v>
      </c>
      <c r="P1360" s="27">
        <v>0.37994162228594841</v>
      </c>
      <c r="Q1360" s="28">
        <v>0.14662279803359279</v>
      </c>
    </row>
    <row r="1361" spans="1:17" x14ac:dyDescent="0.35">
      <c r="A1361" s="1">
        <v>1414</v>
      </c>
      <c r="B1361" s="1" t="s">
        <v>476</v>
      </c>
      <c r="C1361" s="1" t="s">
        <v>11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s="1" t="s">
        <v>51</v>
      </c>
      <c r="K1361" s="1" t="s">
        <v>477</v>
      </c>
      <c r="L1361" s="24">
        <v>819809000</v>
      </c>
      <c r="M1361" s="25">
        <v>450728000</v>
      </c>
      <c r="N1361" s="25">
        <v>369081000</v>
      </c>
      <c r="O1361" s="26">
        <v>369081000</v>
      </c>
      <c r="P1361" s="27">
        <v>0.63548523625404241</v>
      </c>
      <c r="Q1361" s="28">
        <v>0.28609776970230655</v>
      </c>
    </row>
    <row r="1362" spans="1:17" x14ac:dyDescent="0.35">
      <c r="A1362" s="1">
        <v>1415</v>
      </c>
      <c r="B1362" s="1" t="s">
        <v>476</v>
      </c>
      <c r="C1362" s="1" t="s">
        <v>14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s="1" t="s">
        <v>51</v>
      </c>
      <c r="K1362" s="1" t="s">
        <v>477</v>
      </c>
      <c r="L1362" s="24">
        <v>891400000</v>
      </c>
      <c r="M1362" s="25">
        <v>462444000</v>
      </c>
      <c r="N1362" s="25">
        <v>428956000</v>
      </c>
      <c r="O1362" s="26">
        <v>428956000</v>
      </c>
      <c r="P1362" s="27">
        <v>0.6501515245447882</v>
      </c>
      <c r="Q1362" s="28">
        <v>0.31286335804648213</v>
      </c>
    </row>
    <row r="1363" spans="1:17" x14ac:dyDescent="0.35">
      <c r="A1363" s="1">
        <v>1416</v>
      </c>
      <c r="B1363" s="1" t="s">
        <v>476</v>
      </c>
      <c r="C1363" s="1" t="s">
        <v>15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s="1" t="s">
        <v>51</v>
      </c>
      <c r="K1363" s="1" t="s">
        <v>477</v>
      </c>
      <c r="L1363" s="24">
        <v>1019852000</v>
      </c>
      <c r="M1363" s="25">
        <v>527489000</v>
      </c>
      <c r="N1363" s="25">
        <v>492363000</v>
      </c>
      <c r="O1363" s="26">
        <v>492363000</v>
      </c>
      <c r="P1363" s="27">
        <v>0.67096497449305192</v>
      </c>
      <c r="Q1363" s="28">
        <v>0.32392771474323973</v>
      </c>
    </row>
    <row r="1364" spans="1:17" x14ac:dyDescent="0.35">
      <c r="A1364" s="1">
        <v>1417</v>
      </c>
      <c r="B1364" s="1" t="s">
        <v>476</v>
      </c>
      <c r="C1364" s="1" t="s">
        <v>16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s="1" t="s">
        <v>51</v>
      </c>
      <c r="K1364" s="1" t="s">
        <v>477</v>
      </c>
      <c r="L1364" s="24">
        <v>1128503000</v>
      </c>
      <c r="M1364" s="25">
        <v>727372000</v>
      </c>
      <c r="N1364" s="25">
        <v>401131000</v>
      </c>
      <c r="O1364" s="26">
        <v>401131000</v>
      </c>
      <c r="P1364" s="27">
        <v>0.6786644928612624</v>
      </c>
      <c r="Q1364" s="28">
        <v>0.24123406555935697</v>
      </c>
    </row>
    <row r="1365" spans="1:17" x14ac:dyDescent="0.35">
      <c r="A1365" s="1">
        <v>1418</v>
      </c>
      <c r="B1365" s="1" t="s">
        <v>478</v>
      </c>
      <c r="C1365" s="1" t="s">
        <v>11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s="1" t="s">
        <v>18</v>
      </c>
      <c r="K1365" s="1" t="s">
        <v>479</v>
      </c>
      <c r="L1365" s="24">
        <v>1598600000</v>
      </c>
      <c r="M1365" s="25">
        <v>1012400000</v>
      </c>
      <c r="N1365" s="25">
        <v>586200000</v>
      </c>
      <c r="O1365" s="26">
        <v>586200000</v>
      </c>
      <c r="P1365" s="27">
        <v>0.49377606177606181</v>
      </c>
      <c r="Q1365" s="28">
        <v>0.18106563706563705</v>
      </c>
    </row>
    <row r="1366" spans="1:17" x14ac:dyDescent="0.35">
      <c r="A1366" s="1">
        <v>1419</v>
      </c>
      <c r="B1366" s="1" t="s">
        <v>478</v>
      </c>
      <c r="C1366" s="1" t="s">
        <v>14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s="1" t="s">
        <v>18</v>
      </c>
      <c r="K1366" s="1" t="s">
        <v>479</v>
      </c>
      <c r="L1366" s="24">
        <v>1733400000</v>
      </c>
      <c r="M1366" s="25">
        <v>1048700000</v>
      </c>
      <c r="N1366" s="25">
        <v>684700000</v>
      </c>
      <c r="O1366" s="26">
        <v>684700000</v>
      </c>
      <c r="P1366" s="27">
        <v>0.49630647655042093</v>
      </c>
      <c r="Q1366" s="28">
        <v>0.19604306247494704</v>
      </c>
    </row>
    <row r="1367" spans="1:17" x14ac:dyDescent="0.35">
      <c r="A1367" s="1">
        <v>1420</v>
      </c>
      <c r="B1367" s="1" t="s">
        <v>478</v>
      </c>
      <c r="C1367" s="1" t="s">
        <v>15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s="1" t="s">
        <v>18</v>
      </c>
      <c r="K1367" s="1" t="s">
        <v>479</v>
      </c>
      <c r="L1367" s="24">
        <v>1818500000</v>
      </c>
      <c r="M1367" s="25">
        <v>1053700000</v>
      </c>
      <c r="N1367" s="25">
        <v>764800000</v>
      </c>
      <c r="O1367" s="26">
        <v>764800000</v>
      </c>
      <c r="P1367" s="27">
        <v>0.50610893100665166</v>
      </c>
      <c r="Q1367" s="28">
        <v>0.21285241156661378</v>
      </c>
    </row>
    <row r="1368" spans="1:17" x14ac:dyDescent="0.35">
      <c r="A1368" s="1">
        <v>1421</v>
      </c>
      <c r="B1368" s="1" t="s">
        <v>478</v>
      </c>
      <c r="C1368" s="1" t="s">
        <v>16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s="1" t="s">
        <v>18</v>
      </c>
      <c r="K1368" s="1" t="s">
        <v>479</v>
      </c>
      <c r="L1368" s="24">
        <v>1908300000</v>
      </c>
      <c r="M1368" s="25">
        <v>1054100000</v>
      </c>
      <c r="N1368" s="25">
        <v>854200000</v>
      </c>
      <c r="O1368" s="26">
        <v>854200000</v>
      </c>
      <c r="P1368" s="27">
        <v>0.51411713993210839</v>
      </c>
      <c r="Q1368" s="28">
        <v>0.23013093377875962</v>
      </c>
    </row>
    <row r="1369" spans="1:17" x14ac:dyDescent="0.35">
      <c r="A1369" s="1">
        <v>1422</v>
      </c>
      <c r="B1369" s="1" t="s">
        <v>480</v>
      </c>
      <c r="C1369" s="1" t="s">
        <v>11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s="1" t="s">
        <v>18</v>
      </c>
      <c r="K1369" s="1" t="s">
        <v>203</v>
      </c>
      <c r="L1369" s="24">
        <v>1696346000</v>
      </c>
      <c r="M1369" s="25">
        <v>763064000</v>
      </c>
      <c r="N1369" s="25">
        <v>933282000</v>
      </c>
      <c r="O1369" s="26">
        <v>933282000</v>
      </c>
      <c r="P1369" s="27">
        <v>0.73524585403318854</v>
      </c>
      <c r="Q1369" s="28">
        <v>0.40451165100975994</v>
      </c>
    </row>
    <row r="1370" spans="1:17" x14ac:dyDescent="0.35">
      <c r="A1370" s="1">
        <v>1423</v>
      </c>
      <c r="B1370" s="1" t="s">
        <v>480</v>
      </c>
      <c r="C1370" s="1" t="s">
        <v>14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s="1" t="s">
        <v>18</v>
      </c>
      <c r="K1370" s="1" t="s">
        <v>203</v>
      </c>
      <c r="L1370" s="24">
        <v>1831515000</v>
      </c>
      <c r="M1370" s="25">
        <v>846635000</v>
      </c>
      <c r="N1370" s="25">
        <v>984880000</v>
      </c>
      <c r="O1370" s="26">
        <v>984880000</v>
      </c>
      <c r="P1370" s="27">
        <v>0.72368756393706524</v>
      </c>
      <c r="Q1370" s="28">
        <v>0.38915619471876384</v>
      </c>
    </row>
    <row r="1371" spans="1:17" x14ac:dyDescent="0.35">
      <c r="A1371" s="1">
        <v>1424</v>
      </c>
      <c r="B1371" s="1" t="s">
        <v>480</v>
      </c>
      <c r="C1371" s="1" t="s">
        <v>15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s="1" t="s">
        <v>18</v>
      </c>
      <c r="K1371" s="1" t="s">
        <v>203</v>
      </c>
      <c r="L1371" s="24">
        <v>1886560000</v>
      </c>
      <c r="M1371" s="25">
        <v>893381000</v>
      </c>
      <c r="N1371" s="25">
        <v>993179000</v>
      </c>
      <c r="O1371" s="26">
        <v>993179000</v>
      </c>
      <c r="P1371" s="27">
        <v>0.70778133272505717</v>
      </c>
      <c r="Q1371" s="28">
        <v>0.37261129052589875</v>
      </c>
    </row>
    <row r="1372" spans="1:17" x14ac:dyDescent="0.35">
      <c r="A1372" s="1">
        <v>1425</v>
      </c>
      <c r="B1372" s="1" t="s">
        <v>480</v>
      </c>
      <c r="C1372" s="1" t="s">
        <v>16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s="1" t="s">
        <v>18</v>
      </c>
      <c r="K1372" s="1" t="s">
        <v>203</v>
      </c>
      <c r="L1372" s="24">
        <v>2030870000</v>
      </c>
      <c r="M1372" s="25">
        <v>922775000</v>
      </c>
      <c r="N1372" s="25">
        <v>1108095000</v>
      </c>
      <c r="O1372" s="26">
        <v>1108095000</v>
      </c>
      <c r="P1372" s="27">
        <v>0.67286854169683064</v>
      </c>
      <c r="Q1372" s="28">
        <v>0.3671344136806145</v>
      </c>
    </row>
    <row r="1373" spans="1:17" x14ac:dyDescent="0.35">
      <c r="A1373" s="1">
        <v>1426</v>
      </c>
      <c r="B1373" s="1" t="s">
        <v>481</v>
      </c>
      <c r="C1373" s="1" t="s">
        <v>11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s="1" t="s">
        <v>41</v>
      </c>
      <c r="K1373" s="1" t="s">
        <v>44</v>
      </c>
      <c r="L1373" s="24">
        <v>7164000000</v>
      </c>
      <c r="M1373" s="25">
        <v>2701000000</v>
      </c>
      <c r="N1373" s="25">
        <v>4463000000</v>
      </c>
      <c r="O1373" s="26">
        <v>4463000000</v>
      </c>
      <c r="P1373" s="27">
        <v>0.43321037673096696</v>
      </c>
      <c r="Q1373" s="28">
        <v>0.26987966378424139</v>
      </c>
    </row>
    <row r="1374" spans="1:17" x14ac:dyDescent="0.35">
      <c r="A1374" s="1">
        <v>1427</v>
      </c>
      <c r="B1374" s="1" t="s">
        <v>481</v>
      </c>
      <c r="C1374" s="1" t="s">
        <v>14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s="1" t="s">
        <v>41</v>
      </c>
      <c r="K1374" s="1" t="s">
        <v>44</v>
      </c>
      <c r="L1374" s="24">
        <v>7270000000</v>
      </c>
      <c r="M1374" s="25">
        <v>2835000000</v>
      </c>
      <c r="N1374" s="25">
        <v>4435000000</v>
      </c>
      <c r="O1374" s="26">
        <v>4435000000</v>
      </c>
      <c r="P1374" s="27">
        <v>0.42546965529349801</v>
      </c>
      <c r="Q1374" s="28">
        <v>0.25955404693626732</v>
      </c>
    </row>
    <row r="1375" spans="1:17" x14ac:dyDescent="0.35">
      <c r="A1375" s="1">
        <v>1428</v>
      </c>
      <c r="B1375" s="1" t="s">
        <v>481</v>
      </c>
      <c r="C1375" s="1" t="s">
        <v>15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s="1" t="s">
        <v>41</v>
      </c>
      <c r="K1375" s="1" t="s">
        <v>44</v>
      </c>
      <c r="L1375" s="24">
        <v>7436000000</v>
      </c>
      <c r="M1375" s="25">
        <v>2926000000</v>
      </c>
      <c r="N1375" s="25">
        <v>4510000000</v>
      </c>
      <c r="O1375" s="26">
        <v>4510000000</v>
      </c>
      <c r="P1375" s="27">
        <v>0.40266421183733148</v>
      </c>
      <c r="Q1375" s="28">
        <v>0.24421941842205014</v>
      </c>
    </row>
    <row r="1376" spans="1:17" x14ac:dyDescent="0.35">
      <c r="A1376" s="1">
        <v>1429</v>
      </c>
      <c r="B1376" s="1" t="s">
        <v>481</v>
      </c>
      <c r="C1376" s="1" t="s">
        <v>16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s="1" t="s">
        <v>41</v>
      </c>
      <c r="K1376" s="1" t="s">
        <v>44</v>
      </c>
      <c r="L1376" s="24">
        <v>7678000000</v>
      </c>
      <c r="M1376" s="25">
        <v>3031000000</v>
      </c>
      <c r="N1376" s="25">
        <v>4647000000</v>
      </c>
      <c r="O1376" s="26">
        <v>4647000000</v>
      </c>
      <c r="P1376" s="27">
        <v>0.43901881182457547</v>
      </c>
      <c r="Q1376" s="28">
        <v>0.26570987477843216</v>
      </c>
    </row>
    <row r="1377" spans="1:17" x14ac:dyDescent="0.35">
      <c r="A1377" s="1">
        <v>1430</v>
      </c>
      <c r="B1377" s="1" t="s">
        <v>482</v>
      </c>
      <c r="C1377" s="1" t="s">
        <v>11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s="1" t="s">
        <v>51</v>
      </c>
      <c r="K1377" s="1" t="s">
        <v>52</v>
      </c>
      <c r="L1377" s="24">
        <v>3455777000</v>
      </c>
      <c r="M1377" s="25">
        <v>1445069000</v>
      </c>
      <c r="N1377" s="25">
        <v>2010708000</v>
      </c>
      <c r="O1377" s="26">
        <v>2010708000</v>
      </c>
      <c r="P1377" s="27">
        <v>0.81194772655238046</v>
      </c>
      <c r="Q1377" s="28">
        <v>0.47242336220209924</v>
      </c>
    </row>
    <row r="1378" spans="1:17" x14ac:dyDescent="0.35">
      <c r="A1378" s="1">
        <v>1431</v>
      </c>
      <c r="B1378" s="1" t="s">
        <v>482</v>
      </c>
      <c r="C1378" s="1" t="s">
        <v>14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s="1" t="s">
        <v>51</v>
      </c>
      <c r="K1378" s="1" t="s">
        <v>52</v>
      </c>
      <c r="L1378" s="24">
        <v>3705903000</v>
      </c>
      <c r="M1378" s="25">
        <v>1510069000</v>
      </c>
      <c r="N1378" s="25">
        <v>2195834000</v>
      </c>
      <c r="O1378" s="26">
        <v>2195834000</v>
      </c>
      <c r="P1378" s="27">
        <v>0.81558674154884991</v>
      </c>
      <c r="Q1378" s="28">
        <v>0.48325417503970752</v>
      </c>
    </row>
    <row r="1379" spans="1:17" x14ac:dyDescent="0.35">
      <c r="A1379" s="1">
        <v>1432</v>
      </c>
      <c r="B1379" s="1" t="s">
        <v>482</v>
      </c>
      <c r="C1379" s="1" t="s">
        <v>15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s="1" t="s">
        <v>51</v>
      </c>
      <c r="K1379" s="1" t="s">
        <v>52</v>
      </c>
      <c r="L1379" s="24">
        <v>3988015000</v>
      </c>
      <c r="M1379" s="25">
        <v>1590672000</v>
      </c>
      <c r="N1379" s="25">
        <v>2397343000</v>
      </c>
      <c r="O1379" s="26">
        <v>2397343000</v>
      </c>
      <c r="P1379" s="27">
        <v>0.8187567262829365</v>
      </c>
      <c r="Q1379" s="28">
        <v>0.49218488557774076</v>
      </c>
    </row>
    <row r="1380" spans="1:17" x14ac:dyDescent="0.35">
      <c r="A1380" s="1">
        <v>1433</v>
      </c>
      <c r="B1380" s="1" t="s">
        <v>482</v>
      </c>
      <c r="C1380" s="1" t="s">
        <v>16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s="1" t="s">
        <v>51</v>
      </c>
      <c r="K1380" s="1" t="s">
        <v>52</v>
      </c>
      <c r="L1380" s="24">
        <v>4305911000</v>
      </c>
      <c r="M1380" s="25">
        <v>1630403000</v>
      </c>
      <c r="N1380" s="25">
        <v>2675508000</v>
      </c>
      <c r="O1380" s="26">
        <v>2675508000</v>
      </c>
      <c r="P1380" s="27">
        <v>0.81766554888880827</v>
      </c>
      <c r="Q1380" s="28">
        <v>0.50806222362152809</v>
      </c>
    </row>
    <row r="1381" spans="1:17" x14ac:dyDescent="0.35">
      <c r="A1381" s="1">
        <v>1438</v>
      </c>
      <c r="B1381" s="1" t="s">
        <v>483</v>
      </c>
      <c r="C1381" s="1" t="s">
        <v>11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s="1" t="s">
        <v>18</v>
      </c>
      <c r="K1381" s="1" t="s">
        <v>78</v>
      </c>
      <c r="L1381" s="24">
        <v>6491261000</v>
      </c>
      <c r="M1381" s="25">
        <v>4963184000</v>
      </c>
      <c r="N1381" s="25">
        <v>1528077000</v>
      </c>
      <c r="O1381" s="26">
        <v>1528077000</v>
      </c>
      <c r="P1381" s="27">
        <v>0.26624795789751732</v>
      </c>
      <c r="Q1381" s="28">
        <v>6.2676170432858044E-2</v>
      </c>
    </row>
    <row r="1382" spans="1:17" x14ac:dyDescent="0.35">
      <c r="A1382" s="1">
        <v>1439</v>
      </c>
      <c r="B1382" s="1" t="s">
        <v>483</v>
      </c>
      <c r="C1382" s="1" t="s">
        <v>14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s="1" t="s">
        <v>18</v>
      </c>
      <c r="K1382" s="1" t="s">
        <v>78</v>
      </c>
      <c r="L1382" s="24">
        <v>6032000000</v>
      </c>
      <c r="M1382" s="25">
        <v>4790000000</v>
      </c>
      <c r="N1382" s="25">
        <v>1242000000</v>
      </c>
      <c r="O1382" s="26">
        <v>1242000000</v>
      </c>
      <c r="P1382" s="27">
        <v>0.26096737907761525</v>
      </c>
      <c r="Q1382" s="28">
        <v>5.3733667906896251E-2</v>
      </c>
    </row>
    <row r="1383" spans="1:17" x14ac:dyDescent="0.35">
      <c r="A1383" s="1">
        <v>1440</v>
      </c>
      <c r="B1383" s="1" t="s">
        <v>483</v>
      </c>
      <c r="C1383" s="1" t="s">
        <v>15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s="1" t="s">
        <v>18</v>
      </c>
      <c r="K1383" s="1" t="s">
        <v>78</v>
      </c>
      <c r="L1383" s="24">
        <v>5801000000</v>
      </c>
      <c r="M1383" s="25">
        <v>4878000000</v>
      </c>
      <c r="N1383" s="25">
        <v>923000000</v>
      </c>
      <c r="O1383" s="26">
        <v>923000000</v>
      </c>
      <c r="P1383" s="27">
        <v>0.25791392495109378</v>
      </c>
      <c r="Q1383" s="28">
        <v>4.1036813089098345E-2</v>
      </c>
    </row>
    <row r="1384" spans="1:17" x14ac:dyDescent="0.35">
      <c r="A1384" s="1">
        <v>1441</v>
      </c>
      <c r="B1384" s="1" t="s">
        <v>483</v>
      </c>
      <c r="C1384" s="1" t="s">
        <v>16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s="1" t="s">
        <v>18</v>
      </c>
      <c r="K1384" s="1" t="s">
        <v>78</v>
      </c>
      <c r="L1384" s="24">
        <v>5514000000</v>
      </c>
      <c r="M1384" s="25">
        <v>4667000000</v>
      </c>
      <c r="N1384" s="25">
        <v>847000000</v>
      </c>
      <c r="O1384" s="26">
        <v>847000000</v>
      </c>
      <c r="P1384" s="27">
        <v>0.26183579467211171</v>
      </c>
      <c r="Q1384" s="28">
        <v>4.0220333349161877E-2</v>
      </c>
    </row>
    <row r="1385" spans="1:17" x14ac:dyDescent="0.35">
      <c r="A1385" s="1">
        <v>1442</v>
      </c>
      <c r="B1385" s="1" t="s">
        <v>484</v>
      </c>
      <c r="C1385" s="1" t="s">
        <v>11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s="1" t="s">
        <v>12</v>
      </c>
      <c r="K1385" s="1" t="s">
        <v>163</v>
      </c>
      <c r="L1385" s="24">
        <v>857305000</v>
      </c>
      <c r="M1385" s="25">
        <v>388469000</v>
      </c>
      <c r="N1385" s="25">
        <v>468836000</v>
      </c>
      <c r="O1385" s="26">
        <v>468836000</v>
      </c>
      <c r="P1385" s="27">
        <v>0.44811198709562083</v>
      </c>
      <c r="Q1385" s="28">
        <v>0.24505984635802019</v>
      </c>
    </row>
    <row r="1386" spans="1:17" x14ac:dyDescent="0.35">
      <c r="A1386" s="1">
        <v>1443</v>
      </c>
      <c r="B1386" s="1" t="s">
        <v>484</v>
      </c>
      <c r="C1386" s="1" t="s">
        <v>14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s="1" t="s">
        <v>12</v>
      </c>
      <c r="K1386" s="1" t="s">
        <v>163</v>
      </c>
      <c r="L1386" s="24">
        <v>964634000</v>
      </c>
      <c r="M1386" s="25">
        <v>429015000</v>
      </c>
      <c r="N1386" s="25">
        <v>535619000</v>
      </c>
      <c r="O1386" s="26">
        <v>535619000</v>
      </c>
      <c r="P1386" s="27">
        <v>0.45017306738311014</v>
      </c>
      <c r="Q1386" s="28">
        <v>0.24996138242968219</v>
      </c>
    </row>
    <row r="1387" spans="1:17" x14ac:dyDescent="0.35">
      <c r="A1387" s="1">
        <v>1444</v>
      </c>
      <c r="B1387" s="1" t="s">
        <v>484</v>
      </c>
      <c r="C1387" s="1" t="s">
        <v>15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s="1" t="s">
        <v>12</v>
      </c>
      <c r="K1387" s="1" t="s">
        <v>163</v>
      </c>
      <c r="L1387" s="24">
        <v>1094411000</v>
      </c>
      <c r="M1387" s="25">
        <v>538075000</v>
      </c>
      <c r="N1387" s="25">
        <v>556336000</v>
      </c>
      <c r="O1387" s="26">
        <v>556336000</v>
      </c>
      <c r="P1387" s="27">
        <v>0.42824016738137138</v>
      </c>
      <c r="Q1387" s="28">
        <v>0.21769282450585986</v>
      </c>
    </row>
    <row r="1388" spans="1:17" x14ac:dyDescent="0.35">
      <c r="A1388" s="1">
        <v>1445</v>
      </c>
      <c r="B1388" s="1" t="s">
        <v>484</v>
      </c>
      <c r="C1388" s="1" t="s">
        <v>16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s="1" t="s">
        <v>12</v>
      </c>
      <c r="K1388" s="1" t="s">
        <v>163</v>
      </c>
      <c r="L1388" s="24">
        <v>1266185000</v>
      </c>
      <c r="M1388" s="25">
        <v>778573000</v>
      </c>
      <c r="N1388" s="25">
        <v>487612000</v>
      </c>
      <c r="O1388" s="26">
        <v>487612000</v>
      </c>
      <c r="P1388" s="27">
        <v>0.42405358771938051</v>
      </c>
      <c r="Q1388" s="28">
        <v>0.16330442866960401</v>
      </c>
    </row>
    <row r="1389" spans="1:17" x14ac:dyDescent="0.35">
      <c r="A1389" s="1">
        <v>1446</v>
      </c>
      <c r="B1389" s="1" t="s">
        <v>485</v>
      </c>
      <c r="C1389" s="1" t="s">
        <v>11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s="1" t="s">
        <v>41</v>
      </c>
      <c r="K1389" s="1" t="s">
        <v>42</v>
      </c>
      <c r="L1389" s="24">
        <v>3001000000</v>
      </c>
      <c r="M1389" s="25">
        <v>1449000000</v>
      </c>
      <c r="N1389" s="25">
        <v>1552000000</v>
      </c>
      <c r="O1389" s="26">
        <v>1552000000</v>
      </c>
      <c r="P1389" s="27">
        <v>0.3110811651290557</v>
      </c>
      <c r="Q1389" s="28">
        <v>0.1608790297501814</v>
      </c>
    </row>
    <row r="1390" spans="1:17" x14ac:dyDescent="0.35">
      <c r="A1390" s="1">
        <v>1447</v>
      </c>
      <c r="B1390" s="1" t="s">
        <v>485</v>
      </c>
      <c r="C1390" s="1" t="s">
        <v>14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s="1" t="s">
        <v>41</v>
      </c>
      <c r="K1390" s="1" t="s">
        <v>42</v>
      </c>
      <c r="L1390" s="24">
        <v>3371000000</v>
      </c>
      <c r="M1390" s="25">
        <v>1687000000</v>
      </c>
      <c r="N1390" s="25">
        <v>1684000000</v>
      </c>
      <c r="O1390" s="26">
        <v>1684000000</v>
      </c>
      <c r="P1390" s="27">
        <v>0.31931419910959558</v>
      </c>
      <c r="Q1390" s="28">
        <v>0.15951501373496257</v>
      </c>
    </row>
    <row r="1391" spans="1:17" x14ac:dyDescent="0.35">
      <c r="A1391" s="1">
        <v>1448</v>
      </c>
      <c r="B1391" s="1" t="s">
        <v>485</v>
      </c>
      <c r="C1391" s="1" t="s">
        <v>15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s="1" t="s">
        <v>41</v>
      </c>
      <c r="K1391" s="1" t="s">
        <v>42</v>
      </c>
      <c r="L1391" s="24">
        <v>3346000000</v>
      </c>
      <c r="M1391" s="25">
        <v>1570000000</v>
      </c>
      <c r="N1391" s="25">
        <v>1776000000</v>
      </c>
      <c r="O1391" s="26">
        <v>1776000000</v>
      </c>
      <c r="P1391" s="27">
        <v>0.30321703670140465</v>
      </c>
      <c r="Q1391" s="28">
        <v>0.16094245582238331</v>
      </c>
    </row>
    <row r="1392" spans="1:17" x14ac:dyDescent="0.35">
      <c r="A1392" s="1">
        <v>1449</v>
      </c>
      <c r="B1392" s="1" t="s">
        <v>485</v>
      </c>
      <c r="C1392" s="1" t="s">
        <v>16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s="1" t="s">
        <v>41</v>
      </c>
      <c r="K1392" s="1" t="s">
        <v>42</v>
      </c>
      <c r="L1392" s="24">
        <v>3583000000</v>
      </c>
      <c r="M1392" s="25">
        <v>1647000000</v>
      </c>
      <c r="N1392" s="25">
        <v>1936000000</v>
      </c>
      <c r="O1392" s="26">
        <v>1936000000</v>
      </c>
      <c r="P1392" s="27">
        <v>0.35021014563581276</v>
      </c>
      <c r="Q1392" s="28">
        <v>0.18922881438764538</v>
      </c>
    </row>
    <row r="1393" spans="1:17" x14ac:dyDescent="0.35">
      <c r="A1393" s="1">
        <v>1450</v>
      </c>
      <c r="B1393" s="1" t="s">
        <v>486</v>
      </c>
      <c r="C1393" s="1" t="s">
        <v>11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s="1" t="s">
        <v>46</v>
      </c>
      <c r="K1393" s="1" t="s">
        <v>104</v>
      </c>
      <c r="L1393" s="24">
        <v>10811000000</v>
      </c>
      <c r="M1393" s="25">
        <v>7514000000</v>
      </c>
      <c r="N1393" s="25">
        <v>3297000000</v>
      </c>
      <c r="O1393" s="26">
        <v>3297000000</v>
      </c>
      <c r="P1393" s="27">
        <v>0.96183274021352316</v>
      </c>
      <c r="Q1393" s="28">
        <v>0.29332740213523134</v>
      </c>
    </row>
    <row r="1394" spans="1:17" x14ac:dyDescent="0.35">
      <c r="A1394" s="1">
        <v>1451</v>
      </c>
      <c r="B1394" s="1" t="s">
        <v>486</v>
      </c>
      <c r="C1394" s="1" t="s">
        <v>14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s="1" t="s">
        <v>46</v>
      </c>
      <c r="K1394" s="1" t="s">
        <v>104</v>
      </c>
      <c r="L1394" s="24">
        <v>8311000000</v>
      </c>
      <c r="M1394" s="25">
        <v>6384000000</v>
      </c>
      <c r="N1394" s="25">
        <v>1927000000</v>
      </c>
      <c r="O1394" s="26">
        <v>1927000000</v>
      </c>
      <c r="P1394" s="27">
        <v>0.9661706579865148</v>
      </c>
      <c r="Q1394" s="28">
        <v>0.22401767030923042</v>
      </c>
    </row>
    <row r="1395" spans="1:17" x14ac:dyDescent="0.35">
      <c r="A1395" s="1">
        <v>1452</v>
      </c>
      <c r="B1395" s="1" t="s">
        <v>486</v>
      </c>
      <c r="C1395" s="1" t="s">
        <v>15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s="1" t="s">
        <v>46</v>
      </c>
      <c r="K1395" s="1" t="s">
        <v>104</v>
      </c>
      <c r="L1395" s="24">
        <v>8472000000</v>
      </c>
      <c r="M1395" s="25">
        <v>5885000000</v>
      </c>
      <c r="N1395" s="25">
        <v>2587000000</v>
      </c>
      <c r="O1395" s="26">
        <v>2587000000</v>
      </c>
      <c r="P1395" s="27">
        <v>0.9730102216607327</v>
      </c>
      <c r="Q1395" s="28">
        <v>0.29711726197312505</v>
      </c>
    </row>
    <row r="1396" spans="1:17" x14ac:dyDescent="0.35">
      <c r="A1396" s="1">
        <v>1453</v>
      </c>
      <c r="B1396" s="1" t="s">
        <v>486</v>
      </c>
      <c r="C1396" s="1" t="s">
        <v>16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s="1" t="s">
        <v>46</v>
      </c>
      <c r="K1396" s="1" t="s">
        <v>104</v>
      </c>
      <c r="L1396" s="24">
        <v>8314000000</v>
      </c>
      <c r="M1396" s="25">
        <v>5325000000</v>
      </c>
      <c r="N1396" s="25">
        <v>2989000000</v>
      </c>
      <c r="O1396" s="26">
        <v>2989000000</v>
      </c>
      <c r="P1396" s="27">
        <v>0.97433493495839685</v>
      </c>
      <c r="Q1396" s="28">
        <v>0.35028712059064809</v>
      </c>
    </row>
    <row r="1397" spans="1:17" x14ac:dyDescent="0.35">
      <c r="A1397" s="1">
        <v>1458</v>
      </c>
      <c r="B1397" s="1" t="s">
        <v>487</v>
      </c>
      <c r="C1397" s="1" t="s">
        <v>11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21</v>
      </c>
      <c r="K1397" s="1" t="s">
        <v>488</v>
      </c>
      <c r="L1397" s="24">
        <v>3940000000</v>
      </c>
      <c r="M1397" s="25">
        <v>1847000000</v>
      </c>
      <c r="N1397" s="25">
        <v>2093000000</v>
      </c>
      <c r="O1397" s="26">
        <v>2093000000</v>
      </c>
      <c r="P1397" s="27">
        <v>0.2745453278517177</v>
      </c>
      <c r="Q1397" s="28">
        <v>0.14584349522681347</v>
      </c>
    </row>
    <row r="1398" spans="1:17" x14ac:dyDescent="0.35">
      <c r="A1398" s="1">
        <v>1459</v>
      </c>
      <c r="B1398" s="1" t="s">
        <v>487</v>
      </c>
      <c r="C1398" s="1" t="s">
        <v>14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21</v>
      </c>
      <c r="K1398" s="1" t="s">
        <v>488</v>
      </c>
      <c r="L1398" s="24">
        <v>3846000000</v>
      </c>
      <c r="M1398" s="25">
        <v>2046000000</v>
      </c>
      <c r="N1398" s="25">
        <v>1800000000</v>
      </c>
      <c r="O1398" s="26">
        <v>1800000000</v>
      </c>
      <c r="P1398" s="27">
        <v>0.28023899737685809</v>
      </c>
      <c r="Q1398" s="28">
        <v>0.13115709705625181</v>
      </c>
    </row>
    <row r="1399" spans="1:17" x14ac:dyDescent="0.35">
      <c r="A1399" s="1">
        <v>1460</v>
      </c>
      <c r="B1399" s="1" t="s">
        <v>487</v>
      </c>
      <c r="C1399" s="1" t="s">
        <v>15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21</v>
      </c>
      <c r="K1399" s="1" t="s">
        <v>488</v>
      </c>
      <c r="L1399" s="24">
        <v>3809000000</v>
      </c>
      <c r="M1399" s="25">
        <v>1719000000</v>
      </c>
      <c r="N1399" s="25">
        <v>2090000000</v>
      </c>
      <c r="O1399" s="26">
        <v>2090000000</v>
      </c>
      <c r="P1399" s="27">
        <v>0.27723997379721954</v>
      </c>
      <c r="Q1399" s="28">
        <v>0.1521216973578863</v>
      </c>
    </row>
    <row r="1400" spans="1:17" x14ac:dyDescent="0.35">
      <c r="A1400" s="1">
        <v>1461</v>
      </c>
      <c r="B1400" s="1" t="s">
        <v>487</v>
      </c>
      <c r="C1400" s="1" t="s">
        <v>16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21</v>
      </c>
      <c r="K1400" s="1" t="s">
        <v>488</v>
      </c>
      <c r="L1400" s="24">
        <v>2615000000</v>
      </c>
      <c r="M1400" s="25">
        <v>1995000000</v>
      </c>
      <c r="N1400" s="25">
        <v>620000000</v>
      </c>
      <c r="O1400" s="26">
        <v>620000000</v>
      </c>
      <c r="P1400" s="27">
        <v>0.23431899641577059</v>
      </c>
      <c r="Q1400" s="28">
        <v>5.5555555555555552E-2</v>
      </c>
    </row>
    <row r="1401" spans="1:17" x14ac:dyDescent="0.35">
      <c r="A1401" s="1">
        <v>1462</v>
      </c>
      <c r="B1401" s="1" t="s">
        <v>489</v>
      </c>
      <c r="C1401" s="1" t="s">
        <v>11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s="1" t="s">
        <v>35</v>
      </c>
      <c r="K1401" s="1" t="s">
        <v>490</v>
      </c>
      <c r="L1401" s="24">
        <v>1108300000</v>
      </c>
      <c r="M1401" s="25">
        <v>585400000</v>
      </c>
      <c r="N1401" s="25">
        <v>522900000</v>
      </c>
      <c r="O1401" s="26">
        <v>522900000</v>
      </c>
      <c r="P1401" s="27">
        <v>0.39637352026036266</v>
      </c>
      <c r="Q1401" s="28">
        <v>0.18701047888129896</v>
      </c>
    </row>
    <row r="1402" spans="1:17" x14ac:dyDescent="0.35">
      <c r="A1402" s="1">
        <v>1463</v>
      </c>
      <c r="B1402" s="1" t="s">
        <v>489</v>
      </c>
      <c r="C1402" s="1" t="s">
        <v>14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s="1" t="s">
        <v>35</v>
      </c>
      <c r="K1402" s="1" t="s">
        <v>490</v>
      </c>
      <c r="L1402" s="24">
        <v>1991700000</v>
      </c>
      <c r="M1402" s="25">
        <v>895100000</v>
      </c>
      <c r="N1402" s="25">
        <v>1096600000</v>
      </c>
      <c r="O1402" s="26">
        <v>1096600000</v>
      </c>
      <c r="P1402" s="27">
        <v>0.40916654682909792</v>
      </c>
      <c r="Q1402" s="28">
        <v>0.22528093350042114</v>
      </c>
    </row>
    <row r="1403" spans="1:17" x14ac:dyDescent="0.35">
      <c r="A1403" s="1">
        <v>1464</v>
      </c>
      <c r="B1403" s="1" t="s">
        <v>489</v>
      </c>
      <c r="C1403" s="1" t="s">
        <v>15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s="1" t="s">
        <v>35</v>
      </c>
      <c r="K1403" s="1" t="s">
        <v>490</v>
      </c>
      <c r="L1403" s="24">
        <v>2578600000</v>
      </c>
      <c r="M1403" s="25">
        <v>1078400000</v>
      </c>
      <c r="N1403" s="25">
        <v>1500200000</v>
      </c>
      <c r="O1403" s="26">
        <v>1500200000</v>
      </c>
      <c r="P1403" s="27">
        <v>0.42777040477770401</v>
      </c>
      <c r="Q1403" s="28">
        <v>0.24887193098871932</v>
      </c>
    </row>
    <row r="1404" spans="1:17" x14ac:dyDescent="0.35">
      <c r="A1404" s="1">
        <v>1465</v>
      </c>
      <c r="B1404" s="1" t="s">
        <v>489</v>
      </c>
      <c r="C1404" s="1" t="s">
        <v>16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s="1" t="s">
        <v>35</v>
      </c>
      <c r="K1404" s="1" t="s">
        <v>490</v>
      </c>
      <c r="L1404" s="24">
        <v>2942300000</v>
      </c>
      <c r="M1404" s="25">
        <v>1177200000</v>
      </c>
      <c r="N1404" s="25">
        <v>1765100000</v>
      </c>
      <c r="O1404" s="26">
        <v>1765100000</v>
      </c>
      <c r="P1404" s="27">
        <v>0.4493158634170179</v>
      </c>
      <c r="Q1404" s="28">
        <v>0.26954675951377438</v>
      </c>
    </row>
    <row r="1405" spans="1:17" x14ac:dyDescent="0.35">
      <c r="A1405" s="1">
        <v>1466</v>
      </c>
      <c r="B1405" s="1" t="s">
        <v>491</v>
      </c>
      <c r="C1405" s="1" t="s">
        <v>11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s="1" t="s">
        <v>18</v>
      </c>
      <c r="K1405" s="1" t="s">
        <v>479</v>
      </c>
      <c r="L1405" s="24">
        <v>3903700000</v>
      </c>
      <c r="M1405" s="25">
        <v>2960300000</v>
      </c>
      <c r="N1405" s="25">
        <v>943400000</v>
      </c>
      <c r="O1405" s="26">
        <v>943400000</v>
      </c>
      <c r="P1405" s="27">
        <v>0.35848294228385147</v>
      </c>
      <c r="Q1405" s="28">
        <v>8.6633913402819229E-2</v>
      </c>
    </row>
    <row r="1406" spans="1:17" x14ac:dyDescent="0.35">
      <c r="A1406" s="1">
        <v>1467</v>
      </c>
      <c r="B1406" s="1" t="s">
        <v>491</v>
      </c>
      <c r="C1406" s="1" t="s">
        <v>14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s="1" t="s">
        <v>18</v>
      </c>
      <c r="K1406" s="1" t="s">
        <v>479</v>
      </c>
      <c r="L1406" s="24">
        <v>4102700000</v>
      </c>
      <c r="M1406" s="25">
        <v>2814600000</v>
      </c>
      <c r="N1406" s="25">
        <v>1288100000</v>
      </c>
      <c r="O1406" s="26">
        <v>1288100000</v>
      </c>
      <c r="P1406" s="27">
        <v>0.36183479441906408</v>
      </c>
      <c r="Q1406" s="28">
        <v>0.113603090328612</v>
      </c>
    </row>
    <row r="1407" spans="1:17" x14ac:dyDescent="0.35">
      <c r="A1407" s="1">
        <v>1468</v>
      </c>
      <c r="B1407" s="1" t="s">
        <v>491</v>
      </c>
      <c r="C1407" s="1" t="s">
        <v>15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s="1" t="s">
        <v>18</v>
      </c>
      <c r="K1407" s="1" t="s">
        <v>479</v>
      </c>
      <c r="L1407" s="24">
        <v>4072000000</v>
      </c>
      <c r="M1407" s="25">
        <v>2681100000</v>
      </c>
      <c r="N1407" s="25">
        <v>1390900000</v>
      </c>
      <c r="O1407" s="26">
        <v>1390900000</v>
      </c>
      <c r="P1407" s="27">
        <v>0.36448916020694966</v>
      </c>
      <c r="Q1407" s="28">
        <v>0.12450097567088562</v>
      </c>
    </row>
    <row r="1408" spans="1:17" x14ac:dyDescent="0.35">
      <c r="A1408" s="1">
        <v>1469</v>
      </c>
      <c r="B1408" s="1" t="s">
        <v>491</v>
      </c>
      <c r="C1408" s="1" t="s">
        <v>16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s="1" t="s">
        <v>18</v>
      </c>
      <c r="K1408" s="1" t="s">
        <v>479</v>
      </c>
      <c r="L1408" s="24">
        <v>4267200000</v>
      </c>
      <c r="M1408" s="25">
        <v>2798900000</v>
      </c>
      <c r="N1408" s="25">
        <v>1468300000</v>
      </c>
      <c r="O1408" s="26">
        <v>1468300000</v>
      </c>
      <c r="P1408" s="27">
        <v>0.37408936696210193</v>
      </c>
      <c r="Q1408" s="28">
        <v>0.12872033593702056</v>
      </c>
    </row>
    <row r="1409" spans="1:17" x14ac:dyDescent="0.35">
      <c r="A1409" s="1">
        <v>1470</v>
      </c>
      <c r="B1409" s="1" t="s">
        <v>492</v>
      </c>
      <c r="C1409" s="1" t="s">
        <v>11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21</v>
      </c>
      <c r="K1409" s="1" t="s">
        <v>33</v>
      </c>
      <c r="L1409" s="24">
        <v>766600000</v>
      </c>
      <c r="M1409" s="25">
        <v>415100000</v>
      </c>
      <c r="N1409" s="25">
        <v>351500000</v>
      </c>
      <c r="O1409" s="26">
        <v>351500000</v>
      </c>
      <c r="P1409" s="27">
        <v>0.42779017857142854</v>
      </c>
      <c r="Q1409" s="28">
        <v>0.19614955357142858</v>
      </c>
    </row>
    <row r="1410" spans="1:17" x14ac:dyDescent="0.35">
      <c r="A1410" s="1">
        <v>1471</v>
      </c>
      <c r="B1410" s="1" t="s">
        <v>492</v>
      </c>
      <c r="C1410" s="1" t="s">
        <v>14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21</v>
      </c>
      <c r="K1410" s="1" t="s">
        <v>33</v>
      </c>
      <c r="L1410" s="24">
        <v>1022700000</v>
      </c>
      <c r="M1410" s="25">
        <v>457200000</v>
      </c>
      <c r="N1410" s="25">
        <v>565500000</v>
      </c>
      <c r="O1410" s="26">
        <v>565500000</v>
      </c>
      <c r="P1410" s="27">
        <v>0.44630154920357845</v>
      </c>
      <c r="Q1410" s="28">
        <v>0.24678158411520837</v>
      </c>
    </row>
    <row r="1411" spans="1:17" x14ac:dyDescent="0.35">
      <c r="A1411" s="1">
        <v>1472</v>
      </c>
      <c r="B1411" s="1" t="s">
        <v>492</v>
      </c>
      <c r="C1411" s="1" t="s">
        <v>15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21</v>
      </c>
      <c r="K1411" s="1" t="s">
        <v>33</v>
      </c>
      <c r="L1411" s="24">
        <v>1554500000</v>
      </c>
      <c r="M1411" s="25">
        <v>528000000</v>
      </c>
      <c r="N1411" s="25">
        <v>1026500000</v>
      </c>
      <c r="O1411" s="26">
        <v>1026500000</v>
      </c>
      <c r="P1411" s="27">
        <v>0.47707463785907189</v>
      </c>
      <c r="Q1411" s="28">
        <v>0.31503191750552417</v>
      </c>
    </row>
    <row r="1412" spans="1:17" x14ac:dyDescent="0.35">
      <c r="A1412" s="1">
        <v>1473</v>
      </c>
      <c r="B1412" s="1" t="s">
        <v>492</v>
      </c>
      <c r="C1412" s="1" t="s">
        <v>16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21</v>
      </c>
      <c r="K1412" s="1" t="s">
        <v>33</v>
      </c>
      <c r="L1412" s="24">
        <v>1665200000</v>
      </c>
      <c r="M1412" s="25">
        <v>541700000</v>
      </c>
      <c r="N1412" s="25">
        <v>1123500000</v>
      </c>
      <c r="O1412" s="26">
        <v>1123500000</v>
      </c>
      <c r="P1412" s="27">
        <v>0.50629370629370629</v>
      </c>
      <c r="Q1412" s="28">
        <v>0.34159318941927636</v>
      </c>
    </row>
    <row r="1413" spans="1:17" x14ac:dyDescent="0.35">
      <c r="A1413" s="1">
        <v>1474</v>
      </c>
      <c r="B1413" s="1" t="s">
        <v>493</v>
      </c>
      <c r="C1413" s="1" t="s">
        <v>11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s="1" t="s">
        <v>82</v>
      </c>
      <c r="K1413" s="1" t="s">
        <v>83</v>
      </c>
      <c r="L1413" s="24">
        <v>2485000000</v>
      </c>
      <c r="M1413" s="25">
        <v>1646000000</v>
      </c>
      <c r="N1413" s="25">
        <v>839000000</v>
      </c>
      <c r="O1413" s="26">
        <v>839000000</v>
      </c>
      <c r="P1413" s="27">
        <v>0.91025641025641024</v>
      </c>
      <c r="Q1413" s="28">
        <v>0.30732600732600734</v>
      </c>
    </row>
    <row r="1414" spans="1:17" x14ac:dyDescent="0.35">
      <c r="A1414" s="1">
        <v>1475</v>
      </c>
      <c r="B1414" s="1" t="s">
        <v>493</v>
      </c>
      <c r="C1414" s="1" t="s">
        <v>14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s="1" t="s">
        <v>82</v>
      </c>
      <c r="K1414" s="1" t="s">
        <v>83</v>
      </c>
      <c r="L1414" s="24">
        <v>3043000000</v>
      </c>
      <c r="M1414" s="25">
        <v>1839000000</v>
      </c>
      <c r="N1414" s="25">
        <v>1204000000</v>
      </c>
      <c r="O1414" s="26">
        <v>1204000000</v>
      </c>
      <c r="P1414" s="27">
        <v>0.90269949569860575</v>
      </c>
      <c r="Q1414" s="28">
        <v>0.3571640462770691</v>
      </c>
    </row>
    <row r="1415" spans="1:17" x14ac:dyDescent="0.35">
      <c r="A1415" s="1">
        <v>1476</v>
      </c>
      <c r="B1415" s="1" t="s">
        <v>493</v>
      </c>
      <c r="C1415" s="1" t="s">
        <v>15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s="1" t="s">
        <v>82</v>
      </c>
      <c r="K1415" s="1" t="s">
        <v>83</v>
      </c>
      <c r="L1415" s="24">
        <v>3611000000</v>
      </c>
      <c r="M1415" s="25">
        <v>2238000000</v>
      </c>
      <c r="N1415" s="25">
        <v>1373000000</v>
      </c>
      <c r="O1415" s="26">
        <v>1373000000</v>
      </c>
      <c r="P1415" s="27">
        <v>0.89425458147597825</v>
      </c>
      <c r="Q1415" s="28">
        <v>0.34001981178801388</v>
      </c>
    </row>
    <row r="1416" spans="1:17" x14ac:dyDescent="0.35">
      <c r="A1416" s="1">
        <v>1477</v>
      </c>
      <c r="B1416" s="1" t="s">
        <v>493</v>
      </c>
      <c r="C1416" s="1" t="s">
        <v>16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s="1" t="s">
        <v>82</v>
      </c>
      <c r="K1416" s="1" t="s">
        <v>83</v>
      </c>
      <c r="L1416" s="24">
        <v>2444000000</v>
      </c>
      <c r="M1416" s="25">
        <v>2299000000</v>
      </c>
      <c r="N1416" s="25">
        <v>145000000</v>
      </c>
      <c r="O1416" s="26">
        <v>145000000</v>
      </c>
      <c r="P1416" s="27">
        <v>0.78008298755186722</v>
      </c>
      <c r="Q1416" s="28">
        <v>4.6281519310564956E-2</v>
      </c>
    </row>
    <row r="1417" spans="1:17" x14ac:dyDescent="0.35">
      <c r="A1417" s="1">
        <v>1478</v>
      </c>
      <c r="B1417" s="1" t="s">
        <v>494</v>
      </c>
      <c r="C1417" s="1" t="s">
        <v>11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s="1" t="s">
        <v>46</v>
      </c>
      <c r="K1417" s="1" t="s">
        <v>99</v>
      </c>
      <c r="L1417" s="24">
        <v>10431000000</v>
      </c>
      <c r="M1417" s="25">
        <v>6672000000</v>
      </c>
      <c r="N1417" s="25">
        <v>3759000000</v>
      </c>
      <c r="O1417" s="26">
        <v>3759000000</v>
      </c>
      <c r="P1417" s="27">
        <v>0.96645974242564625</v>
      </c>
      <c r="Q1417" s="28">
        <v>0.34828129343092745</v>
      </c>
    </row>
    <row r="1418" spans="1:17" x14ac:dyDescent="0.35">
      <c r="A1418" s="1">
        <v>1479</v>
      </c>
      <c r="B1418" s="1" t="s">
        <v>494</v>
      </c>
      <c r="C1418" s="1" t="s">
        <v>14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s="1" t="s">
        <v>46</v>
      </c>
      <c r="K1418" s="1" t="s">
        <v>99</v>
      </c>
      <c r="L1418" s="24">
        <v>11439000000</v>
      </c>
      <c r="M1418" s="25">
        <v>7929000000</v>
      </c>
      <c r="N1418" s="25">
        <v>3510000000</v>
      </c>
      <c r="O1418" s="26">
        <v>3510000000</v>
      </c>
      <c r="P1418" s="27">
        <v>0.96833996444594939</v>
      </c>
      <c r="Q1418" s="28">
        <v>0.29713028019977988</v>
      </c>
    </row>
    <row r="1419" spans="1:17" x14ac:dyDescent="0.35">
      <c r="A1419" s="1">
        <v>1480</v>
      </c>
      <c r="B1419" s="1" t="s">
        <v>494</v>
      </c>
      <c r="C1419" s="1" t="s">
        <v>15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s="1" t="s">
        <v>46</v>
      </c>
      <c r="K1419" s="1" t="s">
        <v>99</v>
      </c>
      <c r="L1419" s="24">
        <v>12257000000</v>
      </c>
      <c r="M1419" s="25">
        <v>8419000000</v>
      </c>
      <c r="N1419" s="25">
        <v>3838000000</v>
      </c>
      <c r="O1419" s="26">
        <v>3838000000</v>
      </c>
      <c r="P1419" s="27">
        <v>0.96307063722794062</v>
      </c>
      <c r="Q1419" s="28">
        <v>0.30156360493439144</v>
      </c>
    </row>
    <row r="1420" spans="1:17" x14ac:dyDescent="0.35">
      <c r="A1420" s="1">
        <v>1481</v>
      </c>
      <c r="B1420" s="1" t="s">
        <v>494</v>
      </c>
      <c r="C1420" s="1" t="s">
        <v>16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s="1" t="s">
        <v>46</v>
      </c>
      <c r="K1420" s="1" t="s">
        <v>99</v>
      </c>
      <c r="L1420" s="24">
        <v>13013000000</v>
      </c>
      <c r="M1420" s="25">
        <v>8954000000</v>
      </c>
      <c r="N1420" s="25">
        <v>4059000000</v>
      </c>
      <c r="O1420" s="26">
        <v>4059000000</v>
      </c>
      <c r="P1420" s="27">
        <v>0.95543318649045517</v>
      </c>
      <c r="Q1420" s="28">
        <v>0.29801762114537445</v>
      </c>
    </row>
    <row r="1421" spans="1:17" x14ac:dyDescent="0.35">
      <c r="A1421" s="1">
        <v>1482</v>
      </c>
      <c r="B1421" s="1" t="s">
        <v>495</v>
      </c>
      <c r="C1421" s="1" t="s">
        <v>11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24</v>
      </c>
      <c r="K1421" s="1" t="s">
        <v>29</v>
      </c>
      <c r="L1421" s="24">
        <v>6019000000</v>
      </c>
      <c r="M1421" s="25">
        <v>4763000000</v>
      </c>
      <c r="N1421" s="25">
        <v>1256000000</v>
      </c>
      <c r="O1421" s="26">
        <v>1256000000</v>
      </c>
      <c r="P1421" s="27">
        <v>0.6672209289435761</v>
      </c>
      <c r="Q1421" s="28">
        <v>0.13923068395964971</v>
      </c>
    </row>
    <row r="1422" spans="1:17" x14ac:dyDescent="0.35">
      <c r="A1422" s="1">
        <v>1483</v>
      </c>
      <c r="B1422" s="1" t="s">
        <v>495</v>
      </c>
      <c r="C1422" s="1" t="s">
        <v>14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24</v>
      </c>
      <c r="K1422" s="1" t="s">
        <v>29</v>
      </c>
      <c r="L1422" s="24">
        <v>6356000000</v>
      </c>
      <c r="M1422" s="25">
        <v>5110000000</v>
      </c>
      <c r="N1422" s="25">
        <v>1246000000</v>
      </c>
      <c r="O1422" s="26">
        <v>1246000000</v>
      </c>
      <c r="P1422" s="27">
        <v>0.65695090439276482</v>
      </c>
      <c r="Q1422" s="28">
        <v>0.12878552971576226</v>
      </c>
    </row>
    <row r="1423" spans="1:17" x14ac:dyDescent="0.35">
      <c r="A1423" s="1">
        <v>1484</v>
      </c>
      <c r="B1423" s="1" t="s">
        <v>495</v>
      </c>
      <c r="C1423" s="1" t="s">
        <v>15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24</v>
      </c>
      <c r="K1423" s="1" t="s">
        <v>29</v>
      </c>
      <c r="L1423" s="24">
        <v>6602000000</v>
      </c>
      <c r="M1423" s="25">
        <v>4741000000</v>
      </c>
      <c r="N1423" s="25">
        <v>1861000000</v>
      </c>
      <c r="O1423" s="26">
        <v>1861000000</v>
      </c>
      <c r="P1423" s="27">
        <v>0.66378443595415249</v>
      </c>
      <c r="Q1423" s="28">
        <v>0.18711039613915142</v>
      </c>
    </row>
    <row r="1424" spans="1:17" x14ac:dyDescent="0.35">
      <c r="A1424" s="1">
        <v>1485</v>
      </c>
      <c r="B1424" s="1" t="s">
        <v>495</v>
      </c>
      <c r="C1424" s="1" t="s">
        <v>16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24</v>
      </c>
      <c r="K1424" s="1" t="s">
        <v>29</v>
      </c>
      <c r="L1424" s="24">
        <v>7495000000</v>
      </c>
      <c r="M1424" s="25">
        <v>5329000000</v>
      </c>
      <c r="N1424" s="25">
        <v>2166000000</v>
      </c>
      <c r="O1424" s="26">
        <v>2166000000</v>
      </c>
      <c r="P1424" s="27">
        <v>0.66181015452538627</v>
      </c>
      <c r="Q1424" s="28">
        <v>0.19125827814569538</v>
      </c>
    </row>
    <row r="1425" spans="1:17" x14ac:dyDescent="0.35">
      <c r="A1425" s="1">
        <v>1486</v>
      </c>
      <c r="B1425" s="1" t="s">
        <v>496</v>
      </c>
      <c r="C1425" s="1" t="s">
        <v>11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21</v>
      </c>
      <c r="K1425" s="1" t="s">
        <v>31</v>
      </c>
      <c r="L1425" s="24">
        <v>5731000000</v>
      </c>
      <c r="M1425" s="25">
        <v>4548000000</v>
      </c>
      <c r="N1425" s="25">
        <v>1183000000</v>
      </c>
      <c r="O1425" s="26">
        <v>1183000000</v>
      </c>
      <c r="P1425" s="27">
        <v>0.82985809441065739</v>
      </c>
      <c r="Q1425" s="28">
        <v>0.17130031856356792</v>
      </c>
    </row>
    <row r="1426" spans="1:17" x14ac:dyDescent="0.35">
      <c r="A1426" s="1">
        <v>1487</v>
      </c>
      <c r="B1426" s="1" t="s">
        <v>496</v>
      </c>
      <c r="C1426" s="1" t="s">
        <v>14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21</v>
      </c>
      <c r="K1426" s="1" t="s">
        <v>31</v>
      </c>
      <c r="L1426" s="24">
        <v>3392000000</v>
      </c>
      <c r="M1426" s="25">
        <v>3001000000</v>
      </c>
      <c r="N1426" s="25">
        <v>391000000</v>
      </c>
      <c r="O1426" s="26">
        <v>391000000</v>
      </c>
      <c r="P1426" s="27">
        <v>0.81090126703322973</v>
      </c>
      <c r="Q1426" s="28">
        <v>9.3473583552474301E-2</v>
      </c>
    </row>
    <row r="1427" spans="1:17" x14ac:dyDescent="0.35">
      <c r="A1427" s="1">
        <v>1488</v>
      </c>
      <c r="B1427" s="1" t="s">
        <v>496</v>
      </c>
      <c r="C1427" s="1" t="s">
        <v>15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21</v>
      </c>
      <c r="K1427" s="1" t="s">
        <v>31</v>
      </c>
      <c r="L1427" s="24">
        <v>3229000000</v>
      </c>
      <c r="M1427" s="25">
        <v>2911000000</v>
      </c>
      <c r="N1427" s="25">
        <v>318000000</v>
      </c>
      <c r="O1427" s="26">
        <v>318000000</v>
      </c>
      <c r="P1427" s="27">
        <v>0.8162285136501517</v>
      </c>
      <c r="Q1427" s="28">
        <v>8.0384226491405461E-2</v>
      </c>
    </row>
    <row r="1428" spans="1:17" x14ac:dyDescent="0.35">
      <c r="A1428" s="1">
        <v>1489</v>
      </c>
      <c r="B1428" s="1" t="s">
        <v>496</v>
      </c>
      <c r="C1428" s="1" t="s">
        <v>16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21</v>
      </c>
      <c r="K1428" s="1" t="s">
        <v>31</v>
      </c>
      <c r="L1428" s="24">
        <v>2985000000</v>
      </c>
      <c r="M1428" s="25">
        <v>2392000000</v>
      </c>
      <c r="N1428" s="25">
        <v>593000000</v>
      </c>
      <c r="O1428" s="26">
        <v>593000000</v>
      </c>
      <c r="P1428" s="27">
        <v>0.82916666666666661</v>
      </c>
      <c r="Q1428" s="28">
        <v>0.16472222222222221</v>
      </c>
    </row>
    <row r="1429" spans="1:17" x14ac:dyDescent="0.35">
      <c r="A1429" s="1">
        <v>1490</v>
      </c>
      <c r="B1429" s="1" t="s">
        <v>497</v>
      </c>
      <c r="C1429" s="1" t="s">
        <v>11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s="1" t="s">
        <v>35</v>
      </c>
      <c r="K1429" s="1" t="s">
        <v>498</v>
      </c>
      <c r="L1429" s="24">
        <v>7996607000</v>
      </c>
      <c r="M1429" s="25">
        <v>6338129000</v>
      </c>
      <c r="N1429" s="25">
        <v>1658478000</v>
      </c>
      <c r="O1429" s="26">
        <v>1658478000</v>
      </c>
      <c r="P1429" s="27">
        <v>0.18005820734587574</v>
      </c>
      <c r="Q1429" s="28">
        <v>3.7343660330259237E-2</v>
      </c>
    </row>
    <row r="1430" spans="1:17" x14ac:dyDescent="0.35">
      <c r="A1430" s="1">
        <v>1491</v>
      </c>
      <c r="B1430" s="1" t="s">
        <v>497</v>
      </c>
      <c r="C1430" s="1" t="s">
        <v>14</v>
      </c>
      <c r="D1430" s="2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s="1" t="s">
        <v>35</v>
      </c>
      <c r="K1430" s="1" t="s">
        <v>498</v>
      </c>
      <c r="L1430" s="24">
        <v>8181035000</v>
      </c>
      <c r="M1430" s="25">
        <v>0</v>
      </c>
      <c r="N1430" s="25">
        <v>8181035000</v>
      </c>
      <c r="O1430" s="26">
        <v>8181035000</v>
      </c>
      <c r="P1430" s="27">
        <v>0.17587302817103667</v>
      </c>
      <c r="Q1430" s="28">
        <v>0.17587302817103667</v>
      </c>
    </row>
    <row r="1431" spans="1:17" x14ac:dyDescent="0.35">
      <c r="A1431" s="1">
        <v>1492</v>
      </c>
      <c r="B1431" s="1" t="s">
        <v>497</v>
      </c>
      <c r="C1431" s="1" t="s">
        <v>15</v>
      </c>
      <c r="D1431" s="2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s="1" t="s">
        <v>35</v>
      </c>
      <c r="K1431" s="1" t="s">
        <v>498</v>
      </c>
      <c r="L1431" s="24">
        <v>8551516000</v>
      </c>
      <c r="M1431" s="25">
        <v>0</v>
      </c>
      <c r="N1431" s="25">
        <v>8551516000</v>
      </c>
      <c r="O1431" s="26">
        <v>8551516000</v>
      </c>
      <c r="P1431" s="27">
        <v>0.17566524033975484</v>
      </c>
      <c r="Q1431" s="28">
        <v>0.17566524033975481</v>
      </c>
    </row>
    <row r="1432" spans="1:17" x14ac:dyDescent="0.35">
      <c r="A1432" s="1">
        <v>1493</v>
      </c>
      <c r="B1432" s="1" t="s">
        <v>497</v>
      </c>
      <c r="C1432" s="1" t="s">
        <v>16</v>
      </c>
      <c r="D1432" s="2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s="1" t="s">
        <v>35</v>
      </c>
      <c r="K1432" s="1" t="s">
        <v>498</v>
      </c>
      <c r="L1432" s="24">
        <v>9040472000</v>
      </c>
      <c r="M1432" s="25">
        <v>0</v>
      </c>
      <c r="N1432" s="25">
        <v>9040472000</v>
      </c>
      <c r="O1432" s="26">
        <v>9040472000</v>
      </c>
      <c r="P1432" s="27">
        <v>0.17949225760662468</v>
      </c>
      <c r="Q1432" s="28">
        <v>0.17949225760662471</v>
      </c>
    </row>
    <row r="1433" spans="1:17" x14ac:dyDescent="0.35">
      <c r="A1433" s="1">
        <v>1494</v>
      </c>
      <c r="B1433" s="1" t="s">
        <v>499</v>
      </c>
      <c r="C1433" s="1" t="s">
        <v>11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s="1" t="s">
        <v>181</v>
      </c>
      <c r="K1433" s="1" t="s">
        <v>182</v>
      </c>
      <c r="L1433" s="24">
        <v>72206000000</v>
      </c>
      <c r="M1433" s="25">
        <v>59209000000</v>
      </c>
      <c r="N1433" s="25">
        <v>12997000000</v>
      </c>
      <c r="O1433" s="26">
        <v>12997000000</v>
      </c>
      <c r="P1433" s="27">
        <v>0.56661487515105857</v>
      </c>
      <c r="Q1433" s="28">
        <v>0.10199004975124377</v>
      </c>
    </row>
    <row r="1434" spans="1:17" x14ac:dyDescent="0.35">
      <c r="A1434" s="1">
        <v>1495</v>
      </c>
      <c r="B1434" s="1" t="s">
        <v>499</v>
      </c>
      <c r="C1434" s="1" t="s">
        <v>14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s="1" t="s">
        <v>181</v>
      </c>
      <c r="K1434" s="1" t="s">
        <v>182</v>
      </c>
      <c r="L1434" s="24">
        <v>77561000000</v>
      </c>
      <c r="M1434" s="25">
        <v>46809000000</v>
      </c>
      <c r="N1434" s="25">
        <v>30752000000</v>
      </c>
      <c r="O1434" s="26">
        <v>30752000000</v>
      </c>
      <c r="P1434" s="27">
        <v>0.60240617621473835</v>
      </c>
      <c r="Q1434" s="28">
        <v>0.23884677519572511</v>
      </c>
    </row>
    <row r="1435" spans="1:17" x14ac:dyDescent="0.35">
      <c r="A1435" s="1">
        <v>1496</v>
      </c>
      <c r="B1435" s="1" t="s">
        <v>499</v>
      </c>
      <c r="C1435" s="1" t="s">
        <v>15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s="1" t="s">
        <v>181</v>
      </c>
      <c r="K1435" s="1" t="s">
        <v>182</v>
      </c>
      <c r="L1435" s="24">
        <v>72302000000</v>
      </c>
      <c r="M1435" s="25">
        <v>60090000000</v>
      </c>
      <c r="N1435" s="25">
        <v>12212000000</v>
      </c>
      <c r="O1435" s="26">
        <v>12212000000</v>
      </c>
      <c r="P1435" s="27">
        <v>0.54589382922980512</v>
      </c>
      <c r="Q1435" s="28">
        <v>9.2202918903410425E-2</v>
      </c>
    </row>
    <row r="1436" spans="1:17" x14ac:dyDescent="0.35">
      <c r="A1436" s="1">
        <v>1497</v>
      </c>
      <c r="B1436" s="1" t="s">
        <v>499</v>
      </c>
      <c r="C1436" s="1" t="s">
        <v>16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s="1" t="s">
        <v>181</v>
      </c>
      <c r="K1436" s="1" t="s">
        <v>182</v>
      </c>
      <c r="L1436" s="24">
        <v>79755000000</v>
      </c>
      <c r="M1436" s="25">
        <v>54970000000</v>
      </c>
      <c r="N1436" s="25">
        <v>24785000000</v>
      </c>
      <c r="O1436" s="26">
        <v>24785000000</v>
      </c>
      <c r="P1436" s="27">
        <v>0.54328648987404726</v>
      </c>
      <c r="Q1436" s="28">
        <v>0.16883399976839394</v>
      </c>
    </row>
    <row r="1437" spans="1:17" x14ac:dyDescent="0.35">
      <c r="A1437" s="1">
        <v>1498</v>
      </c>
      <c r="B1437" s="1" t="s">
        <v>500</v>
      </c>
      <c r="C1437" s="1" t="s">
        <v>11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s="1" t="s">
        <v>35</v>
      </c>
      <c r="K1437" s="1" t="s">
        <v>501</v>
      </c>
      <c r="L1437" s="24">
        <v>1660500000</v>
      </c>
      <c r="M1437" s="25">
        <v>1193800000</v>
      </c>
      <c r="N1437" s="25">
        <v>466700000</v>
      </c>
      <c r="O1437" s="26">
        <v>466700000</v>
      </c>
      <c r="P1437" s="27">
        <v>0.39478376643446422</v>
      </c>
      <c r="Q1437" s="28">
        <v>0.11095789448657901</v>
      </c>
    </row>
    <row r="1438" spans="1:17" x14ac:dyDescent="0.35">
      <c r="A1438" s="1">
        <v>1499</v>
      </c>
      <c r="B1438" s="1" t="s">
        <v>500</v>
      </c>
      <c r="C1438" s="1" t="s">
        <v>14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s="1" t="s">
        <v>35</v>
      </c>
      <c r="K1438" s="1" t="s">
        <v>501</v>
      </c>
      <c r="L1438" s="24">
        <v>1653000000</v>
      </c>
      <c r="M1438" s="25">
        <v>1163900000</v>
      </c>
      <c r="N1438" s="25">
        <v>489100000</v>
      </c>
      <c r="O1438" s="26">
        <v>489100000</v>
      </c>
      <c r="P1438" s="27">
        <v>0.39866869256927862</v>
      </c>
      <c r="Q1438" s="28">
        <v>0.11796059137061959</v>
      </c>
    </row>
    <row r="1439" spans="1:17" x14ac:dyDescent="0.35">
      <c r="A1439" s="1">
        <v>1500</v>
      </c>
      <c r="B1439" s="1" t="s">
        <v>500</v>
      </c>
      <c r="C1439" s="1" t="s">
        <v>15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s="1" t="s">
        <v>35</v>
      </c>
      <c r="K1439" s="1" t="s">
        <v>501</v>
      </c>
      <c r="L1439" s="24">
        <v>1404000000</v>
      </c>
      <c r="M1439" s="25">
        <v>1051800000</v>
      </c>
      <c r="N1439" s="25">
        <v>352200000</v>
      </c>
      <c r="O1439" s="26">
        <v>352200000</v>
      </c>
      <c r="P1439" s="27">
        <v>0.39355290819901889</v>
      </c>
      <c r="Q1439" s="28">
        <v>9.8724597056762439E-2</v>
      </c>
    </row>
    <row r="1440" spans="1:17" x14ac:dyDescent="0.35">
      <c r="A1440" s="1">
        <v>1501</v>
      </c>
      <c r="B1440" s="1" t="s">
        <v>500</v>
      </c>
      <c r="C1440" s="1" t="s">
        <v>16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s="1" t="s">
        <v>35</v>
      </c>
      <c r="K1440" s="1" t="s">
        <v>501</v>
      </c>
      <c r="L1440" s="24">
        <v>1881900000</v>
      </c>
      <c r="M1440" s="25">
        <v>1597300000</v>
      </c>
      <c r="N1440" s="25">
        <v>284600000</v>
      </c>
      <c r="O1440" s="26">
        <v>284600000</v>
      </c>
      <c r="P1440" s="27">
        <v>0.38524053224155574</v>
      </c>
      <c r="Q1440" s="28">
        <v>5.8259979529170933E-2</v>
      </c>
    </row>
    <row r="1441" spans="1:17" x14ac:dyDescent="0.35">
      <c r="A1441" s="1">
        <v>1502</v>
      </c>
      <c r="B1441" s="1" t="s">
        <v>502</v>
      </c>
      <c r="C1441" s="1" t="s">
        <v>11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s="1" t="s">
        <v>21</v>
      </c>
      <c r="K1441" s="1" t="s">
        <v>31</v>
      </c>
      <c r="L1441" s="24">
        <v>1491000000</v>
      </c>
      <c r="M1441" s="25">
        <v>911000000</v>
      </c>
      <c r="N1441" s="25">
        <v>580000000</v>
      </c>
      <c r="O1441" s="26">
        <v>580000000</v>
      </c>
      <c r="P1441" s="27">
        <v>0.55947467166979359</v>
      </c>
      <c r="Q1441" s="28">
        <v>0.2176360225140713</v>
      </c>
    </row>
    <row r="1442" spans="1:17" x14ac:dyDescent="0.35">
      <c r="A1442" s="1">
        <v>1503</v>
      </c>
      <c r="B1442" s="1" t="s">
        <v>502</v>
      </c>
      <c r="C1442" s="1" t="s">
        <v>14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s="1" t="s">
        <v>21</v>
      </c>
      <c r="K1442" s="1" t="s">
        <v>31</v>
      </c>
      <c r="L1442" s="24">
        <v>1473000000</v>
      </c>
      <c r="M1442" s="25">
        <v>941000000</v>
      </c>
      <c r="N1442" s="25">
        <v>532000000</v>
      </c>
      <c r="O1442" s="26">
        <v>532000000</v>
      </c>
      <c r="P1442" s="27">
        <v>0.54717682020802383</v>
      </c>
      <c r="Q1442" s="28">
        <v>0.1976225854383358</v>
      </c>
    </row>
    <row r="1443" spans="1:17" x14ac:dyDescent="0.35">
      <c r="A1443" s="1">
        <v>1504</v>
      </c>
      <c r="B1443" s="1" t="s">
        <v>502</v>
      </c>
      <c r="C1443" s="1" t="s">
        <v>15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s="1" t="s">
        <v>21</v>
      </c>
      <c r="K1443" s="1" t="s">
        <v>31</v>
      </c>
      <c r="L1443" s="24">
        <v>1479000000</v>
      </c>
      <c r="M1443" s="25">
        <v>976000000</v>
      </c>
      <c r="N1443" s="25">
        <v>503000000</v>
      </c>
      <c r="O1443" s="26">
        <v>503000000</v>
      </c>
      <c r="P1443" s="27">
        <v>0.54136163982430452</v>
      </c>
      <c r="Q1443" s="28">
        <v>0.18411420204978038</v>
      </c>
    </row>
    <row r="1444" spans="1:17" x14ac:dyDescent="0.35">
      <c r="A1444" s="1">
        <v>1505</v>
      </c>
      <c r="B1444" s="1" t="s">
        <v>502</v>
      </c>
      <c r="C1444" s="1" t="s">
        <v>16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s="1" t="s">
        <v>21</v>
      </c>
      <c r="K1444" s="1" t="s">
        <v>31</v>
      </c>
      <c r="L1444" s="24">
        <v>1276000000</v>
      </c>
      <c r="M1444" s="25">
        <v>993000000</v>
      </c>
      <c r="N1444" s="25">
        <v>283000000</v>
      </c>
      <c r="O1444" s="26">
        <v>283000000</v>
      </c>
      <c r="P1444" s="27">
        <v>0.5043478260869565</v>
      </c>
      <c r="Q1444" s="28">
        <v>0.11185770750988143</v>
      </c>
    </row>
    <row r="1445" spans="1:17" x14ac:dyDescent="0.35">
      <c r="A1445" s="1">
        <v>1506</v>
      </c>
      <c r="B1445" s="1" t="s">
        <v>503</v>
      </c>
      <c r="C1445" s="1" t="s">
        <v>11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s="1" t="s">
        <v>12</v>
      </c>
      <c r="K1445" s="1" t="s">
        <v>90</v>
      </c>
      <c r="L1445" s="24">
        <v>1049562000</v>
      </c>
      <c r="M1445" s="25">
        <v>300107000</v>
      </c>
      <c r="N1445" s="25">
        <v>749455000</v>
      </c>
      <c r="O1445" s="26">
        <v>749455000</v>
      </c>
      <c r="P1445" s="27">
        <v>0.54539700685928083</v>
      </c>
      <c r="Q1445" s="28">
        <v>0.3894486593223862</v>
      </c>
    </row>
    <row r="1446" spans="1:17" x14ac:dyDescent="0.35">
      <c r="A1446" s="1">
        <v>1507</v>
      </c>
      <c r="B1446" s="1" t="s">
        <v>503</v>
      </c>
      <c r="C1446" s="1" t="s">
        <v>14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s="1" t="s">
        <v>12</v>
      </c>
      <c r="K1446" s="1" t="s">
        <v>90</v>
      </c>
      <c r="L1446" s="24">
        <v>1267874000</v>
      </c>
      <c r="M1446" s="25">
        <v>340054000</v>
      </c>
      <c r="N1446" s="25">
        <v>927820000</v>
      </c>
      <c r="O1446" s="26">
        <v>927820000</v>
      </c>
      <c r="P1446" s="27">
        <v>0.53431277935156296</v>
      </c>
      <c r="Q1446" s="28">
        <v>0.39100579626837306</v>
      </c>
    </row>
    <row r="1447" spans="1:17" x14ac:dyDescent="0.35">
      <c r="A1447" s="1">
        <v>1508</v>
      </c>
      <c r="B1447" s="1" t="s">
        <v>503</v>
      </c>
      <c r="C1447" s="1" t="s">
        <v>15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s="1" t="s">
        <v>12</v>
      </c>
      <c r="K1447" s="1" t="s">
        <v>90</v>
      </c>
      <c r="L1447" s="24">
        <v>1449845000</v>
      </c>
      <c r="M1447" s="25">
        <v>375843000</v>
      </c>
      <c r="N1447" s="25">
        <v>1074002000</v>
      </c>
      <c r="O1447" s="26">
        <v>1074002000</v>
      </c>
      <c r="P1447" s="27">
        <v>0.5355683079588418</v>
      </c>
      <c r="Q1447" s="28">
        <v>0.39673305345358434</v>
      </c>
    </row>
    <row r="1448" spans="1:17" x14ac:dyDescent="0.35">
      <c r="A1448" s="1">
        <v>1509</v>
      </c>
      <c r="B1448" s="1" t="s">
        <v>503</v>
      </c>
      <c r="C1448" s="1" t="s">
        <v>16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s="1" t="s">
        <v>12</v>
      </c>
      <c r="K1448" s="1" t="s">
        <v>90</v>
      </c>
      <c r="L1448" s="24">
        <v>1728063000</v>
      </c>
      <c r="M1448" s="25">
        <v>460303000</v>
      </c>
      <c r="N1448" s="25">
        <v>1267760000</v>
      </c>
      <c r="O1448" s="26">
        <v>1267760000</v>
      </c>
      <c r="P1448" s="27">
        <v>0.54488774870239154</v>
      </c>
      <c r="Q1448" s="28">
        <v>0.39974635895505189</v>
      </c>
    </row>
    <row r="1449" spans="1:17" x14ac:dyDescent="0.35">
      <c r="A1449" s="1">
        <v>1510</v>
      </c>
      <c r="B1449" s="1" t="s">
        <v>504</v>
      </c>
      <c r="C1449" s="1" t="s">
        <v>11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s="1" t="s">
        <v>21</v>
      </c>
      <c r="K1449" s="1" t="s">
        <v>505</v>
      </c>
      <c r="L1449" s="24">
        <v>3651000000</v>
      </c>
      <c r="M1449" s="25">
        <v>2030000000</v>
      </c>
      <c r="N1449" s="25">
        <v>1621000000</v>
      </c>
      <c r="O1449" s="26">
        <v>1621000000</v>
      </c>
      <c r="P1449" s="27">
        <v>0.32054433713784025</v>
      </c>
      <c r="Q1449" s="28">
        <v>0.14231782265144863</v>
      </c>
    </row>
    <row r="1450" spans="1:17" x14ac:dyDescent="0.35">
      <c r="A1450" s="1">
        <v>1511</v>
      </c>
      <c r="B1450" s="1" t="s">
        <v>504</v>
      </c>
      <c r="C1450" s="1" t="s">
        <v>14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s="1" t="s">
        <v>21</v>
      </c>
      <c r="K1450" s="1" t="s">
        <v>505</v>
      </c>
      <c r="L1450" s="24">
        <v>3972000000</v>
      </c>
      <c r="M1450" s="25">
        <v>2117000000</v>
      </c>
      <c r="N1450" s="25">
        <v>1855000000</v>
      </c>
      <c r="O1450" s="26">
        <v>1855000000</v>
      </c>
      <c r="P1450" s="27">
        <v>0.33174642946629918</v>
      </c>
      <c r="Q1450" s="28">
        <v>0.15493193017622986</v>
      </c>
    </row>
    <row r="1451" spans="1:17" x14ac:dyDescent="0.35">
      <c r="A1451" s="1">
        <v>1512</v>
      </c>
      <c r="B1451" s="1" t="s">
        <v>504</v>
      </c>
      <c r="C1451" s="1" t="s">
        <v>15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s="1" t="s">
        <v>21</v>
      </c>
      <c r="K1451" s="1" t="s">
        <v>505</v>
      </c>
      <c r="L1451" s="24">
        <v>4087000000</v>
      </c>
      <c r="M1451" s="25">
        <v>2131000000</v>
      </c>
      <c r="N1451" s="25">
        <v>1956000000</v>
      </c>
      <c r="O1451" s="26">
        <v>1956000000</v>
      </c>
      <c r="P1451" s="27">
        <v>0.33409629690182296</v>
      </c>
      <c r="Q1451" s="28">
        <v>0.15989536499632143</v>
      </c>
    </row>
    <row r="1452" spans="1:17" x14ac:dyDescent="0.35">
      <c r="A1452" s="1">
        <v>1513</v>
      </c>
      <c r="B1452" s="1" t="s">
        <v>504</v>
      </c>
      <c r="C1452" s="1" t="s">
        <v>16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s="1" t="s">
        <v>21</v>
      </c>
      <c r="K1452" s="1" t="s">
        <v>505</v>
      </c>
      <c r="L1452" s="24">
        <v>4033000000</v>
      </c>
      <c r="M1452" s="25">
        <v>2107000000</v>
      </c>
      <c r="N1452" s="25">
        <v>1926000000</v>
      </c>
      <c r="O1452" s="26">
        <v>1926000000</v>
      </c>
      <c r="P1452" s="27">
        <v>0.32954731165223072</v>
      </c>
      <c r="Q1452" s="28">
        <v>0.15737865664324235</v>
      </c>
    </row>
    <row r="1453" spans="1:17" x14ac:dyDescent="0.35">
      <c r="A1453" s="1">
        <v>1514</v>
      </c>
      <c r="B1453" s="1" t="s">
        <v>506</v>
      </c>
      <c r="C1453" s="1" t="s">
        <v>11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s="1" t="s">
        <v>18</v>
      </c>
      <c r="K1453" s="1" t="s">
        <v>507</v>
      </c>
      <c r="L1453" s="24">
        <v>2409350000</v>
      </c>
      <c r="M1453" s="25">
        <v>1497466000</v>
      </c>
      <c r="N1453" s="25">
        <v>911884000</v>
      </c>
      <c r="O1453" s="26">
        <v>911884000</v>
      </c>
      <c r="P1453" s="27">
        <v>0.45007684193202679</v>
      </c>
      <c r="Q1453" s="28">
        <v>0.17034381510712196</v>
      </c>
    </row>
    <row r="1454" spans="1:17" x14ac:dyDescent="0.35">
      <c r="A1454" s="1">
        <v>1515</v>
      </c>
      <c r="B1454" s="1" t="s">
        <v>506</v>
      </c>
      <c r="C1454" s="1" t="s">
        <v>14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s="1" t="s">
        <v>18</v>
      </c>
      <c r="K1454" s="1" t="s">
        <v>507</v>
      </c>
      <c r="L1454" s="24">
        <v>940354000</v>
      </c>
      <c r="M1454" s="25">
        <v>606765000</v>
      </c>
      <c r="N1454" s="25">
        <v>333589000</v>
      </c>
      <c r="O1454" s="26">
        <v>333589000</v>
      </c>
      <c r="P1454" s="27">
        <v>0.58657632633303869</v>
      </c>
      <c r="Q1454" s="28">
        <v>0.2080869652546935</v>
      </c>
    </row>
    <row r="1455" spans="1:17" x14ac:dyDescent="0.35">
      <c r="A1455" s="1">
        <v>1516</v>
      </c>
      <c r="B1455" s="1" t="s">
        <v>506</v>
      </c>
      <c r="C1455" s="1" t="s">
        <v>15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s="1" t="s">
        <v>18</v>
      </c>
      <c r="K1455" s="1" t="s">
        <v>507</v>
      </c>
      <c r="L1455" s="24">
        <v>1671151000</v>
      </c>
      <c r="M1455" s="25">
        <v>918691000</v>
      </c>
      <c r="N1455" s="25">
        <v>752460000</v>
      </c>
      <c r="O1455" s="26">
        <v>752460000</v>
      </c>
      <c r="P1455" s="27">
        <v>0.63635235122561973</v>
      </c>
      <c r="Q1455" s="28">
        <v>0.28652688488546502</v>
      </c>
    </row>
    <row r="1456" spans="1:17" x14ac:dyDescent="0.35">
      <c r="A1456" s="1">
        <v>1517</v>
      </c>
      <c r="B1456" s="1" t="s">
        <v>506</v>
      </c>
      <c r="C1456" s="1" t="s">
        <v>16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s="1" t="s">
        <v>18</v>
      </c>
      <c r="K1456" s="1" t="s">
        <v>507</v>
      </c>
      <c r="L1456" s="24">
        <v>2127609000</v>
      </c>
      <c r="M1456" s="25">
        <v>1273308000</v>
      </c>
      <c r="N1456" s="25">
        <v>854301000</v>
      </c>
      <c r="O1456" s="26">
        <v>854301000</v>
      </c>
      <c r="P1456" s="27">
        <v>0.69736065383020673</v>
      </c>
      <c r="Q1456" s="28">
        <v>0.28001193072965919</v>
      </c>
    </row>
    <row r="1457" spans="1:17" x14ac:dyDescent="0.35">
      <c r="A1457" s="1">
        <v>1518</v>
      </c>
      <c r="B1457" s="1" t="s">
        <v>508</v>
      </c>
      <c r="C1457" s="1" t="s">
        <v>11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s="1" t="s">
        <v>18</v>
      </c>
      <c r="K1457" s="1" t="s">
        <v>196</v>
      </c>
      <c r="L1457" s="24">
        <v>22733000000</v>
      </c>
      <c r="M1457" s="25">
        <v>17154000000</v>
      </c>
      <c r="N1457" s="25">
        <v>5579000000</v>
      </c>
      <c r="O1457" s="26">
        <v>5579000000</v>
      </c>
      <c r="P1457" s="27">
        <v>0.31013219464945907</v>
      </c>
      <c r="Q1457" s="28">
        <v>7.6110830684438135E-2</v>
      </c>
    </row>
    <row r="1458" spans="1:17" x14ac:dyDescent="0.35">
      <c r="A1458" s="1">
        <v>1519</v>
      </c>
      <c r="B1458" s="1" t="s">
        <v>508</v>
      </c>
      <c r="C1458" s="1" t="s">
        <v>14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s="1" t="s">
        <v>18</v>
      </c>
      <c r="K1458" s="1" t="s">
        <v>196</v>
      </c>
      <c r="L1458" s="24">
        <v>21240000000</v>
      </c>
      <c r="M1458" s="25">
        <v>16461000000</v>
      </c>
      <c r="N1458" s="25">
        <v>4779000000</v>
      </c>
      <c r="O1458" s="26">
        <v>4779000000</v>
      </c>
      <c r="P1458" s="27">
        <v>0.2979839784508761</v>
      </c>
      <c r="Q1458" s="28">
        <v>6.7046395151447127E-2</v>
      </c>
    </row>
    <row r="1459" spans="1:17" x14ac:dyDescent="0.35">
      <c r="A1459" s="1">
        <v>1520</v>
      </c>
      <c r="B1459" s="1" t="s">
        <v>508</v>
      </c>
      <c r="C1459" s="1" t="s">
        <v>15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s="1" t="s">
        <v>18</v>
      </c>
      <c r="K1459" s="1" t="s">
        <v>196</v>
      </c>
      <c r="L1459" s="24">
        <v>21340000000</v>
      </c>
      <c r="M1459" s="25">
        <v>16805000000</v>
      </c>
      <c r="N1459" s="25">
        <v>4535000000</v>
      </c>
      <c r="O1459" s="26">
        <v>4535000000</v>
      </c>
      <c r="P1459" s="27">
        <v>0.29386653446803823</v>
      </c>
      <c r="Q1459" s="28">
        <v>6.2450081247073727E-2</v>
      </c>
    </row>
    <row r="1460" spans="1:17" x14ac:dyDescent="0.35">
      <c r="A1460" s="1">
        <v>1521</v>
      </c>
      <c r="B1460" s="1" t="s">
        <v>508</v>
      </c>
      <c r="C1460" s="1" t="s">
        <v>16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s="1" t="s">
        <v>18</v>
      </c>
      <c r="K1460" s="1" t="s">
        <v>196</v>
      </c>
      <c r="L1460" s="24">
        <v>21788000000</v>
      </c>
      <c r="M1460" s="25">
        <v>16878000000</v>
      </c>
      <c r="N1460" s="25">
        <v>4910000000</v>
      </c>
      <c r="O1460" s="26">
        <v>4910000000</v>
      </c>
      <c r="P1460" s="27">
        <v>0.29529037067154573</v>
      </c>
      <c r="Q1460" s="28">
        <v>6.6544690655282235E-2</v>
      </c>
    </row>
    <row r="1461" spans="1:17" x14ac:dyDescent="0.35">
      <c r="A1461" s="1">
        <v>1522</v>
      </c>
      <c r="B1461" s="1" t="s">
        <v>509</v>
      </c>
      <c r="C1461" s="1" t="s">
        <v>11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s="1" t="s">
        <v>18</v>
      </c>
      <c r="K1461" s="1" t="s">
        <v>288</v>
      </c>
      <c r="L1461" s="24">
        <v>2163284000</v>
      </c>
      <c r="M1461" s="25">
        <v>1466067000</v>
      </c>
      <c r="N1461" s="25">
        <v>697217000</v>
      </c>
      <c r="O1461" s="26">
        <v>697217000</v>
      </c>
      <c r="P1461" s="27">
        <v>0.57014813735208203</v>
      </c>
      <c r="Q1461" s="28">
        <v>0.18375625848488067</v>
      </c>
    </row>
    <row r="1462" spans="1:17" x14ac:dyDescent="0.35">
      <c r="A1462" s="1">
        <v>1523</v>
      </c>
      <c r="B1462" s="1" t="s">
        <v>509</v>
      </c>
      <c r="C1462" s="1" t="s">
        <v>14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s="1" t="s">
        <v>18</v>
      </c>
      <c r="K1462" s="1" t="s">
        <v>288</v>
      </c>
      <c r="L1462" s="24">
        <v>2340400000</v>
      </c>
      <c r="M1462" s="25">
        <v>2036100000</v>
      </c>
      <c r="N1462" s="25">
        <v>304300000</v>
      </c>
      <c r="O1462" s="26">
        <v>304300000</v>
      </c>
      <c r="P1462" s="27">
        <v>0.58058594428319821</v>
      </c>
      <c r="Q1462" s="28">
        <v>7.5488080176626726E-2</v>
      </c>
    </row>
    <row r="1463" spans="1:17" x14ac:dyDescent="0.35">
      <c r="A1463" s="1">
        <v>1524</v>
      </c>
      <c r="B1463" s="1" t="s">
        <v>509</v>
      </c>
      <c r="C1463" s="1" t="s">
        <v>15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s="1" t="s">
        <v>18</v>
      </c>
      <c r="K1463" s="1" t="s">
        <v>288</v>
      </c>
      <c r="L1463" s="24">
        <v>2537200000</v>
      </c>
      <c r="M1463" s="25">
        <v>1645800000</v>
      </c>
      <c r="N1463" s="25">
        <v>891400000</v>
      </c>
      <c r="O1463" s="26">
        <v>891400000</v>
      </c>
      <c r="P1463" s="27">
        <v>0.59700228240664488</v>
      </c>
      <c r="Q1463" s="28">
        <v>0.20974611167321583</v>
      </c>
    </row>
    <row r="1464" spans="1:17" x14ac:dyDescent="0.35">
      <c r="A1464" s="1">
        <v>1525</v>
      </c>
      <c r="B1464" s="1" t="s">
        <v>509</v>
      </c>
      <c r="C1464" s="1" t="s">
        <v>16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s="1" t="s">
        <v>18</v>
      </c>
      <c r="K1464" s="1" t="s">
        <v>288</v>
      </c>
      <c r="L1464" s="24">
        <v>2491300000</v>
      </c>
      <c r="M1464" s="25">
        <v>1731200000</v>
      </c>
      <c r="N1464" s="25">
        <v>760100000</v>
      </c>
      <c r="O1464" s="26">
        <v>760100000</v>
      </c>
      <c r="P1464" s="27">
        <v>0.60690881629272331</v>
      </c>
      <c r="Q1464" s="28">
        <v>0.18516894443226389</v>
      </c>
    </row>
    <row r="1465" spans="1:17" x14ac:dyDescent="0.35">
      <c r="A1465" s="1">
        <v>1526</v>
      </c>
      <c r="B1465" s="1" t="s">
        <v>510</v>
      </c>
      <c r="C1465" s="1" t="s">
        <v>11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s="1" t="s">
        <v>18</v>
      </c>
      <c r="K1465" s="1" t="s">
        <v>256</v>
      </c>
      <c r="L1465" s="24">
        <v>7356972000</v>
      </c>
      <c r="M1465" s="25">
        <v>4250446000</v>
      </c>
      <c r="N1465" s="25">
        <v>3106526000</v>
      </c>
      <c r="O1465" s="26">
        <v>3106526000</v>
      </c>
      <c r="P1465" s="27">
        <v>0.28429037189820128</v>
      </c>
      <c r="Q1465" s="28">
        <v>0.1200433319375732</v>
      </c>
    </row>
    <row r="1466" spans="1:17" x14ac:dyDescent="0.35">
      <c r="A1466" s="1">
        <v>1527</v>
      </c>
      <c r="B1466" s="1" t="s">
        <v>510</v>
      </c>
      <c r="C1466" s="1" t="s">
        <v>14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s="1" t="s">
        <v>18</v>
      </c>
      <c r="K1466" s="1" t="s">
        <v>256</v>
      </c>
      <c r="L1466" s="24">
        <v>7817659000</v>
      </c>
      <c r="M1466" s="25">
        <v>4467089000</v>
      </c>
      <c r="N1466" s="25">
        <v>3350570000</v>
      </c>
      <c r="O1466" s="26">
        <v>3350570000</v>
      </c>
      <c r="P1466" s="27">
        <v>0.2850798841951937</v>
      </c>
      <c r="Q1466" s="28">
        <v>0.12218237039859246</v>
      </c>
    </row>
    <row r="1467" spans="1:17" x14ac:dyDescent="0.35">
      <c r="A1467" s="1">
        <v>1528</v>
      </c>
      <c r="B1467" s="1" t="s">
        <v>510</v>
      </c>
      <c r="C1467" s="1" t="s">
        <v>15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s="1" t="s">
        <v>18</v>
      </c>
      <c r="K1467" s="1" t="s">
        <v>256</v>
      </c>
      <c r="L1467" s="24">
        <v>8301885000</v>
      </c>
      <c r="M1467" s="25">
        <v>4695384000</v>
      </c>
      <c r="N1467" s="25">
        <v>3606501000</v>
      </c>
      <c r="O1467" s="26">
        <v>3606501000</v>
      </c>
      <c r="P1467" s="27">
        <v>0.28549999317362884</v>
      </c>
      <c r="Q1467" s="28">
        <v>0.1240267735436814</v>
      </c>
    </row>
    <row r="1468" spans="1:17" x14ac:dyDescent="0.35">
      <c r="A1468" s="1">
        <v>1529</v>
      </c>
      <c r="B1468" s="1" t="s">
        <v>510</v>
      </c>
      <c r="C1468" s="1" t="s">
        <v>16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s="1" t="s">
        <v>18</v>
      </c>
      <c r="K1468" s="1" t="s">
        <v>256</v>
      </c>
      <c r="L1468" s="24">
        <v>8910415000</v>
      </c>
      <c r="M1468" s="25">
        <v>5205715000</v>
      </c>
      <c r="N1468" s="25">
        <v>3704700000</v>
      </c>
      <c r="O1468" s="26">
        <v>3704700000</v>
      </c>
      <c r="P1468" s="27">
        <v>0.28794418654191523</v>
      </c>
      <c r="Q1468" s="28">
        <v>0.11971909589865716</v>
      </c>
    </row>
    <row r="1469" spans="1:17" x14ac:dyDescent="0.35">
      <c r="A1469" s="1">
        <v>1530</v>
      </c>
      <c r="B1469" s="1" t="s">
        <v>511</v>
      </c>
      <c r="C1469" s="1" t="s">
        <v>11</v>
      </c>
      <c r="D1469" s="2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s="1" t="s">
        <v>46</v>
      </c>
      <c r="K1469" s="1" t="s">
        <v>47</v>
      </c>
      <c r="L1469" s="24">
        <v>1633834000</v>
      </c>
      <c r="M1469" s="25">
        <v>787329000</v>
      </c>
      <c r="N1469" s="25">
        <v>846505000</v>
      </c>
      <c r="O1469" s="26">
        <v>846505000</v>
      </c>
      <c r="P1469" s="27">
        <v>0.45516832910063643</v>
      </c>
      <c r="Q1469" s="28">
        <v>0.23582705857837102</v>
      </c>
    </row>
    <row r="1470" spans="1:17" x14ac:dyDescent="0.35">
      <c r="A1470" s="1">
        <v>1531</v>
      </c>
      <c r="B1470" s="1" t="s">
        <v>511</v>
      </c>
      <c r="C1470" s="1" t="s">
        <v>14</v>
      </c>
      <c r="D1470" s="2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s="1" t="s">
        <v>46</v>
      </c>
      <c r="K1470" s="1" t="s">
        <v>47</v>
      </c>
      <c r="L1470" s="24">
        <v>1655487000</v>
      </c>
      <c r="M1470" s="25">
        <v>819711000</v>
      </c>
      <c r="N1470" s="25">
        <v>835776000</v>
      </c>
      <c r="O1470" s="26">
        <v>835776000</v>
      </c>
      <c r="P1470" s="27">
        <v>0.47377422298843275</v>
      </c>
      <c r="Q1470" s="28">
        <v>0.23918588608208965</v>
      </c>
    </row>
    <row r="1471" spans="1:17" x14ac:dyDescent="0.35">
      <c r="A1471" s="1">
        <v>1532</v>
      </c>
      <c r="B1471" s="1" t="s">
        <v>511</v>
      </c>
      <c r="C1471" s="1" t="s">
        <v>15</v>
      </c>
      <c r="D1471" s="2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s="1" t="s">
        <v>46</v>
      </c>
      <c r="K1471" s="1" t="s">
        <v>47</v>
      </c>
      <c r="L1471" s="24">
        <v>1716711000</v>
      </c>
      <c r="M1471" s="25">
        <v>855908000</v>
      </c>
      <c r="N1471" s="25">
        <v>860803000</v>
      </c>
      <c r="O1471" s="26">
        <v>860803000</v>
      </c>
      <c r="P1471" s="27">
        <v>0.47421711308681125</v>
      </c>
      <c r="Q1471" s="28">
        <v>0.23778464377316064</v>
      </c>
    </row>
    <row r="1472" spans="1:17" x14ac:dyDescent="0.35">
      <c r="A1472" s="1">
        <v>1533</v>
      </c>
      <c r="B1472" s="1" t="s">
        <v>511</v>
      </c>
      <c r="C1472" s="1" t="s">
        <v>16</v>
      </c>
      <c r="D1472" s="2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s="1" t="s">
        <v>46</v>
      </c>
      <c r="K1472" s="1" t="s">
        <v>47</v>
      </c>
      <c r="L1472" s="24">
        <v>1749853000</v>
      </c>
      <c r="M1472" s="25">
        <v>907024000</v>
      </c>
      <c r="N1472" s="25">
        <v>842829000</v>
      </c>
      <c r="O1472" s="26">
        <v>842829000</v>
      </c>
      <c r="P1472" s="27">
        <v>0.46463696192179371</v>
      </c>
      <c r="Q1472" s="28">
        <v>0.22379565939515117</v>
      </c>
    </row>
    <row r="1473" spans="1:17" x14ac:dyDescent="0.35">
      <c r="A1473" s="1">
        <v>1534</v>
      </c>
      <c r="B1473" s="1" t="s">
        <v>512</v>
      </c>
      <c r="C1473" s="1" t="s">
        <v>11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s="1" t="s">
        <v>24</v>
      </c>
      <c r="K1473" s="1" t="s">
        <v>29</v>
      </c>
      <c r="L1473" s="24">
        <v>5295500000</v>
      </c>
      <c r="M1473" s="25">
        <v>3731300000</v>
      </c>
      <c r="N1473" s="25">
        <v>1564200000</v>
      </c>
      <c r="O1473" s="26">
        <v>1564200000</v>
      </c>
      <c r="P1473" s="27">
        <v>0.42330474264382612</v>
      </c>
      <c r="Q1473" s="28">
        <v>0.1250369707191904</v>
      </c>
    </row>
    <row r="1474" spans="1:17" x14ac:dyDescent="0.35">
      <c r="A1474" s="1">
        <v>1535</v>
      </c>
      <c r="B1474" s="1" t="s">
        <v>512</v>
      </c>
      <c r="C1474" s="1" t="s">
        <v>14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s="1" t="s">
        <v>24</v>
      </c>
      <c r="K1474" s="1" t="s">
        <v>29</v>
      </c>
      <c r="L1474" s="24">
        <v>5529100000</v>
      </c>
      <c r="M1474" s="25">
        <v>3841800000</v>
      </c>
      <c r="N1474" s="25">
        <v>1687300000</v>
      </c>
      <c r="O1474" s="26">
        <v>1687300000</v>
      </c>
      <c r="P1474" s="27">
        <v>0.422381458026172</v>
      </c>
      <c r="Q1474" s="28">
        <v>0.1288969695117759</v>
      </c>
    </row>
    <row r="1475" spans="1:17" x14ac:dyDescent="0.35">
      <c r="A1475" s="1">
        <v>1536</v>
      </c>
      <c r="B1475" s="1" t="s">
        <v>512</v>
      </c>
      <c r="C1475" s="1" t="s">
        <v>15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s="1" t="s">
        <v>24</v>
      </c>
      <c r="K1475" s="1" t="s">
        <v>29</v>
      </c>
      <c r="L1475" s="24">
        <v>7492000000</v>
      </c>
      <c r="M1475" s="25">
        <v>5587200000</v>
      </c>
      <c r="N1475" s="25">
        <v>1904800000</v>
      </c>
      <c r="O1475" s="26">
        <v>1904800000</v>
      </c>
      <c r="P1475" s="27">
        <v>0.44358658582796517</v>
      </c>
      <c r="Q1475" s="28">
        <v>0.11277946191739295</v>
      </c>
    </row>
    <row r="1476" spans="1:17" x14ac:dyDescent="0.35">
      <c r="A1476" s="1">
        <v>1537</v>
      </c>
      <c r="B1476" s="1" t="s">
        <v>512</v>
      </c>
      <c r="C1476" s="1" t="s">
        <v>16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s="1" t="s">
        <v>24</v>
      </c>
      <c r="K1476" s="1" t="s">
        <v>29</v>
      </c>
      <c r="L1476" s="24">
        <v>7755900000</v>
      </c>
      <c r="M1476" s="25">
        <v>5304400000</v>
      </c>
      <c r="N1476" s="25">
        <v>2451500000</v>
      </c>
      <c r="O1476" s="26">
        <v>2451500000</v>
      </c>
      <c r="P1476" s="27">
        <v>0.45715986655192331</v>
      </c>
      <c r="Q1476" s="28">
        <v>0.14449998231695096</v>
      </c>
    </row>
    <row r="1477" spans="1:17" x14ac:dyDescent="0.35">
      <c r="A1477" s="1">
        <v>1538</v>
      </c>
      <c r="B1477" s="1" t="s">
        <v>513</v>
      </c>
      <c r="C1477" s="1" t="s">
        <v>11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s="1" t="s">
        <v>18</v>
      </c>
      <c r="K1477" s="1" t="s">
        <v>76</v>
      </c>
      <c r="L1477" s="24">
        <v>751000000</v>
      </c>
      <c r="M1477" s="25">
        <v>455000000</v>
      </c>
      <c r="N1477" s="25">
        <v>296000000</v>
      </c>
      <c r="O1477" s="26">
        <v>296000000</v>
      </c>
      <c r="P1477" s="27">
        <v>0.98427260812581918</v>
      </c>
      <c r="Q1477" s="28">
        <v>0.38794233289646135</v>
      </c>
    </row>
    <row r="1478" spans="1:17" x14ac:dyDescent="0.35">
      <c r="A1478" s="1">
        <v>1539</v>
      </c>
      <c r="B1478" s="1" t="s">
        <v>513</v>
      </c>
      <c r="C1478" s="1" t="s">
        <v>14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s="1" t="s">
        <v>18</v>
      </c>
      <c r="K1478" s="1" t="s">
        <v>76</v>
      </c>
      <c r="L1478" s="24">
        <v>927000000</v>
      </c>
      <c r="M1478" s="25">
        <v>633000000</v>
      </c>
      <c r="N1478" s="25">
        <v>294000000</v>
      </c>
      <c r="O1478" s="26">
        <v>294000000</v>
      </c>
      <c r="P1478" s="27">
        <v>0.98095238095238091</v>
      </c>
      <c r="Q1478" s="28">
        <v>0.31111111111111112</v>
      </c>
    </row>
    <row r="1479" spans="1:17" x14ac:dyDescent="0.35">
      <c r="A1479" s="1">
        <v>1540</v>
      </c>
      <c r="B1479" s="1" t="s">
        <v>513</v>
      </c>
      <c r="C1479" s="1" t="s">
        <v>15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s="1" t="s">
        <v>18</v>
      </c>
      <c r="K1479" s="1" t="s">
        <v>76</v>
      </c>
      <c r="L1479" s="24">
        <v>1206000000</v>
      </c>
      <c r="M1479" s="25">
        <v>866000000</v>
      </c>
      <c r="N1479" s="25">
        <v>340000000</v>
      </c>
      <c r="O1479" s="26">
        <v>340000000</v>
      </c>
      <c r="P1479" s="27">
        <v>0.9678972712680578</v>
      </c>
      <c r="Q1479" s="28">
        <v>0.27287319422150885</v>
      </c>
    </row>
    <row r="1480" spans="1:17" x14ac:dyDescent="0.35">
      <c r="A1480" s="1">
        <v>1541</v>
      </c>
      <c r="B1480" s="1" t="s">
        <v>513</v>
      </c>
      <c r="C1480" s="1" t="s">
        <v>16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s="1" t="s">
        <v>18</v>
      </c>
      <c r="K1480" s="1" t="s">
        <v>76</v>
      </c>
      <c r="L1480" s="24">
        <v>1434000000</v>
      </c>
      <c r="M1480" s="25">
        <v>1202000000</v>
      </c>
      <c r="N1480" s="25">
        <v>232000000</v>
      </c>
      <c r="O1480" s="26">
        <v>232000000</v>
      </c>
      <c r="P1480" s="27">
        <v>0.96112600536193027</v>
      </c>
      <c r="Q1480" s="28">
        <v>0.15549597855227881</v>
      </c>
    </row>
    <row r="1481" spans="1:17" x14ac:dyDescent="0.35">
      <c r="A1481" s="1">
        <v>1542</v>
      </c>
      <c r="B1481" s="1" t="s">
        <v>514</v>
      </c>
      <c r="C1481" s="1" t="s">
        <v>11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s="1" t="s">
        <v>46</v>
      </c>
      <c r="K1481" s="1" t="s">
        <v>49</v>
      </c>
      <c r="L1481" s="24">
        <v>12884000000</v>
      </c>
      <c r="M1481" s="25">
        <v>7578000000</v>
      </c>
      <c r="N1481" s="25">
        <v>5306000000</v>
      </c>
      <c r="O1481" s="26">
        <v>5306000000</v>
      </c>
      <c r="P1481" s="27">
        <v>0.49192470696040624</v>
      </c>
      <c r="Q1481" s="28">
        <v>0.2025886754992173</v>
      </c>
    </row>
    <row r="1482" spans="1:17" x14ac:dyDescent="0.35">
      <c r="A1482" s="1">
        <v>1543</v>
      </c>
      <c r="B1482" s="1" t="s">
        <v>514</v>
      </c>
      <c r="C1482" s="1" t="s">
        <v>14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s="1" t="s">
        <v>46</v>
      </c>
      <c r="K1482" s="1" t="s">
        <v>49</v>
      </c>
      <c r="L1482" s="24">
        <v>13304000000</v>
      </c>
      <c r="M1482" s="25">
        <v>7846000000</v>
      </c>
      <c r="N1482" s="25">
        <v>5458000000</v>
      </c>
      <c r="O1482" s="26">
        <v>5458000000</v>
      </c>
      <c r="P1482" s="27">
        <v>0.48958563332597338</v>
      </c>
      <c r="Q1482" s="28">
        <v>0.20085375726797675</v>
      </c>
    </row>
    <row r="1483" spans="1:17" x14ac:dyDescent="0.35">
      <c r="A1483" s="1">
        <v>1544</v>
      </c>
      <c r="B1483" s="1" t="s">
        <v>514</v>
      </c>
      <c r="C1483" s="1" t="s">
        <v>15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s="1" t="s">
        <v>46</v>
      </c>
      <c r="K1483" s="1" t="s">
        <v>49</v>
      </c>
      <c r="L1483" s="24">
        <v>13092000000</v>
      </c>
      <c r="M1483" s="25">
        <v>7979000000</v>
      </c>
      <c r="N1483" s="25">
        <v>5113000000</v>
      </c>
      <c r="O1483" s="26">
        <v>5113000000</v>
      </c>
      <c r="P1483" s="27">
        <v>0.48823419727764306</v>
      </c>
      <c r="Q1483" s="28">
        <v>0.19067685996643668</v>
      </c>
    </row>
    <row r="1484" spans="1:17" x14ac:dyDescent="0.35">
      <c r="A1484" s="1">
        <v>1545</v>
      </c>
      <c r="B1484" s="1" t="s">
        <v>514</v>
      </c>
      <c r="C1484" s="1" t="s">
        <v>16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s="1" t="s">
        <v>46</v>
      </c>
      <c r="K1484" s="1" t="s">
        <v>49</v>
      </c>
      <c r="L1484" s="24">
        <v>12555000000</v>
      </c>
      <c r="M1484" s="25">
        <v>8139000000</v>
      </c>
      <c r="N1484" s="25">
        <v>4416000000</v>
      </c>
      <c r="O1484" s="26">
        <v>4416000000</v>
      </c>
      <c r="P1484" s="27">
        <v>0.45447963800904978</v>
      </c>
      <c r="Q1484" s="28">
        <v>0.15985520361990951</v>
      </c>
    </row>
    <row r="1485" spans="1:17" x14ac:dyDescent="0.35">
      <c r="A1485" s="1">
        <v>1546</v>
      </c>
      <c r="B1485" s="1" t="s">
        <v>515</v>
      </c>
      <c r="C1485" s="1" t="s">
        <v>11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s="1" t="s">
        <v>18</v>
      </c>
      <c r="K1485" s="1" t="s">
        <v>516</v>
      </c>
      <c r="L1485" s="24">
        <v>1566054000</v>
      </c>
      <c r="M1485" s="25">
        <v>1129262000</v>
      </c>
      <c r="N1485" s="25">
        <v>436792000</v>
      </c>
      <c r="O1485" s="26">
        <v>436792000</v>
      </c>
      <c r="P1485" s="27">
        <v>0.33576623242969739</v>
      </c>
      <c r="Q1485" s="28">
        <v>9.3649391525089401E-2</v>
      </c>
    </row>
    <row r="1486" spans="1:17" x14ac:dyDescent="0.35">
      <c r="A1486" s="1">
        <v>1547</v>
      </c>
      <c r="B1486" s="1" t="s">
        <v>515</v>
      </c>
      <c r="C1486" s="1" t="s">
        <v>14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s="1" t="s">
        <v>18</v>
      </c>
      <c r="K1486" s="1" t="s">
        <v>516</v>
      </c>
      <c r="L1486" s="24">
        <v>1753609000</v>
      </c>
      <c r="M1486" s="25">
        <v>1238959000</v>
      </c>
      <c r="N1486" s="25">
        <v>514650000</v>
      </c>
      <c r="O1486" s="26">
        <v>514650000</v>
      </c>
      <c r="P1486" s="27">
        <v>0.33953191459700927</v>
      </c>
      <c r="Q1486" s="28">
        <v>9.9645987131310815E-2</v>
      </c>
    </row>
    <row r="1487" spans="1:17" x14ac:dyDescent="0.35">
      <c r="A1487" s="1">
        <v>1548</v>
      </c>
      <c r="B1487" s="1" t="s">
        <v>515</v>
      </c>
      <c r="C1487" s="1" t="s">
        <v>15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s="1" t="s">
        <v>18</v>
      </c>
      <c r="K1487" s="1" t="s">
        <v>516</v>
      </c>
      <c r="L1487" s="24">
        <v>1950415000</v>
      </c>
      <c r="M1487" s="25">
        <v>1360943000</v>
      </c>
      <c r="N1487" s="25">
        <v>589472000</v>
      </c>
      <c r="O1487" s="26">
        <v>589472000</v>
      </c>
      <c r="P1487" s="27">
        <v>0.34147624662645104</v>
      </c>
      <c r="Q1487" s="28">
        <v>0.10320402891250702</v>
      </c>
    </row>
    <row r="1488" spans="1:17" x14ac:dyDescent="0.35">
      <c r="A1488" s="1">
        <v>1549</v>
      </c>
      <c r="B1488" s="1" t="s">
        <v>515</v>
      </c>
      <c r="C1488" s="1" t="s">
        <v>16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s="1" t="s">
        <v>18</v>
      </c>
      <c r="K1488" s="1" t="s">
        <v>516</v>
      </c>
      <c r="L1488" s="24">
        <v>2143174000</v>
      </c>
      <c r="M1488" s="25">
        <v>1492666000</v>
      </c>
      <c r="N1488" s="25">
        <v>650508000</v>
      </c>
      <c r="O1488" s="26">
        <v>650508000</v>
      </c>
      <c r="P1488" s="27">
        <v>0.34420165270833225</v>
      </c>
      <c r="Q1488" s="28">
        <v>0.10447398517338854</v>
      </c>
    </row>
    <row r="1489" spans="1:17" x14ac:dyDescent="0.35">
      <c r="A1489" s="1">
        <v>1550</v>
      </c>
      <c r="B1489" s="1" t="s">
        <v>517</v>
      </c>
      <c r="C1489" s="1" t="s">
        <v>11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s="1" t="s">
        <v>35</v>
      </c>
      <c r="K1489" s="1" t="s">
        <v>123</v>
      </c>
      <c r="L1489" s="24">
        <v>2358000000</v>
      </c>
      <c r="M1489" s="25">
        <v>983000000</v>
      </c>
      <c r="N1489" s="25">
        <v>1375000000</v>
      </c>
      <c r="O1489" s="26">
        <v>1375000000</v>
      </c>
      <c r="P1489" s="27">
        <v>6.8598359224995686E-2</v>
      </c>
      <c r="Q1489" s="28">
        <v>4.0001163670215861E-2</v>
      </c>
    </row>
    <row r="1490" spans="1:17" x14ac:dyDescent="0.35">
      <c r="A1490" s="1">
        <v>1551</v>
      </c>
      <c r="B1490" s="1" t="s">
        <v>517</v>
      </c>
      <c r="C1490" s="1" t="s">
        <v>14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s="1" t="s">
        <v>35</v>
      </c>
      <c r="K1490" s="1" t="s">
        <v>123</v>
      </c>
      <c r="L1490" s="24">
        <v>2685000000</v>
      </c>
      <c r="M1490" s="25">
        <v>1255000000</v>
      </c>
      <c r="N1490" s="25">
        <v>1430000000</v>
      </c>
      <c r="O1490" s="26">
        <v>1430000000</v>
      </c>
      <c r="P1490" s="27">
        <v>7.1447578499201692E-2</v>
      </c>
      <c r="Q1490" s="28">
        <v>3.8052155401809472E-2</v>
      </c>
    </row>
    <row r="1491" spans="1:17" x14ac:dyDescent="0.35">
      <c r="A1491" s="1">
        <v>1552</v>
      </c>
      <c r="B1491" s="1" t="s">
        <v>517</v>
      </c>
      <c r="C1491" s="1" t="s">
        <v>15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s="1" t="s">
        <v>35</v>
      </c>
      <c r="K1491" s="1" t="s">
        <v>123</v>
      </c>
      <c r="L1491" s="24">
        <v>3917000000</v>
      </c>
      <c r="M1491" s="25">
        <v>1748000000</v>
      </c>
      <c r="N1491" s="25">
        <v>2169000000</v>
      </c>
      <c r="O1491" s="26">
        <v>2169000000</v>
      </c>
      <c r="P1491" s="27">
        <v>9.4675271312208431E-2</v>
      </c>
      <c r="Q1491" s="28">
        <v>5.2425494887970416E-2</v>
      </c>
    </row>
    <row r="1492" spans="1:17" x14ac:dyDescent="0.35">
      <c r="A1492" s="1">
        <v>1553</v>
      </c>
      <c r="B1492" s="1" t="s">
        <v>517</v>
      </c>
      <c r="C1492" s="1" t="s">
        <v>16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s="1" t="s">
        <v>35</v>
      </c>
      <c r="K1492" s="1" t="s">
        <v>123</v>
      </c>
      <c r="L1492" s="24">
        <v>4697000000</v>
      </c>
      <c r="M1492" s="25">
        <v>1864000000</v>
      </c>
      <c r="N1492" s="25">
        <v>2833000000</v>
      </c>
      <c r="O1492" s="26">
        <v>2833000000</v>
      </c>
      <c r="P1492" s="27">
        <v>0.12735554892763212</v>
      </c>
      <c r="Q1492" s="28">
        <v>7.6814619994034869E-2</v>
      </c>
    </row>
    <row r="1493" spans="1:17" x14ac:dyDescent="0.35">
      <c r="A1493" s="1">
        <v>1554</v>
      </c>
      <c r="B1493" s="1" t="s">
        <v>518</v>
      </c>
      <c r="C1493" s="1" t="s">
        <v>11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s="1" t="s">
        <v>82</v>
      </c>
      <c r="K1493" s="1" t="s">
        <v>340</v>
      </c>
      <c r="L1493" s="24">
        <v>3764000000</v>
      </c>
      <c r="M1493" s="25">
        <v>2120000000</v>
      </c>
      <c r="N1493" s="25">
        <v>1644000000</v>
      </c>
      <c r="O1493" s="26">
        <v>1644000000</v>
      </c>
      <c r="P1493" s="27">
        <v>0.12627058941930291</v>
      </c>
      <c r="Q1493" s="28">
        <v>5.5151128853701901E-2</v>
      </c>
    </row>
    <row r="1494" spans="1:17" x14ac:dyDescent="0.35">
      <c r="A1494" s="1">
        <v>1555</v>
      </c>
      <c r="B1494" s="1" t="s">
        <v>518</v>
      </c>
      <c r="C1494" s="1" t="s">
        <v>14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s="1" t="s">
        <v>82</v>
      </c>
      <c r="K1494" s="1" t="s">
        <v>340</v>
      </c>
      <c r="L1494" s="24">
        <v>3516000000</v>
      </c>
      <c r="M1494" s="25">
        <v>2737000000</v>
      </c>
      <c r="N1494" s="25">
        <v>779000000</v>
      </c>
      <c r="O1494" s="26">
        <v>779000000</v>
      </c>
      <c r="P1494" s="27">
        <v>9.3508151378952742E-2</v>
      </c>
      <c r="Q1494" s="28">
        <v>2.0717534108135423E-2</v>
      </c>
    </row>
    <row r="1495" spans="1:17" x14ac:dyDescent="0.35">
      <c r="A1495" s="1">
        <v>1556</v>
      </c>
      <c r="B1495" s="1" t="s">
        <v>518</v>
      </c>
      <c r="C1495" s="1" t="s">
        <v>15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s="1" t="s">
        <v>82</v>
      </c>
      <c r="K1495" s="1" t="s">
        <v>340</v>
      </c>
      <c r="L1495" s="24">
        <v>4960000000</v>
      </c>
      <c r="M1495" s="25">
        <v>3324000000</v>
      </c>
      <c r="N1495" s="25">
        <v>1636000000</v>
      </c>
      <c r="O1495" s="26">
        <v>1636000000</v>
      </c>
      <c r="P1495" s="27">
        <v>0.12206826963305684</v>
      </c>
      <c r="Q1495" s="28">
        <v>4.0262840548322791E-2</v>
      </c>
    </row>
    <row r="1496" spans="1:17" x14ac:dyDescent="0.35">
      <c r="A1496" s="1">
        <v>1557</v>
      </c>
      <c r="B1496" s="1" t="s">
        <v>518</v>
      </c>
      <c r="C1496" s="1" t="s">
        <v>16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s="1" t="s">
        <v>82</v>
      </c>
      <c r="K1496" s="1" t="s">
        <v>340</v>
      </c>
      <c r="L1496" s="24">
        <v>6245000000</v>
      </c>
      <c r="M1496" s="25">
        <v>3376000000</v>
      </c>
      <c r="N1496" s="25">
        <v>2869000000</v>
      </c>
      <c r="O1496" s="26">
        <v>2869000000</v>
      </c>
      <c r="P1496" s="27">
        <v>0.21751245167357458</v>
      </c>
      <c r="Q1496" s="28">
        <v>9.9926857302079342E-2</v>
      </c>
    </row>
    <row r="1497" spans="1:17" x14ac:dyDescent="0.35">
      <c r="A1497" s="1">
        <v>1558</v>
      </c>
      <c r="B1497" s="1" t="s">
        <v>519</v>
      </c>
      <c r="C1497" s="1" t="s">
        <v>11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s="1" t="s">
        <v>21</v>
      </c>
      <c r="K1497" s="1" t="s">
        <v>56</v>
      </c>
      <c r="L1497" s="24">
        <v>604216000</v>
      </c>
      <c r="M1497" s="25">
        <v>247597000</v>
      </c>
      <c r="N1497" s="25">
        <v>356619000</v>
      </c>
      <c r="O1497" s="26">
        <v>356619000</v>
      </c>
      <c r="P1497" s="27">
        <v>0.33688140382491327</v>
      </c>
      <c r="Q1497" s="28">
        <v>0.19883337970301473</v>
      </c>
    </row>
    <row r="1498" spans="1:17" x14ac:dyDescent="0.35">
      <c r="A1498" s="1">
        <v>1559</v>
      </c>
      <c r="B1498" s="1" t="s">
        <v>519</v>
      </c>
      <c r="C1498" s="1" t="s">
        <v>14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s="1" t="s">
        <v>21</v>
      </c>
      <c r="K1498" s="1" t="s">
        <v>56</v>
      </c>
      <c r="L1498" s="24">
        <v>694867000</v>
      </c>
      <c r="M1498" s="25">
        <v>312367000</v>
      </c>
      <c r="N1498" s="25">
        <v>382500000</v>
      </c>
      <c r="O1498" s="26">
        <v>382500000</v>
      </c>
      <c r="P1498" s="27">
        <v>0.33661062682113352</v>
      </c>
      <c r="Q1498" s="28">
        <v>0.18529238654171742</v>
      </c>
    </row>
    <row r="1499" spans="1:17" x14ac:dyDescent="0.35">
      <c r="A1499" s="1">
        <v>1560</v>
      </c>
      <c r="B1499" s="1" t="s">
        <v>519</v>
      </c>
      <c r="C1499" s="1" t="s">
        <v>15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s="1" t="s">
        <v>21</v>
      </c>
      <c r="K1499" s="1" t="s">
        <v>56</v>
      </c>
      <c r="L1499" s="24">
        <v>777985000</v>
      </c>
      <c r="M1499" s="25">
        <v>346345000</v>
      </c>
      <c r="N1499" s="25">
        <v>431640000</v>
      </c>
      <c r="O1499" s="26">
        <v>431640000</v>
      </c>
      <c r="P1499" s="27">
        <v>0.31795018711606671</v>
      </c>
      <c r="Q1499" s="28">
        <v>0.17640445351360121</v>
      </c>
    </row>
    <row r="1500" spans="1:17" x14ac:dyDescent="0.35">
      <c r="A1500" s="1">
        <v>1561</v>
      </c>
      <c r="B1500" s="1" t="s">
        <v>519</v>
      </c>
      <c r="C1500" s="1" t="s">
        <v>16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s="1" t="s">
        <v>21</v>
      </c>
      <c r="K1500" s="1" t="s">
        <v>56</v>
      </c>
      <c r="L1500" s="24">
        <v>924360000</v>
      </c>
      <c r="M1500" s="25">
        <v>390253000</v>
      </c>
      <c r="N1500" s="25">
        <v>534107000</v>
      </c>
      <c r="O1500" s="26">
        <v>534107000</v>
      </c>
      <c r="P1500" s="27">
        <v>0.33255850516326257</v>
      </c>
      <c r="Q1500" s="28">
        <v>0.1921565467104101</v>
      </c>
    </row>
    <row r="1501" spans="1:17" x14ac:dyDescent="0.35">
      <c r="A1501" s="1">
        <v>1562</v>
      </c>
      <c r="B1501" s="1" t="s">
        <v>520</v>
      </c>
      <c r="C1501" s="1" t="s">
        <v>11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s="1" t="s">
        <v>21</v>
      </c>
      <c r="K1501" s="1" t="s">
        <v>33</v>
      </c>
      <c r="L1501" s="24">
        <v>6368000000</v>
      </c>
      <c r="M1501" s="25">
        <v>3681000000</v>
      </c>
      <c r="N1501" s="25">
        <v>2687000000</v>
      </c>
      <c r="O1501" s="26">
        <v>2687000000</v>
      </c>
      <c r="P1501" s="27">
        <v>0.49653021442495127</v>
      </c>
      <c r="Q1501" s="28">
        <v>0.20951267056530215</v>
      </c>
    </row>
    <row r="1502" spans="1:17" x14ac:dyDescent="0.35">
      <c r="A1502" s="1">
        <v>1563</v>
      </c>
      <c r="B1502" s="1" t="s">
        <v>520</v>
      </c>
      <c r="C1502" s="1" t="s">
        <v>14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s="1" t="s">
        <v>21</v>
      </c>
      <c r="K1502" s="1" t="s">
        <v>33</v>
      </c>
      <c r="L1502" s="24">
        <v>6364000000</v>
      </c>
      <c r="M1502" s="25">
        <v>3380000000</v>
      </c>
      <c r="N1502" s="25">
        <v>2984000000</v>
      </c>
      <c r="O1502" s="26">
        <v>2984000000</v>
      </c>
      <c r="P1502" s="27">
        <v>0.52142564522736579</v>
      </c>
      <c r="Q1502" s="28">
        <v>0.24448996312986482</v>
      </c>
    </row>
    <row r="1503" spans="1:17" x14ac:dyDescent="0.35">
      <c r="A1503" s="1">
        <v>1564</v>
      </c>
      <c r="B1503" s="1" t="s">
        <v>520</v>
      </c>
      <c r="C1503" s="1" t="s">
        <v>15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s="1" t="s">
        <v>21</v>
      </c>
      <c r="K1503" s="1" t="s">
        <v>33</v>
      </c>
      <c r="L1503" s="24">
        <v>7427000000</v>
      </c>
      <c r="M1503" s="25">
        <v>3201000000</v>
      </c>
      <c r="N1503" s="25">
        <v>4226000000</v>
      </c>
      <c r="O1503" s="26">
        <v>4226000000</v>
      </c>
      <c r="P1503" s="27">
        <v>0.56933691069375247</v>
      </c>
      <c r="Q1503" s="28">
        <v>0.32395553852050596</v>
      </c>
    </row>
    <row r="1504" spans="1:17" x14ac:dyDescent="0.35">
      <c r="A1504" s="1">
        <v>1565</v>
      </c>
      <c r="B1504" s="1" t="s">
        <v>520</v>
      </c>
      <c r="C1504" s="1" t="s">
        <v>16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s="1" t="s">
        <v>21</v>
      </c>
      <c r="K1504" s="1" t="s">
        <v>33</v>
      </c>
      <c r="L1504" s="24">
        <v>7560000000</v>
      </c>
      <c r="M1504" s="25">
        <v>3028000000</v>
      </c>
      <c r="N1504" s="25">
        <v>4532000000</v>
      </c>
      <c r="O1504" s="26">
        <v>4532000000</v>
      </c>
      <c r="P1504" s="27">
        <v>0.58153846153846156</v>
      </c>
      <c r="Q1504" s="28">
        <v>0.3486153846153846</v>
      </c>
    </row>
    <row r="1505" spans="1:17" x14ac:dyDescent="0.35">
      <c r="A1505" s="1">
        <v>1566</v>
      </c>
      <c r="B1505" s="1" t="s">
        <v>521</v>
      </c>
      <c r="C1505" s="1" t="s">
        <v>11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s="1" t="s">
        <v>12</v>
      </c>
      <c r="K1505" s="1" t="s">
        <v>163</v>
      </c>
      <c r="L1505" s="24">
        <v>2218000000</v>
      </c>
      <c r="M1505" s="25">
        <v>1165000000</v>
      </c>
      <c r="N1505" s="25">
        <v>1053000000</v>
      </c>
      <c r="O1505" s="26">
        <v>1053000000</v>
      </c>
      <c r="P1505" s="27">
        <v>0.18125357522268526</v>
      </c>
      <c r="Q1505" s="28">
        <v>8.6050502574160331E-2</v>
      </c>
    </row>
    <row r="1506" spans="1:17" x14ac:dyDescent="0.35">
      <c r="A1506" s="1">
        <v>1567</v>
      </c>
      <c r="B1506" s="1" t="s">
        <v>521</v>
      </c>
      <c r="C1506" s="1" t="s">
        <v>14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s="1" t="s">
        <v>12</v>
      </c>
      <c r="K1506" s="1" t="s">
        <v>163</v>
      </c>
      <c r="L1506" s="24">
        <v>1973000000</v>
      </c>
      <c r="M1506" s="25">
        <v>1126000000</v>
      </c>
      <c r="N1506" s="25">
        <v>847000000</v>
      </c>
      <c r="O1506" s="26">
        <v>847000000</v>
      </c>
      <c r="P1506" s="27">
        <v>0.16300396563119635</v>
      </c>
      <c r="Q1506" s="28">
        <v>6.9976867151354927E-2</v>
      </c>
    </row>
    <row r="1507" spans="1:17" x14ac:dyDescent="0.35">
      <c r="A1507" s="1">
        <v>1568</v>
      </c>
      <c r="B1507" s="1" t="s">
        <v>521</v>
      </c>
      <c r="C1507" s="1" t="s">
        <v>15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s="1" t="s">
        <v>12</v>
      </c>
      <c r="K1507" s="1" t="s">
        <v>163</v>
      </c>
      <c r="L1507" s="24">
        <v>2457000000</v>
      </c>
      <c r="M1507" s="25">
        <v>1361000000</v>
      </c>
      <c r="N1507" s="25">
        <v>1096000000</v>
      </c>
      <c r="O1507" s="26">
        <v>1096000000</v>
      </c>
      <c r="P1507" s="27">
        <v>0.17704280155642027</v>
      </c>
      <c r="Q1507" s="28">
        <v>7.8973915549791038E-2</v>
      </c>
    </row>
    <row r="1508" spans="1:17" x14ac:dyDescent="0.35">
      <c r="A1508" s="1">
        <v>1569</v>
      </c>
      <c r="B1508" s="1" t="s">
        <v>521</v>
      </c>
      <c r="C1508" s="1" t="s">
        <v>16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s="1" t="s">
        <v>12</v>
      </c>
      <c r="K1508" s="1" t="s">
        <v>163</v>
      </c>
      <c r="L1508" s="24">
        <v>2444000000</v>
      </c>
      <c r="M1508" s="25">
        <v>1304000000</v>
      </c>
      <c r="N1508" s="25">
        <v>1140000000</v>
      </c>
      <c r="O1508" s="26">
        <v>1140000000</v>
      </c>
      <c r="P1508" s="27">
        <v>0.18207554198018328</v>
      </c>
      <c r="Q1508" s="28">
        <v>8.4928853460478279E-2</v>
      </c>
    </row>
    <row r="1509" spans="1:17" x14ac:dyDescent="0.35">
      <c r="A1509" s="1">
        <v>1570</v>
      </c>
      <c r="B1509" s="1" t="s">
        <v>522</v>
      </c>
      <c r="C1509" s="1" t="s">
        <v>11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s="1" t="s">
        <v>18</v>
      </c>
      <c r="K1509" s="1" t="s">
        <v>288</v>
      </c>
      <c r="L1509" s="24">
        <v>879297000</v>
      </c>
      <c r="M1509" s="25">
        <v>670602000</v>
      </c>
      <c r="N1509" s="25">
        <v>208695000</v>
      </c>
      <c r="O1509" s="26">
        <v>208695000</v>
      </c>
      <c r="P1509" s="27">
        <v>0.47920155690626465</v>
      </c>
      <c r="Q1509" s="28">
        <v>0.11373514173089741</v>
      </c>
    </row>
    <row r="1510" spans="1:17" x14ac:dyDescent="0.35">
      <c r="A1510" s="1">
        <v>1571</v>
      </c>
      <c r="B1510" s="1" t="s">
        <v>522</v>
      </c>
      <c r="C1510" s="1" t="s">
        <v>14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s="1" t="s">
        <v>18</v>
      </c>
      <c r="K1510" s="1" t="s">
        <v>288</v>
      </c>
      <c r="L1510" s="24">
        <v>1136670000</v>
      </c>
      <c r="M1510" s="25">
        <v>871572000</v>
      </c>
      <c r="N1510" s="25">
        <v>265098000</v>
      </c>
      <c r="O1510" s="26">
        <v>265098000</v>
      </c>
      <c r="P1510" s="27">
        <v>0.4874121535077921</v>
      </c>
      <c r="Q1510" s="28">
        <v>0.11367590159906452</v>
      </c>
    </row>
    <row r="1511" spans="1:17" x14ac:dyDescent="0.35">
      <c r="A1511" s="1">
        <v>1572</v>
      </c>
      <c r="B1511" s="1" t="s">
        <v>522</v>
      </c>
      <c r="C1511" s="1" t="s">
        <v>15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s="1" t="s">
        <v>18</v>
      </c>
      <c r="K1511" s="1" t="s">
        <v>288</v>
      </c>
      <c r="L1511" s="24">
        <v>1512206000</v>
      </c>
      <c r="M1511" s="25">
        <v>1158251000</v>
      </c>
      <c r="N1511" s="25">
        <v>353955000</v>
      </c>
      <c r="O1511" s="26">
        <v>353955000</v>
      </c>
      <c r="P1511" s="27">
        <v>0.49028034898536821</v>
      </c>
      <c r="Q1511" s="28">
        <v>0.11475763283912112</v>
      </c>
    </row>
    <row r="1512" spans="1:17" x14ac:dyDescent="0.35">
      <c r="A1512" s="1">
        <v>1573</v>
      </c>
      <c r="B1512" s="1" t="s">
        <v>522</v>
      </c>
      <c r="C1512" s="1" t="s">
        <v>16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s="1" t="s">
        <v>18</v>
      </c>
      <c r="K1512" s="1" t="s">
        <v>288</v>
      </c>
      <c r="L1512" s="24">
        <v>1905547000</v>
      </c>
      <c r="M1512" s="25">
        <v>1497000000</v>
      </c>
      <c r="N1512" s="25">
        <v>408547000</v>
      </c>
      <c r="O1512" s="26">
        <v>408547000</v>
      </c>
      <c r="P1512" s="27">
        <v>0.48079649525535828</v>
      </c>
      <c r="Q1512" s="28">
        <v>0.10308219411386384</v>
      </c>
    </row>
    <row r="1513" spans="1:17" x14ac:dyDescent="0.35">
      <c r="A1513" s="1">
        <v>1574</v>
      </c>
      <c r="B1513" s="1" t="s">
        <v>523</v>
      </c>
      <c r="C1513" s="1" t="s">
        <v>11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s="1" t="s">
        <v>18</v>
      </c>
      <c r="K1513" s="1" t="s">
        <v>288</v>
      </c>
      <c r="L1513" s="24">
        <v>879297000</v>
      </c>
      <c r="M1513" s="25">
        <v>670602000</v>
      </c>
      <c r="N1513" s="25">
        <v>208695000</v>
      </c>
      <c r="O1513" s="26">
        <v>208695000</v>
      </c>
      <c r="P1513" s="27">
        <v>0.47920155690626465</v>
      </c>
      <c r="Q1513" s="28">
        <v>0.11373514173089741</v>
      </c>
    </row>
    <row r="1514" spans="1:17" x14ac:dyDescent="0.35">
      <c r="A1514" s="1">
        <v>1575</v>
      </c>
      <c r="B1514" s="1" t="s">
        <v>523</v>
      </c>
      <c r="C1514" s="1" t="s">
        <v>14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s="1" t="s">
        <v>18</v>
      </c>
      <c r="K1514" s="1" t="s">
        <v>288</v>
      </c>
      <c r="L1514" s="24">
        <v>1136670000</v>
      </c>
      <c r="M1514" s="25">
        <v>871572000</v>
      </c>
      <c r="N1514" s="25">
        <v>265098000</v>
      </c>
      <c r="O1514" s="26">
        <v>265098000</v>
      </c>
      <c r="P1514" s="27">
        <v>0.4874121535077921</v>
      </c>
      <c r="Q1514" s="28">
        <v>0.11367590159906452</v>
      </c>
    </row>
    <row r="1515" spans="1:17" x14ac:dyDescent="0.35">
      <c r="A1515" s="1">
        <v>1576</v>
      </c>
      <c r="B1515" s="1" t="s">
        <v>523</v>
      </c>
      <c r="C1515" s="1" t="s">
        <v>15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s="1" t="s">
        <v>18</v>
      </c>
      <c r="K1515" s="1" t="s">
        <v>288</v>
      </c>
      <c r="L1515" s="24">
        <v>1512206000</v>
      </c>
      <c r="M1515" s="25">
        <v>1158251000</v>
      </c>
      <c r="N1515" s="25">
        <v>353955000</v>
      </c>
      <c r="O1515" s="26">
        <v>353955000</v>
      </c>
      <c r="P1515" s="27">
        <v>0.49028034898536821</v>
      </c>
      <c r="Q1515" s="28">
        <v>0.11475763283912112</v>
      </c>
    </row>
    <row r="1516" spans="1:17" x14ac:dyDescent="0.35">
      <c r="A1516" s="1">
        <v>1577</v>
      </c>
      <c r="B1516" s="1" t="s">
        <v>523</v>
      </c>
      <c r="C1516" s="1" t="s">
        <v>16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s="1" t="s">
        <v>18</v>
      </c>
      <c r="K1516" s="1" t="s">
        <v>288</v>
      </c>
      <c r="L1516" s="24">
        <v>1905547000</v>
      </c>
      <c r="M1516" s="25">
        <v>1497000000</v>
      </c>
      <c r="N1516" s="25">
        <v>408547000</v>
      </c>
      <c r="O1516" s="26">
        <v>408547000</v>
      </c>
      <c r="P1516" s="27">
        <v>0.48079649525535828</v>
      </c>
      <c r="Q1516" s="28">
        <v>0.10308219411386384</v>
      </c>
    </row>
    <row r="1517" spans="1:17" x14ac:dyDescent="0.35">
      <c r="A1517" s="1">
        <v>1578</v>
      </c>
      <c r="B1517" s="1" t="s">
        <v>524</v>
      </c>
      <c r="C1517" s="1" t="s">
        <v>11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s="1" t="s">
        <v>12</v>
      </c>
      <c r="K1517" s="1" t="s">
        <v>13</v>
      </c>
      <c r="L1517" s="24">
        <v>19332000000</v>
      </c>
      <c r="M1517" s="25">
        <v>17970000000</v>
      </c>
      <c r="N1517" s="25">
        <v>1362000000</v>
      </c>
      <c r="O1517" s="26">
        <v>1362000000</v>
      </c>
      <c r="P1517" s="27">
        <v>0.52034883720930236</v>
      </c>
      <c r="Q1517" s="28">
        <v>3.6660206718346251E-2</v>
      </c>
    </row>
    <row r="1518" spans="1:17" x14ac:dyDescent="0.35">
      <c r="A1518" s="1">
        <v>1579</v>
      </c>
      <c r="B1518" s="1" t="s">
        <v>524</v>
      </c>
      <c r="C1518" s="1" t="s">
        <v>14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s="1" t="s">
        <v>12</v>
      </c>
      <c r="K1518" s="1" t="s">
        <v>13</v>
      </c>
      <c r="L1518" s="24">
        <v>21087000000</v>
      </c>
      <c r="M1518" s="25">
        <v>19318000000</v>
      </c>
      <c r="N1518" s="25">
        <v>1769000000</v>
      </c>
      <c r="O1518" s="26">
        <v>1769000000</v>
      </c>
      <c r="P1518" s="27">
        <v>0.5508764596776301</v>
      </c>
      <c r="Q1518" s="28">
        <v>4.6213328456856238E-2</v>
      </c>
    </row>
    <row r="1519" spans="1:17" x14ac:dyDescent="0.35">
      <c r="A1519" s="1">
        <v>1580</v>
      </c>
      <c r="B1519" s="1" t="s">
        <v>524</v>
      </c>
      <c r="C1519" s="1" t="s">
        <v>15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s="1" t="s">
        <v>12</v>
      </c>
      <c r="K1519" s="1" t="s">
        <v>13</v>
      </c>
      <c r="L1519" s="24">
        <v>22290000000</v>
      </c>
      <c r="M1519" s="25">
        <v>19474000000</v>
      </c>
      <c r="N1519" s="25">
        <v>2816000000</v>
      </c>
      <c r="O1519" s="26">
        <v>2816000000</v>
      </c>
      <c r="P1519" s="27">
        <v>0.57299298218554795</v>
      </c>
      <c r="Q1519" s="28">
        <v>7.2388884604508888E-2</v>
      </c>
    </row>
    <row r="1520" spans="1:17" x14ac:dyDescent="0.35">
      <c r="A1520" s="1">
        <v>1581</v>
      </c>
      <c r="B1520" s="1" t="s">
        <v>524</v>
      </c>
      <c r="C1520" s="1" t="s">
        <v>16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s="1" t="s">
        <v>12</v>
      </c>
      <c r="K1520" s="1" t="s">
        <v>13</v>
      </c>
      <c r="L1520" s="24">
        <v>25734000000</v>
      </c>
      <c r="M1520" s="25">
        <v>20242000000</v>
      </c>
      <c r="N1520" s="25">
        <v>5492000000</v>
      </c>
      <c r="O1520" s="26">
        <v>5492000000</v>
      </c>
      <c r="P1520" s="27">
        <v>0.67964293260088737</v>
      </c>
      <c r="Q1520" s="28">
        <v>0.14504542573420665</v>
      </c>
    </row>
    <row r="1521" spans="1:17" x14ac:dyDescent="0.35">
      <c r="A1521" s="1">
        <v>1582</v>
      </c>
      <c r="B1521" s="1" t="s">
        <v>525</v>
      </c>
      <c r="C1521" s="1" t="s">
        <v>11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s="1" t="s">
        <v>51</v>
      </c>
      <c r="K1521" s="1" t="s">
        <v>233</v>
      </c>
      <c r="L1521" s="24">
        <v>471296000</v>
      </c>
      <c r="M1521" s="25">
        <v>404036000</v>
      </c>
      <c r="N1521" s="25">
        <v>67260000</v>
      </c>
      <c r="O1521" s="26">
        <v>67260000</v>
      </c>
      <c r="P1521" s="27">
        <v>0.65767249222731405</v>
      </c>
      <c r="Q1521" s="28">
        <v>9.3858322216206255E-2</v>
      </c>
    </row>
    <row r="1522" spans="1:17" x14ac:dyDescent="0.35">
      <c r="A1522" s="1">
        <v>1583</v>
      </c>
      <c r="B1522" s="1" t="s">
        <v>525</v>
      </c>
      <c r="C1522" s="1" t="s">
        <v>14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s="1" t="s">
        <v>51</v>
      </c>
      <c r="K1522" s="1" t="s">
        <v>233</v>
      </c>
      <c r="L1522" s="24">
        <v>500314000</v>
      </c>
      <c r="M1522" s="25">
        <v>383394000</v>
      </c>
      <c r="N1522" s="25">
        <v>116920000</v>
      </c>
      <c r="O1522" s="26">
        <v>116920000</v>
      </c>
      <c r="P1522" s="27">
        <v>0.6592395042467909</v>
      </c>
      <c r="Q1522" s="28">
        <v>0.1540598161085534</v>
      </c>
    </row>
    <row r="1523" spans="1:17" x14ac:dyDescent="0.35">
      <c r="A1523" s="1">
        <v>1584</v>
      </c>
      <c r="B1523" s="1" t="s">
        <v>525</v>
      </c>
      <c r="C1523" s="1" t="s">
        <v>15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s="1" t="s">
        <v>51</v>
      </c>
      <c r="K1523" s="1" t="s">
        <v>233</v>
      </c>
      <c r="L1523" s="24">
        <v>547305000</v>
      </c>
      <c r="M1523" s="25">
        <v>420541000</v>
      </c>
      <c r="N1523" s="25">
        <v>126764000</v>
      </c>
      <c r="O1523" s="26">
        <v>126764000</v>
      </c>
      <c r="P1523" s="27">
        <v>0.66903939387271616</v>
      </c>
      <c r="Q1523" s="28">
        <v>0.1549595010549529</v>
      </c>
    </row>
    <row r="1524" spans="1:17" x14ac:dyDescent="0.35">
      <c r="A1524" s="1">
        <v>1585</v>
      </c>
      <c r="B1524" s="1" t="s">
        <v>525</v>
      </c>
      <c r="C1524" s="1" t="s">
        <v>16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s="1" t="s">
        <v>51</v>
      </c>
      <c r="K1524" s="1" t="s">
        <v>233</v>
      </c>
      <c r="L1524" s="24">
        <v>612601000</v>
      </c>
      <c r="M1524" s="25">
        <v>453010000</v>
      </c>
      <c r="N1524" s="25">
        <v>159591000</v>
      </c>
      <c r="O1524" s="26">
        <v>159591000</v>
      </c>
      <c r="P1524" s="27">
        <v>0.68474735032493594</v>
      </c>
      <c r="Q1524" s="28">
        <v>0.17838611818411471</v>
      </c>
    </row>
    <row r="1525" spans="1:17" x14ac:dyDescent="0.35">
      <c r="A1525" s="1">
        <v>1590</v>
      </c>
      <c r="B1525" s="1" t="s">
        <v>526</v>
      </c>
      <c r="C1525" s="1" t="s">
        <v>11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s="1" t="s">
        <v>18</v>
      </c>
      <c r="K1525" s="1" t="s">
        <v>78</v>
      </c>
      <c r="L1525" s="24">
        <v>783674000</v>
      </c>
      <c r="M1525" s="25">
        <v>488880000</v>
      </c>
      <c r="N1525" s="25">
        <v>294794000</v>
      </c>
      <c r="O1525" s="26">
        <v>294794000</v>
      </c>
      <c r="P1525" s="27">
        <v>0.35296560396638943</v>
      </c>
      <c r="Q1525" s="28">
        <v>0.13277477912456942</v>
      </c>
    </row>
    <row r="1526" spans="1:17" x14ac:dyDescent="0.35">
      <c r="A1526" s="1">
        <v>1591</v>
      </c>
      <c r="B1526" s="1" t="s">
        <v>526</v>
      </c>
      <c r="C1526" s="1" t="s">
        <v>14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s="1" t="s">
        <v>18</v>
      </c>
      <c r="K1526" s="1" t="s">
        <v>78</v>
      </c>
      <c r="L1526" s="24">
        <v>941248000</v>
      </c>
      <c r="M1526" s="25">
        <v>596390000</v>
      </c>
      <c r="N1526" s="25">
        <v>344858000</v>
      </c>
      <c r="O1526" s="26">
        <v>344858000</v>
      </c>
      <c r="P1526" s="27">
        <v>0.35245170231257483</v>
      </c>
      <c r="Q1526" s="28">
        <v>0.12913258690176227</v>
      </c>
    </row>
    <row r="1527" spans="1:17" x14ac:dyDescent="0.35">
      <c r="A1527" s="1">
        <v>1592</v>
      </c>
      <c r="B1527" s="1" t="s">
        <v>526</v>
      </c>
      <c r="C1527" s="1" t="s">
        <v>15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s="1" t="s">
        <v>18</v>
      </c>
      <c r="K1527" s="1" t="s">
        <v>78</v>
      </c>
      <c r="L1527" s="24">
        <v>1136787000</v>
      </c>
      <c r="M1527" s="25">
        <v>712006000</v>
      </c>
      <c r="N1527" s="25">
        <v>424781000</v>
      </c>
      <c r="O1527" s="26">
        <v>424781000</v>
      </c>
      <c r="P1527" s="27">
        <v>0.35071199854135704</v>
      </c>
      <c r="Q1527" s="28">
        <v>0.13104987429694059</v>
      </c>
    </row>
    <row r="1528" spans="1:17" x14ac:dyDescent="0.35">
      <c r="A1528" s="1">
        <v>1593</v>
      </c>
      <c r="B1528" s="1" t="s">
        <v>526</v>
      </c>
      <c r="C1528" s="1" t="s">
        <v>16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s="1" t="s">
        <v>18</v>
      </c>
      <c r="K1528" s="1" t="s">
        <v>78</v>
      </c>
      <c r="L1528" s="24">
        <v>1384333000</v>
      </c>
      <c r="M1528" s="25">
        <v>863354000</v>
      </c>
      <c r="N1528" s="25">
        <v>520979000</v>
      </c>
      <c r="O1528" s="26">
        <v>520979000</v>
      </c>
      <c r="P1528" s="27">
        <v>0.35277575892251911</v>
      </c>
      <c r="Q1528" s="28">
        <v>0.13276340454767394</v>
      </c>
    </row>
    <row r="1529" spans="1:17" x14ac:dyDescent="0.35">
      <c r="A1529" s="1">
        <v>1594</v>
      </c>
      <c r="B1529" s="1" t="s">
        <v>527</v>
      </c>
      <c r="C1529" s="1" t="s">
        <v>11</v>
      </c>
      <c r="D1529" s="2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s="1" t="s">
        <v>24</v>
      </c>
      <c r="K1529" s="1" t="s">
        <v>80</v>
      </c>
      <c r="L1529" s="24">
        <v>32830000000</v>
      </c>
      <c r="M1529" s="25">
        <v>23207000000</v>
      </c>
      <c r="N1529" s="25">
        <v>9623000000</v>
      </c>
      <c r="O1529" s="26">
        <v>9623000000</v>
      </c>
      <c r="P1529" s="27">
        <v>0.2680240674672828</v>
      </c>
      <c r="Q1529" s="28">
        <v>7.8562156601817312E-2</v>
      </c>
    </row>
    <row r="1530" spans="1:17" x14ac:dyDescent="0.35">
      <c r="A1530" s="1">
        <v>1595</v>
      </c>
      <c r="B1530" s="1" t="s">
        <v>527</v>
      </c>
      <c r="C1530" s="1" t="s">
        <v>14</v>
      </c>
      <c r="D1530" s="2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s="1" t="s">
        <v>24</v>
      </c>
      <c r="K1530" s="1" t="s">
        <v>80</v>
      </c>
      <c r="L1530" s="24">
        <v>36841000000</v>
      </c>
      <c r="M1530" s="25">
        <v>26567000000</v>
      </c>
      <c r="N1530" s="25">
        <v>10274000000</v>
      </c>
      <c r="O1530" s="26">
        <v>10274000000</v>
      </c>
      <c r="P1530" s="27">
        <v>0.28236276959394213</v>
      </c>
      <c r="Q1530" s="28">
        <v>7.8743657740239434E-2</v>
      </c>
    </row>
    <row r="1531" spans="1:17" x14ac:dyDescent="0.35">
      <c r="A1531" s="1">
        <v>1596</v>
      </c>
      <c r="B1531" s="1" t="s">
        <v>527</v>
      </c>
      <c r="C1531" s="1" t="s">
        <v>15</v>
      </c>
      <c r="D1531" s="2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s="1" t="s">
        <v>24</v>
      </c>
      <c r="K1531" s="1" t="s">
        <v>80</v>
      </c>
      <c r="L1531" s="24">
        <v>53232000000</v>
      </c>
      <c r="M1531" s="25">
        <v>42211000000</v>
      </c>
      <c r="N1531" s="25">
        <v>11021000000</v>
      </c>
      <c r="O1531" s="26">
        <v>11021000000</v>
      </c>
      <c r="P1531" s="27">
        <v>0.33882640493421678</v>
      </c>
      <c r="Q1531" s="28">
        <v>7.0149643236774931E-2</v>
      </c>
    </row>
    <row r="1532" spans="1:17" x14ac:dyDescent="0.35">
      <c r="A1532" s="1">
        <v>1597</v>
      </c>
      <c r="B1532" s="1" t="s">
        <v>527</v>
      </c>
      <c r="C1532" s="1" t="s">
        <v>16</v>
      </c>
      <c r="D1532" s="2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s="1" t="s">
        <v>24</v>
      </c>
      <c r="K1532" s="1" t="s">
        <v>80</v>
      </c>
      <c r="L1532" s="24">
        <v>67802000000</v>
      </c>
      <c r="M1532" s="25">
        <v>54872000000</v>
      </c>
      <c r="N1532" s="25">
        <v>12930000000</v>
      </c>
      <c r="O1532" s="26">
        <v>12930000000</v>
      </c>
      <c r="P1532" s="27">
        <v>0.36681454230685995</v>
      </c>
      <c r="Q1532" s="28">
        <v>6.9952391257303612E-2</v>
      </c>
    </row>
    <row r="1533" spans="1:17" x14ac:dyDescent="0.35">
      <c r="A1533" s="1">
        <v>1598</v>
      </c>
      <c r="B1533" s="1" t="s">
        <v>528</v>
      </c>
      <c r="C1533" s="1" t="s">
        <v>11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s="1" t="s">
        <v>46</v>
      </c>
      <c r="K1533" s="1" t="s">
        <v>378</v>
      </c>
      <c r="L1533" s="24">
        <v>3343300000</v>
      </c>
      <c r="M1533" s="25">
        <v>1948400000</v>
      </c>
      <c r="N1533" s="25">
        <v>1394900000</v>
      </c>
      <c r="O1533" s="26">
        <v>1394900000</v>
      </c>
      <c r="P1533" s="27">
        <v>0.31794320710576873</v>
      </c>
      <c r="Q1533" s="28">
        <v>0.1326530612244898</v>
      </c>
    </row>
    <row r="1534" spans="1:17" x14ac:dyDescent="0.35">
      <c r="A1534" s="1">
        <v>1599</v>
      </c>
      <c r="B1534" s="1" t="s">
        <v>528</v>
      </c>
      <c r="C1534" s="1" t="s">
        <v>14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s="1" t="s">
        <v>46</v>
      </c>
      <c r="K1534" s="1" t="s">
        <v>378</v>
      </c>
      <c r="L1534" s="24">
        <v>3330200000</v>
      </c>
      <c r="M1534" s="25">
        <v>1960800000</v>
      </c>
      <c r="N1534" s="25">
        <v>1369400000</v>
      </c>
      <c r="O1534" s="26">
        <v>1369400000</v>
      </c>
      <c r="P1534" s="27">
        <v>0.32118125880060955</v>
      </c>
      <c r="Q1534" s="28">
        <v>0.13207183226279343</v>
      </c>
    </row>
    <row r="1535" spans="1:17" x14ac:dyDescent="0.35">
      <c r="A1535" s="1">
        <v>1600</v>
      </c>
      <c r="B1535" s="1" t="s">
        <v>528</v>
      </c>
      <c r="C1535" s="1" t="s">
        <v>15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s="1" t="s">
        <v>46</v>
      </c>
      <c r="K1535" s="1" t="s">
        <v>378</v>
      </c>
      <c r="L1535" s="24">
        <v>2802400000</v>
      </c>
      <c r="M1535" s="25">
        <v>2092900000</v>
      </c>
      <c r="N1535" s="25">
        <v>709500000</v>
      </c>
      <c r="O1535" s="26">
        <v>709500000</v>
      </c>
      <c r="P1535" s="27">
        <v>0.26627393225331375</v>
      </c>
      <c r="Q1535" s="28">
        <v>6.7414128937241677E-2</v>
      </c>
    </row>
    <row r="1536" spans="1:17" x14ac:dyDescent="0.35">
      <c r="A1536" s="1">
        <v>1601</v>
      </c>
      <c r="B1536" s="1" t="s">
        <v>528</v>
      </c>
      <c r="C1536" s="1" t="s">
        <v>16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s="1" t="s">
        <v>46</v>
      </c>
      <c r="K1536" s="1" t="s">
        <v>378</v>
      </c>
      <c r="L1536" s="24">
        <v>3521900000</v>
      </c>
      <c r="M1536" s="25">
        <v>2130800000</v>
      </c>
      <c r="N1536" s="25">
        <v>1391100000</v>
      </c>
      <c r="O1536" s="26">
        <v>1391100000</v>
      </c>
      <c r="P1536" s="27">
        <v>0.32818950173790684</v>
      </c>
      <c r="Q1536" s="28">
        <v>0.12963014732604625</v>
      </c>
    </row>
    <row r="1537" spans="1:17" x14ac:dyDescent="0.35">
      <c r="A1537" s="1">
        <v>1602</v>
      </c>
      <c r="B1537" s="1" t="s">
        <v>529</v>
      </c>
      <c r="C1537" s="1" t="s">
        <v>11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s="1" t="s">
        <v>12</v>
      </c>
      <c r="K1537" s="1" t="s">
        <v>177</v>
      </c>
      <c r="L1537" s="24">
        <v>16114000000</v>
      </c>
      <c r="M1537" s="25">
        <v>8668000000</v>
      </c>
      <c r="N1537" s="25">
        <v>7446000000</v>
      </c>
      <c r="O1537" s="26">
        <v>7446000000</v>
      </c>
      <c r="P1537" s="27">
        <v>0.73368847607339616</v>
      </c>
      <c r="Q1537" s="28">
        <v>0.33902472339844286</v>
      </c>
    </row>
    <row r="1538" spans="1:17" x14ac:dyDescent="0.35">
      <c r="A1538" s="1">
        <v>1603</v>
      </c>
      <c r="B1538" s="1" t="s">
        <v>529</v>
      </c>
      <c r="C1538" s="1" t="s">
        <v>14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s="1" t="s">
        <v>12</v>
      </c>
      <c r="K1538" s="1" t="s">
        <v>177</v>
      </c>
      <c r="L1538" s="24">
        <v>17891000000</v>
      </c>
      <c r="M1538" s="25">
        <v>9138000000</v>
      </c>
      <c r="N1538" s="25">
        <v>8753000000</v>
      </c>
      <c r="O1538" s="26">
        <v>8753000000</v>
      </c>
      <c r="P1538" s="27">
        <v>0.74583124895781228</v>
      </c>
      <c r="Q1538" s="28">
        <v>0.36489077872269465</v>
      </c>
    </row>
    <row r="1539" spans="1:17" x14ac:dyDescent="0.35">
      <c r="A1539" s="1">
        <v>1604</v>
      </c>
      <c r="B1539" s="1" t="s">
        <v>529</v>
      </c>
      <c r="C1539" s="1" t="s">
        <v>15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s="1" t="s">
        <v>12</v>
      </c>
      <c r="K1539" s="1" t="s">
        <v>177</v>
      </c>
      <c r="L1539" s="24">
        <v>17379000000</v>
      </c>
      <c r="M1539" s="25">
        <v>9327000000</v>
      </c>
      <c r="N1539" s="25">
        <v>8052000000</v>
      </c>
      <c r="O1539" s="26">
        <v>8052000000</v>
      </c>
      <c r="P1539" s="27">
        <v>0.7967267225966167</v>
      </c>
      <c r="Q1539" s="28">
        <v>0.36913767019667171</v>
      </c>
    </row>
    <row r="1540" spans="1:17" x14ac:dyDescent="0.35">
      <c r="A1540" s="1">
        <v>1605</v>
      </c>
      <c r="B1540" s="1" t="s">
        <v>529</v>
      </c>
      <c r="C1540" s="1" t="s">
        <v>16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s="1" t="s">
        <v>12</v>
      </c>
      <c r="K1540" s="1" t="s">
        <v>177</v>
      </c>
      <c r="L1540" s="24">
        <v>16194000000</v>
      </c>
      <c r="M1540" s="25">
        <v>8922000000</v>
      </c>
      <c r="N1540" s="25">
        <v>7272000000</v>
      </c>
      <c r="O1540" s="26">
        <v>7272000000</v>
      </c>
      <c r="P1540" s="27">
        <v>0.81209568226267492</v>
      </c>
      <c r="Q1540" s="28">
        <v>0.3646757935910937</v>
      </c>
    </row>
    <row r="1541" spans="1:17" x14ac:dyDescent="0.35">
      <c r="A1541" s="1">
        <v>1606</v>
      </c>
      <c r="B1541" s="1" t="s">
        <v>530</v>
      </c>
      <c r="C1541" s="1" t="s">
        <v>11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s="1" t="s">
        <v>12</v>
      </c>
      <c r="K1541" s="1" t="s">
        <v>145</v>
      </c>
      <c r="L1541" s="24">
        <v>40553000000</v>
      </c>
      <c r="M1541" s="25">
        <v>39210000000</v>
      </c>
      <c r="N1541" s="25">
        <v>1343000000</v>
      </c>
      <c r="O1541" s="26">
        <v>1343000000</v>
      </c>
      <c r="P1541" s="27">
        <v>0.74921942838139932</v>
      </c>
      <c r="Q1541" s="28">
        <v>2.4812016184159475E-2</v>
      </c>
    </row>
    <row r="1542" spans="1:17" x14ac:dyDescent="0.35">
      <c r="A1542" s="1">
        <v>1607</v>
      </c>
      <c r="B1542" s="1" t="s">
        <v>530</v>
      </c>
      <c r="C1542" s="1" t="s">
        <v>14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s="1" t="s">
        <v>12</v>
      </c>
      <c r="K1542" s="1" t="s">
        <v>145</v>
      </c>
      <c r="L1542" s="24">
        <v>41735000000</v>
      </c>
      <c r="M1542" s="25">
        <v>34701000000</v>
      </c>
      <c r="N1542" s="25">
        <v>7034000000</v>
      </c>
      <c r="O1542" s="26">
        <v>7034000000</v>
      </c>
      <c r="P1542" s="27">
        <v>0.7528229734117392</v>
      </c>
      <c r="Q1542" s="28">
        <v>0.1268804790937624</v>
      </c>
    </row>
    <row r="1543" spans="1:17" x14ac:dyDescent="0.35">
      <c r="A1543" s="1">
        <v>1608</v>
      </c>
      <c r="B1543" s="1" t="s">
        <v>530</v>
      </c>
      <c r="C1543" s="1" t="s">
        <v>15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s="1" t="s">
        <v>12</v>
      </c>
      <c r="K1543" s="1" t="s">
        <v>145</v>
      </c>
      <c r="L1543" s="24">
        <v>43474000000</v>
      </c>
      <c r="M1543" s="25">
        <v>38506000000</v>
      </c>
      <c r="N1543" s="25">
        <v>4968000000</v>
      </c>
      <c r="O1543" s="26">
        <v>4968000000</v>
      </c>
      <c r="P1543" s="27">
        <v>0.74656546228877585</v>
      </c>
      <c r="Q1543" s="28">
        <v>8.5313916746805885E-2</v>
      </c>
    </row>
    <row r="1544" spans="1:17" x14ac:dyDescent="0.35">
      <c r="A1544" s="1">
        <v>1609</v>
      </c>
      <c r="B1544" s="1" t="s">
        <v>530</v>
      </c>
      <c r="C1544" s="1" t="s">
        <v>16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s="1" t="s">
        <v>12</v>
      </c>
      <c r="K1544" s="1" t="s">
        <v>145</v>
      </c>
      <c r="L1544" s="24">
        <v>45416000000</v>
      </c>
      <c r="M1544" s="25">
        <v>37748000000</v>
      </c>
      <c r="N1544" s="25">
        <v>7668000000</v>
      </c>
      <c r="O1544" s="26">
        <v>7668000000</v>
      </c>
      <c r="P1544" s="27">
        <v>0.77816424789678396</v>
      </c>
      <c r="Q1544" s="28">
        <v>0.13138461011257133</v>
      </c>
    </row>
    <row r="1545" spans="1:17" x14ac:dyDescent="0.35">
      <c r="A1545" s="1">
        <v>1610</v>
      </c>
      <c r="B1545" s="1" t="s">
        <v>531</v>
      </c>
      <c r="C1545" s="1" t="s">
        <v>11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s="1" t="s">
        <v>18</v>
      </c>
      <c r="K1545" s="1" t="s">
        <v>256</v>
      </c>
      <c r="L1545" s="24">
        <v>1031531000</v>
      </c>
      <c r="M1545" s="25">
        <v>657246000</v>
      </c>
      <c r="N1545" s="25">
        <v>374285000</v>
      </c>
      <c r="O1545" s="26">
        <v>374285000</v>
      </c>
      <c r="P1545" s="27">
        <v>0.36907287315402026</v>
      </c>
      <c r="Q1545" s="28">
        <v>0.13391593692138429</v>
      </c>
    </row>
    <row r="1546" spans="1:17" x14ac:dyDescent="0.35">
      <c r="A1546" s="1">
        <v>1611</v>
      </c>
      <c r="B1546" s="1" t="s">
        <v>531</v>
      </c>
      <c r="C1546" s="1" t="s">
        <v>14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s="1" t="s">
        <v>18</v>
      </c>
      <c r="K1546" s="1" t="s">
        <v>256</v>
      </c>
      <c r="L1546" s="24">
        <v>1161342000</v>
      </c>
      <c r="M1546" s="25">
        <v>734511000</v>
      </c>
      <c r="N1546" s="25">
        <v>426831000</v>
      </c>
      <c r="O1546" s="26">
        <v>426831000</v>
      </c>
      <c r="P1546" s="27">
        <v>0.37625185964657648</v>
      </c>
      <c r="Q1546" s="28">
        <v>0.13828480973288476</v>
      </c>
    </row>
    <row r="1547" spans="1:17" x14ac:dyDescent="0.35">
      <c r="A1547" s="1">
        <v>1612</v>
      </c>
      <c r="B1547" s="1" t="s">
        <v>531</v>
      </c>
      <c r="C1547" s="1" t="s">
        <v>15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s="1" t="s">
        <v>18</v>
      </c>
      <c r="K1547" s="1" t="s">
        <v>256</v>
      </c>
      <c r="L1547" s="24">
        <v>1174930000</v>
      </c>
      <c r="M1547" s="25">
        <v>809545000</v>
      </c>
      <c r="N1547" s="25">
        <v>365385000</v>
      </c>
      <c r="O1547" s="26">
        <v>365385000</v>
      </c>
      <c r="P1547" s="27">
        <v>0.35356688996372942</v>
      </c>
      <c r="Q1547" s="28">
        <v>0.1099538168992172</v>
      </c>
    </row>
    <row r="1548" spans="1:17" x14ac:dyDescent="0.35">
      <c r="A1548" s="1">
        <v>1613</v>
      </c>
      <c r="B1548" s="1" t="s">
        <v>531</v>
      </c>
      <c r="C1548" s="1" t="s">
        <v>16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s="1" t="s">
        <v>18</v>
      </c>
      <c r="K1548" s="1" t="s">
        <v>256</v>
      </c>
      <c r="L1548" s="24">
        <v>1201902000</v>
      </c>
      <c r="M1548" s="25">
        <v>848323000</v>
      </c>
      <c r="N1548" s="25">
        <v>353579000</v>
      </c>
      <c r="O1548" s="26">
        <v>353579000</v>
      </c>
      <c r="P1548" s="27">
        <v>0.34886944890967952</v>
      </c>
      <c r="Q1548" s="28">
        <v>0.10263142159347068</v>
      </c>
    </row>
    <row r="1549" spans="1:17" x14ac:dyDescent="0.35">
      <c r="A1549" s="1">
        <v>1614</v>
      </c>
      <c r="B1549" s="1" t="s">
        <v>532</v>
      </c>
      <c r="C1549" s="1" t="s">
        <v>11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s="1" t="s">
        <v>46</v>
      </c>
      <c r="K1549" s="1" t="s">
        <v>104</v>
      </c>
      <c r="L1549" s="24">
        <v>847127000</v>
      </c>
      <c r="M1549" s="25">
        <v>503798000</v>
      </c>
      <c r="N1549" s="25">
        <v>343329000</v>
      </c>
      <c r="O1549" s="26">
        <v>343329000</v>
      </c>
      <c r="P1549" s="27">
        <v>0.34761800415930089</v>
      </c>
      <c r="Q1549" s="28">
        <v>0.14088482807183411</v>
      </c>
    </row>
    <row r="1550" spans="1:17" x14ac:dyDescent="0.35">
      <c r="A1550" s="1">
        <v>1615</v>
      </c>
      <c r="B1550" s="1" t="s">
        <v>532</v>
      </c>
      <c r="C1550" s="1" t="s">
        <v>14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s="1" t="s">
        <v>46</v>
      </c>
      <c r="K1550" s="1" t="s">
        <v>104</v>
      </c>
      <c r="L1550" s="24">
        <v>877800000</v>
      </c>
      <c r="M1550" s="25">
        <v>522100000</v>
      </c>
      <c r="N1550" s="25">
        <v>355700000</v>
      </c>
      <c r="O1550" s="26">
        <v>355700000</v>
      </c>
      <c r="P1550" s="27">
        <v>0.35488174651303817</v>
      </c>
      <c r="Q1550" s="28">
        <v>0.14380432585405295</v>
      </c>
    </row>
    <row r="1551" spans="1:17" x14ac:dyDescent="0.35">
      <c r="A1551" s="1">
        <v>1616</v>
      </c>
      <c r="B1551" s="1" t="s">
        <v>532</v>
      </c>
      <c r="C1551" s="1" t="s">
        <v>15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s="1" t="s">
        <v>46</v>
      </c>
      <c r="K1551" s="1" t="s">
        <v>104</v>
      </c>
      <c r="L1551" s="24">
        <v>808600000</v>
      </c>
      <c r="M1551" s="25">
        <v>520300000</v>
      </c>
      <c r="N1551" s="25">
        <v>288300000</v>
      </c>
      <c r="O1551" s="26">
        <v>288300000</v>
      </c>
      <c r="P1551" s="27">
        <v>0.34100877192982459</v>
      </c>
      <c r="Q1551" s="28">
        <v>0.12158400809716599</v>
      </c>
    </row>
    <row r="1552" spans="1:17" x14ac:dyDescent="0.35">
      <c r="A1552" s="1">
        <v>1617</v>
      </c>
      <c r="B1552" s="1" t="s">
        <v>532</v>
      </c>
      <c r="C1552" s="1" t="s">
        <v>16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s="1" t="s">
        <v>46</v>
      </c>
      <c r="K1552" s="1" t="s">
        <v>104</v>
      </c>
      <c r="L1552" s="24">
        <v>754800000</v>
      </c>
      <c r="M1552" s="25">
        <v>480600000</v>
      </c>
      <c r="N1552" s="25">
        <v>274200000</v>
      </c>
      <c r="O1552" s="26">
        <v>274200000</v>
      </c>
      <c r="P1552" s="27">
        <v>0.33995406026212671</v>
      </c>
      <c r="Q1552" s="28">
        <v>0.1234968247534117</v>
      </c>
    </row>
    <row r="1553" spans="1:17" x14ac:dyDescent="0.35">
      <c r="A1553" s="1">
        <v>1618</v>
      </c>
      <c r="B1553" s="1" t="s">
        <v>533</v>
      </c>
      <c r="C1553" s="1" t="s">
        <v>11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s="1" t="s">
        <v>12</v>
      </c>
      <c r="K1553" s="1" t="s">
        <v>163</v>
      </c>
      <c r="L1553" s="24">
        <v>16132000000</v>
      </c>
      <c r="M1553" s="25">
        <v>7583000000</v>
      </c>
      <c r="N1553" s="25">
        <v>8549000000</v>
      </c>
      <c r="O1553" s="26">
        <v>8549000000</v>
      </c>
      <c r="P1553" s="27">
        <v>0.28501766784452298</v>
      </c>
      <c r="Q1553" s="28">
        <v>0.15104240282685513</v>
      </c>
    </row>
    <row r="1554" spans="1:17" x14ac:dyDescent="0.35">
      <c r="A1554" s="1">
        <v>1619</v>
      </c>
      <c r="B1554" s="1" t="s">
        <v>533</v>
      </c>
      <c r="C1554" s="1" t="s">
        <v>14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s="1" t="s">
        <v>12</v>
      </c>
      <c r="K1554" s="1" t="s">
        <v>163</v>
      </c>
      <c r="L1554" s="24">
        <v>17002000000</v>
      </c>
      <c r="M1554" s="25">
        <v>7409000000</v>
      </c>
      <c r="N1554" s="25">
        <v>9593000000</v>
      </c>
      <c r="O1554" s="26">
        <v>9593000000</v>
      </c>
      <c r="P1554" s="27">
        <v>0.29364421416234887</v>
      </c>
      <c r="Q1554" s="28">
        <v>0.16568221070811745</v>
      </c>
    </row>
    <row r="1555" spans="1:17" x14ac:dyDescent="0.35">
      <c r="A1555" s="1">
        <v>1620</v>
      </c>
      <c r="B1555" s="1" t="s">
        <v>533</v>
      </c>
      <c r="C1555" s="1" t="s">
        <v>15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s="1" t="s">
        <v>12</v>
      </c>
      <c r="K1555" s="1" t="s">
        <v>163</v>
      </c>
      <c r="L1555" s="24">
        <v>15667000000</v>
      </c>
      <c r="M1555" s="25">
        <v>8376000000</v>
      </c>
      <c r="N1555" s="25">
        <v>7291000000</v>
      </c>
      <c r="O1555" s="26">
        <v>7291000000</v>
      </c>
      <c r="P1555" s="27">
        <v>0.27927911868515809</v>
      </c>
      <c r="Q1555" s="28">
        <v>0.12996898285143854</v>
      </c>
    </row>
    <row r="1556" spans="1:17" x14ac:dyDescent="0.35">
      <c r="A1556" s="1">
        <v>1621</v>
      </c>
      <c r="B1556" s="1" t="s">
        <v>533</v>
      </c>
      <c r="C1556" s="1" t="s">
        <v>16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s="1" t="s">
        <v>12</v>
      </c>
      <c r="K1556" s="1" t="s">
        <v>163</v>
      </c>
      <c r="L1556" s="24">
        <v>15784000000</v>
      </c>
      <c r="M1556" s="25">
        <v>7612000000</v>
      </c>
      <c r="N1556" s="25">
        <v>8172000000</v>
      </c>
      <c r="O1556" s="26">
        <v>8172000000</v>
      </c>
      <c r="P1556" s="27">
        <v>0.27573195444064003</v>
      </c>
      <c r="Q1556" s="28">
        <v>0.1427573195444064</v>
      </c>
    </row>
    <row r="1557" spans="1:17" x14ac:dyDescent="0.35">
      <c r="A1557" s="1">
        <v>1622</v>
      </c>
      <c r="B1557" s="1" t="s">
        <v>534</v>
      </c>
      <c r="C1557" s="1" t="s">
        <v>11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s="1" t="s">
        <v>21</v>
      </c>
      <c r="K1557" s="1" t="s">
        <v>56</v>
      </c>
      <c r="L1557" s="24">
        <v>9846000000</v>
      </c>
      <c r="M1557" s="25">
        <v>2604000000</v>
      </c>
      <c r="N1557" s="25">
        <v>7242000000</v>
      </c>
      <c r="O1557" s="26">
        <v>7242000000</v>
      </c>
      <c r="P1557" s="27">
        <v>0.83596535914416714</v>
      </c>
      <c r="Q1557" s="28">
        <v>0.61487519103413146</v>
      </c>
    </row>
    <row r="1558" spans="1:17" x14ac:dyDescent="0.35">
      <c r="A1558" s="1">
        <v>1623</v>
      </c>
      <c r="B1558" s="1" t="s">
        <v>534</v>
      </c>
      <c r="C1558" s="1" t="s">
        <v>14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s="1" t="s">
        <v>21</v>
      </c>
      <c r="K1558" s="1" t="s">
        <v>56</v>
      </c>
      <c r="L1558" s="24">
        <v>10827000000</v>
      </c>
      <c r="M1558" s="25">
        <v>2677000000</v>
      </c>
      <c r="N1558" s="25">
        <v>8150000000</v>
      </c>
      <c r="O1558" s="26">
        <v>8150000000</v>
      </c>
      <c r="P1558" s="27">
        <v>0.85238545111006148</v>
      </c>
      <c r="Q1558" s="28">
        <v>0.64163123917493303</v>
      </c>
    </row>
    <row r="1559" spans="1:17" x14ac:dyDescent="0.35">
      <c r="A1559" s="1">
        <v>1624</v>
      </c>
      <c r="B1559" s="1" t="s">
        <v>534</v>
      </c>
      <c r="C1559" s="1" t="s">
        <v>15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s="1" t="s">
        <v>21</v>
      </c>
      <c r="K1559" s="1" t="s">
        <v>56</v>
      </c>
      <c r="L1559" s="24">
        <v>11801000000</v>
      </c>
      <c r="M1559" s="25">
        <v>2723000000</v>
      </c>
      <c r="N1559" s="25">
        <v>9078000000</v>
      </c>
      <c r="O1559" s="26">
        <v>9078000000</v>
      </c>
      <c r="P1559" s="27">
        <v>0.85021613832853027</v>
      </c>
      <c r="Q1559" s="28">
        <v>0.65403458213256482</v>
      </c>
    </row>
    <row r="1560" spans="1:17" x14ac:dyDescent="0.35">
      <c r="A1560" s="1">
        <v>1625</v>
      </c>
      <c r="B1560" s="1" t="s">
        <v>534</v>
      </c>
      <c r="C1560" s="1" t="s">
        <v>16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s="1" t="s">
        <v>21</v>
      </c>
      <c r="K1560" s="1" t="s">
        <v>56</v>
      </c>
      <c r="L1560" s="24">
        <v>12856000000</v>
      </c>
      <c r="M1560" s="25">
        <v>4971000000</v>
      </c>
      <c r="N1560" s="25">
        <v>7885000000</v>
      </c>
      <c r="O1560" s="26">
        <v>7885000000</v>
      </c>
      <c r="P1560" s="27">
        <v>0.85240684259382049</v>
      </c>
      <c r="Q1560" s="28">
        <v>0.52280864606816069</v>
      </c>
    </row>
    <row r="1561" spans="1:17" x14ac:dyDescent="0.35">
      <c r="A1561" s="1">
        <v>1626</v>
      </c>
      <c r="B1561" s="1" t="s">
        <v>535</v>
      </c>
      <c r="C1561" s="1" t="s">
        <v>11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s="1" t="s">
        <v>24</v>
      </c>
      <c r="K1561" s="1" t="s">
        <v>29</v>
      </c>
      <c r="L1561" s="24">
        <v>1249687000</v>
      </c>
      <c r="M1561" s="25">
        <v>640797000</v>
      </c>
      <c r="N1561" s="25">
        <v>608890000</v>
      </c>
      <c r="O1561" s="26">
        <v>608890000</v>
      </c>
      <c r="P1561" s="27">
        <v>0.42464517106782873</v>
      </c>
      <c r="Q1561" s="28">
        <v>0.20690156672149926</v>
      </c>
    </row>
    <row r="1562" spans="1:17" x14ac:dyDescent="0.35">
      <c r="A1562" s="1">
        <v>1627</v>
      </c>
      <c r="B1562" s="1" t="s">
        <v>535</v>
      </c>
      <c r="C1562" s="1" t="s">
        <v>14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s="1" t="s">
        <v>24</v>
      </c>
      <c r="K1562" s="1" t="s">
        <v>29</v>
      </c>
      <c r="L1562" s="24">
        <v>1301700000</v>
      </c>
      <c r="M1562" s="25">
        <v>705400000</v>
      </c>
      <c r="N1562" s="25">
        <v>596300000</v>
      </c>
      <c r="O1562" s="26">
        <v>596300000</v>
      </c>
      <c r="P1562" s="27">
        <v>0.42681487310643318</v>
      </c>
      <c r="Q1562" s="28">
        <v>0.19552101777165715</v>
      </c>
    </row>
    <row r="1563" spans="1:17" x14ac:dyDescent="0.35">
      <c r="A1563" s="1">
        <v>1628</v>
      </c>
      <c r="B1563" s="1" t="s">
        <v>535</v>
      </c>
      <c r="C1563" s="1" t="s">
        <v>15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s="1" t="s">
        <v>24</v>
      </c>
      <c r="K1563" s="1" t="s">
        <v>29</v>
      </c>
      <c r="L1563" s="24">
        <v>1282700000</v>
      </c>
      <c r="M1563" s="25">
        <v>733700000</v>
      </c>
      <c r="N1563" s="25">
        <v>549000000</v>
      </c>
      <c r="O1563" s="26">
        <v>549000000</v>
      </c>
      <c r="P1563" s="27">
        <v>0.41389435642605921</v>
      </c>
      <c r="Q1563" s="28">
        <v>0.17714820431738246</v>
      </c>
    </row>
    <row r="1564" spans="1:17" x14ac:dyDescent="0.35">
      <c r="A1564" s="1">
        <v>1629</v>
      </c>
      <c r="B1564" s="1" t="s">
        <v>535</v>
      </c>
      <c r="C1564" s="1" t="s">
        <v>16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s="1" t="s">
        <v>24</v>
      </c>
      <c r="K1564" s="1" t="s">
        <v>29</v>
      </c>
      <c r="L1564" s="24">
        <v>1361300000</v>
      </c>
      <c r="M1564" s="25">
        <v>810500000</v>
      </c>
      <c r="N1564" s="25">
        <v>550800000</v>
      </c>
      <c r="O1564" s="26">
        <v>550800000</v>
      </c>
      <c r="P1564" s="27">
        <v>0.42305301758965752</v>
      </c>
      <c r="Q1564" s="28">
        <v>0.17117285101622226</v>
      </c>
    </row>
    <row r="1565" spans="1:17" x14ac:dyDescent="0.35">
      <c r="A1565" s="1">
        <v>1630</v>
      </c>
      <c r="B1565" s="1" t="s">
        <v>536</v>
      </c>
      <c r="C1565" s="1" t="s">
        <v>11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s="1" t="s">
        <v>18</v>
      </c>
      <c r="K1565" s="1" t="s">
        <v>288</v>
      </c>
      <c r="L1565" s="24">
        <v>5061975000</v>
      </c>
      <c r="M1565" s="25">
        <v>3596708000</v>
      </c>
      <c r="N1565" s="25">
        <v>1465267000</v>
      </c>
      <c r="O1565" s="26">
        <v>1465267000</v>
      </c>
      <c r="P1565" s="27">
        <v>0.46526125577960364</v>
      </c>
      <c r="Q1565" s="28">
        <v>0.1346770706043417</v>
      </c>
    </row>
    <row r="1566" spans="1:17" x14ac:dyDescent="0.35">
      <c r="A1566" s="1">
        <v>1631</v>
      </c>
      <c r="B1566" s="1" t="s">
        <v>536</v>
      </c>
      <c r="C1566" s="1" t="s">
        <v>14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s="1" t="s">
        <v>18</v>
      </c>
      <c r="K1566" s="1" t="s">
        <v>288</v>
      </c>
      <c r="L1566" s="24">
        <v>5488179000</v>
      </c>
      <c r="M1566" s="25">
        <v>3841032000</v>
      </c>
      <c r="N1566" s="25">
        <v>1647147000</v>
      </c>
      <c r="O1566" s="26">
        <v>1647147000</v>
      </c>
      <c r="P1566" s="27">
        <v>0.48059090788087344</v>
      </c>
      <c r="Q1566" s="28">
        <v>0.14423798351753048</v>
      </c>
    </row>
    <row r="1567" spans="1:17" x14ac:dyDescent="0.35">
      <c r="A1567" s="1">
        <v>1632</v>
      </c>
      <c r="B1567" s="1" t="s">
        <v>536</v>
      </c>
      <c r="C1567" s="1" t="s">
        <v>15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s="1" t="s">
        <v>18</v>
      </c>
      <c r="K1567" s="1" t="s">
        <v>288</v>
      </c>
      <c r="L1567" s="24">
        <v>5993971000</v>
      </c>
      <c r="M1567" s="25">
        <v>4159885000</v>
      </c>
      <c r="N1567" s="25">
        <v>1834086000</v>
      </c>
      <c r="O1567" s="26">
        <v>1834086000</v>
      </c>
      <c r="P1567" s="27">
        <v>0.48802250678850412</v>
      </c>
      <c r="Q1567" s="28">
        <v>0.1493292589146161</v>
      </c>
    </row>
    <row r="1568" spans="1:17" x14ac:dyDescent="0.35">
      <c r="A1568" s="1">
        <v>1633</v>
      </c>
      <c r="B1568" s="1" t="s">
        <v>536</v>
      </c>
      <c r="C1568" s="1" t="s">
        <v>16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s="1" t="s">
        <v>18</v>
      </c>
      <c r="K1568" s="1" t="s">
        <v>288</v>
      </c>
      <c r="L1568" s="24">
        <v>5982944000</v>
      </c>
      <c r="M1568" s="25">
        <v>4178386000</v>
      </c>
      <c r="N1568" s="25">
        <v>1804558000</v>
      </c>
      <c r="O1568" s="26">
        <v>1804558000</v>
      </c>
      <c r="P1568" s="27">
        <v>0.48340209670653278</v>
      </c>
      <c r="Q1568" s="28">
        <v>0.14580232086888117</v>
      </c>
    </row>
    <row r="1569" spans="1:17" x14ac:dyDescent="0.35">
      <c r="A1569" s="1">
        <v>1634</v>
      </c>
      <c r="B1569" s="1" t="s">
        <v>537</v>
      </c>
      <c r="C1569" s="1" t="s">
        <v>11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s="1" t="s">
        <v>18</v>
      </c>
      <c r="K1569" s="1" t="s">
        <v>203</v>
      </c>
      <c r="L1569" s="24">
        <v>6995000000</v>
      </c>
      <c r="M1569" s="25">
        <v>3066000000</v>
      </c>
      <c r="N1569" s="25">
        <v>3929000000</v>
      </c>
      <c r="O1569" s="26">
        <v>3929000000</v>
      </c>
      <c r="P1569" s="27">
        <v>0.50710453820501666</v>
      </c>
      <c r="Q1569" s="28">
        <v>0.28483398579092362</v>
      </c>
    </row>
    <row r="1570" spans="1:17" x14ac:dyDescent="0.35">
      <c r="A1570" s="1">
        <v>1635</v>
      </c>
      <c r="B1570" s="1" t="s">
        <v>537</v>
      </c>
      <c r="C1570" s="1" t="s">
        <v>14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s="1" t="s">
        <v>18</v>
      </c>
      <c r="K1570" s="1" t="s">
        <v>203</v>
      </c>
      <c r="L1570" s="24">
        <v>7241000000</v>
      </c>
      <c r="M1570" s="25">
        <v>3116000000</v>
      </c>
      <c r="N1570" s="25">
        <v>4125000000</v>
      </c>
      <c r="O1570" s="26">
        <v>4125000000</v>
      </c>
      <c r="P1570" s="27">
        <v>0.52535732424000581</v>
      </c>
      <c r="Q1570" s="28">
        <v>0.29928172386272944</v>
      </c>
    </row>
    <row r="1571" spans="1:17" x14ac:dyDescent="0.35">
      <c r="A1571" s="1">
        <v>1636</v>
      </c>
      <c r="B1571" s="1" t="s">
        <v>537</v>
      </c>
      <c r="C1571" s="1" t="s">
        <v>15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s="1" t="s">
        <v>18</v>
      </c>
      <c r="K1571" s="1" t="s">
        <v>203</v>
      </c>
      <c r="L1571" s="24">
        <v>6400000000</v>
      </c>
      <c r="M1571" s="25">
        <v>3082000000</v>
      </c>
      <c r="N1571" s="25">
        <v>3318000000</v>
      </c>
      <c r="O1571" s="26">
        <v>3318000000</v>
      </c>
      <c r="P1571" s="27">
        <v>0.48236358154959302</v>
      </c>
      <c r="Q1571" s="28">
        <v>0.2500753693096171</v>
      </c>
    </row>
    <row r="1572" spans="1:17" x14ac:dyDescent="0.35">
      <c r="A1572" s="1">
        <v>1637</v>
      </c>
      <c r="B1572" s="1" t="s">
        <v>537</v>
      </c>
      <c r="C1572" s="1" t="s">
        <v>16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s="1" t="s">
        <v>18</v>
      </c>
      <c r="K1572" s="1" t="s">
        <v>203</v>
      </c>
      <c r="L1572" s="24">
        <v>5804000000</v>
      </c>
      <c r="M1572" s="25">
        <v>3072000000</v>
      </c>
      <c r="N1572" s="25">
        <v>2732000000</v>
      </c>
      <c r="O1572" s="26">
        <v>2732000000</v>
      </c>
      <c r="P1572" s="27">
        <v>0.46476617552850741</v>
      </c>
      <c r="Q1572" s="28">
        <v>0.21877001921844971</v>
      </c>
    </row>
    <row r="1573" spans="1:17" x14ac:dyDescent="0.35">
      <c r="A1573" s="1">
        <v>1638</v>
      </c>
      <c r="B1573" s="1" t="s">
        <v>538</v>
      </c>
      <c r="C1573" s="1" t="s">
        <v>11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s="1" t="s">
        <v>82</v>
      </c>
      <c r="K1573" s="1" t="s">
        <v>340</v>
      </c>
      <c r="L1573" s="24">
        <v>11908000000</v>
      </c>
      <c r="M1573" s="25">
        <v>6778000000</v>
      </c>
      <c r="N1573" s="25">
        <v>5130000000</v>
      </c>
      <c r="O1573" s="26">
        <v>5130000000</v>
      </c>
      <c r="P1573" s="27">
        <v>8.6044814405352832E-2</v>
      </c>
      <c r="Q1573" s="28">
        <v>3.7068348832672175E-2</v>
      </c>
    </row>
    <row r="1574" spans="1:17" x14ac:dyDescent="0.35">
      <c r="A1574" s="1">
        <v>1639</v>
      </c>
      <c r="B1574" s="1" t="s">
        <v>538</v>
      </c>
      <c r="C1574" s="1" t="s">
        <v>14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s="1" t="s">
        <v>82</v>
      </c>
      <c r="K1574" s="1" t="s">
        <v>340</v>
      </c>
      <c r="L1574" s="24">
        <v>10758000000</v>
      </c>
      <c r="M1574" s="25">
        <v>6801000000</v>
      </c>
      <c r="N1574" s="25">
        <v>3957000000</v>
      </c>
      <c r="O1574" s="26">
        <v>3957000000</v>
      </c>
      <c r="P1574" s="27">
        <v>7.7914741370569418E-2</v>
      </c>
      <c r="Q1574" s="28">
        <v>2.8658545417674579E-2</v>
      </c>
    </row>
    <row r="1575" spans="1:17" x14ac:dyDescent="0.35">
      <c r="A1575" s="1">
        <v>1640</v>
      </c>
      <c r="B1575" s="1" t="s">
        <v>538</v>
      </c>
      <c r="C1575" s="1" t="s">
        <v>15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s="1" t="s">
        <v>82</v>
      </c>
      <c r="K1575" s="1" t="s">
        <v>340</v>
      </c>
      <c r="L1575" s="24">
        <v>12703000000</v>
      </c>
      <c r="M1575" s="25">
        <v>6801000000</v>
      </c>
      <c r="N1575" s="25">
        <v>5902000000</v>
      </c>
      <c r="O1575" s="26">
        <v>5902000000</v>
      </c>
      <c r="P1575" s="27">
        <v>9.7085078413989168E-2</v>
      </c>
      <c r="Q1575" s="28">
        <v>4.5107150499831862E-2</v>
      </c>
    </row>
    <row r="1576" spans="1:17" x14ac:dyDescent="0.35">
      <c r="A1576" s="1">
        <v>1641</v>
      </c>
      <c r="B1576" s="1" t="s">
        <v>538</v>
      </c>
      <c r="C1576" s="1" t="s">
        <v>16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s="1" t="s">
        <v>82</v>
      </c>
      <c r="K1576" s="1" t="s">
        <v>340</v>
      </c>
      <c r="L1576" s="24">
        <v>13153000000</v>
      </c>
      <c r="M1576" s="25">
        <v>6795000000</v>
      </c>
      <c r="N1576" s="25">
        <v>6358000000</v>
      </c>
      <c r="O1576" s="26">
        <v>6358000000</v>
      </c>
      <c r="P1576" s="27">
        <v>0.14979955355109109</v>
      </c>
      <c r="Q1576" s="28">
        <v>7.2411279668352244E-2</v>
      </c>
    </row>
    <row r="1577" spans="1:17" x14ac:dyDescent="0.35">
      <c r="A1577" s="1">
        <v>1642</v>
      </c>
      <c r="B1577" s="1" t="s">
        <v>539</v>
      </c>
      <c r="C1577" s="1" t="s">
        <v>11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s="1" t="s">
        <v>58</v>
      </c>
      <c r="K1577" s="1" t="s">
        <v>386</v>
      </c>
      <c r="L1577" s="24">
        <v>334026000</v>
      </c>
      <c r="M1577" s="25">
        <v>308143000</v>
      </c>
      <c r="N1577" s="25">
        <v>25883000</v>
      </c>
      <c r="O1577" s="26">
        <v>25883000</v>
      </c>
      <c r="P1577" s="27">
        <v>0.13010738866751581</v>
      </c>
      <c r="Q1577" s="28">
        <v>1.0081758728007135E-2</v>
      </c>
    </row>
    <row r="1578" spans="1:17" x14ac:dyDescent="0.35">
      <c r="A1578" s="1">
        <v>1643</v>
      </c>
      <c r="B1578" s="1" t="s">
        <v>539</v>
      </c>
      <c r="C1578" s="1" t="s">
        <v>14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s="1" t="s">
        <v>58</v>
      </c>
      <c r="K1578" s="1" t="s">
        <v>386</v>
      </c>
      <c r="L1578" s="24">
        <v>426880000</v>
      </c>
      <c r="M1578" s="25">
        <v>274217000</v>
      </c>
      <c r="N1578" s="25">
        <v>152663000</v>
      </c>
      <c r="O1578" s="26">
        <v>152663000</v>
      </c>
      <c r="P1578" s="27">
        <v>0.15406886829327804</v>
      </c>
      <c r="Q1578" s="28">
        <v>5.5098893460121576E-2</v>
      </c>
    </row>
    <row r="1579" spans="1:17" x14ac:dyDescent="0.35">
      <c r="A1579" s="1">
        <v>1644</v>
      </c>
      <c r="B1579" s="1" t="s">
        <v>539</v>
      </c>
      <c r="C1579" s="1" t="s">
        <v>15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s="1" t="s">
        <v>58</v>
      </c>
      <c r="K1579" s="1" t="s">
        <v>386</v>
      </c>
      <c r="L1579" s="24">
        <v>587582000</v>
      </c>
      <c r="M1579" s="25">
        <v>292358000</v>
      </c>
      <c r="N1579" s="25">
        <v>295224000</v>
      </c>
      <c r="O1579" s="26">
        <v>295224000</v>
      </c>
      <c r="P1579" s="27">
        <v>0.19624209588703911</v>
      </c>
      <c r="Q1579" s="28">
        <v>9.8599644843026565E-2</v>
      </c>
    </row>
    <row r="1580" spans="1:17" x14ac:dyDescent="0.35">
      <c r="A1580" s="1">
        <v>1645</v>
      </c>
      <c r="B1580" s="1" t="s">
        <v>539</v>
      </c>
      <c r="C1580" s="1" t="s">
        <v>16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s="1" t="s">
        <v>58</v>
      </c>
      <c r="K1580" s="1" t="s">
        <v>386</v>
      </c>
      <c r="L1580" s="24">
        <v>857533000</v>
      </c>
      <c r="M1580" s="25">
        <v>312694000</v>
      </c>
      <c r="N1580" s="25">
        <v>544839000</v>
      </c>
      <c r="O1580" s="26">
        <v>544839000</v>
      </c>
      <c r="P1580" s="27">
        <v>0.25058084303547945</v>
      </c>
      <c r="Q1580" s="28">
        <v>0.15920811903286239</v>
      </c>
    </row>
    <row r="1581" spans="1:17" x14ac:dyDescent="0.35">
      <c r="A1581" s="1">
        <v>1646</v>
      </c>
      <c r="B1581" s="1" t="s">
        <v>540</v>
      </c>
      <c r="C1581" s="1" t="s">
        <v>11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51</v>
      </c>
      <c r="K1581" s="1" t="s">
        <v>52</v>
      </c>
      <c r="L1581" s="24">
        <v>1370611000</v>
      </c>
      <c r="M1581" s="25">
        <v>671203000</v>
      </c>
      <c r="N1581" s="25">
        <v>699408000</v>
      </c>
      <c r="O1581" s="26">
        <v>699408000</v>
      </c>
      <c r="P1581" s="27">
        <v>0.59613139663949166</v>
      </c>
      <c r="Q1581" s="28">
        <v>0.30419941753045437</v>
      </c>
    </row>
    <row r="1582" spans="1:17" x14ac:dyDescent="0.35">
      <c r="A1582" s="1">
        <v>1647</v>
      </c>
      <c r="B1582" s="1" t="s">
        <v>540</v>
      </c>
      <c r="C1582" s="1" t="s">
        <v>14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s="1" t="s">
        <v>51</v>
      </c>
      <c r="K1582" s="1" t="s">
        <v>52</v>
      </c>
      <c r="L1582" s="24">
        <v>1358901000</v>
      </c>
      <c r="M1582" s="25">
        <v>650573000</v>
      </c>
      <c r="N1582" s="25">
        <v>708328000</v>
      </c>
      <c r="O1582" s="26">
        <v>708328000</v>
      </c>
      <c r="P1582" s="27">
        <v>0.58762981554257876</v>
      </c>
      <c r="Q1582" s="28">
        <v>0.30630241053884261</v>
      </c>
    </row>
    <row r="1583" spans="1:17" x14ac:dyDescent="0.35">
      <c r="A1583" s="1">
        <v>1648</v>
      </c>
      <c r="B1583" s="1" t="s">
        <v>540</v>
      </c>
      <c r="C1583" s="1" t="s">
        <v>15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s="1" t="s">
        <v>51</v>
      </c>
      <c r="K1583" s="1" t="s">
        <v>52</v>
      </c>
      <c r="L1583" s="24">
        <v>1491018000</v>
      </c>
      <c r="M1583" s="25">
        <v>718259000</v>
      </c>
      <c r="N1583" s="25">
        <v>772759000</v>
      </c>
      <c r="O1583" s="26">
        <v>772759000</v>
      </c>
      <c r="P1583" s="27">
        <v>0.59586686792416632</v>
      </c>
      <c r="Q1583" s="28">
        <v>0.308823558796883</v>
      </c>
    </row>
    <row r="1584" spans="1:17" x14ac:dyDescent="0.35">
      <c r="A1584" s="1">
        <v>1649</v>
      </c>
      <c r="B1584" s="1" t="s">
        <v>540</v>
      </c>
      <c r="C1584" s="1" t="s">
        <v>16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s="1" t="s">
        <v>51</v>
      </c>
      <c r="K1584" s="1" t="s">
        <v>52</v>
      </c>
      <c r="L1584" s="24">
        <v>1481866000</v>
      </c>
      <c r="M1584" s="25">
        <v>744338000</v>
      </c>
      <c r="N1584" s="25">
        <v>737528000</v>
      </c>
      <c r="O1584" s="26">
        <v>737528000</v>
      </c>
      <c r="P1584" s="27">
        <v>0.59127955368322271</v>
      </c>
      <c r="Q1584" s="28">
        <v>0.29428114732970445</v>
      </c>
    </row>
    <row r="1585" spans="1:17" x14ac:dyDescent="0.35">
      <c r="A1585" s="1">
        <v>1650</v>
      </c>
      <c r="B1585" s="1" t="s">
        <v>541</v>
      </c>
      <c r="C1585" s="1" t="s">
        <v>11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s="1" t="s">
        <v>12</v>
      </c>
      <c r="K1585" s="1" t="s">
        <v>210</v>
      </c>
      <c r="L1585" s="24">
        <v>891140000</v>
      </c>
      <c r="M1585" s="25">
        <v>318912000</v>
      </c>
      <c r="N1585" s="25">
        <v>572228000</v>
      </c>
      <c r="O1585" s="26">
        <v>572228000</v>
      </c>
      <c r="P1585" s="27">
        <v>0.6329802649149624</v>
      </c>
      <c r="Q1585" s="28">
        <v>0.40645581057045932</v>
      </c>
    </row>
    <row r="1586" spans="1:17" x14ac:dyDescent="0.35">
      <c r="A1586" s="1">
        <v>1651</v>
      </c>
      <c r="B1586" s="1" t="s">
        <v>541</v>
      </c>
      <c r="C1586" s="1" t="s">
        <v>14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s="1" t="s">
        <v>12</v>
      </c>
      <c r="K1586" s="1" t="s">
        <v>210</v>
      </c>
      <c r="L1586" s="24">
        <v>973180000</v>
      </c>
      <c r="M1586" s="25">
        <v>358913000</v>
      </c>
      <c r="N1586" s="25">
        <v>614267000</v>
      </c>
      <c r="O1586" s="26">
        <v>614267000</v>
      </c>
      <c r="P1586" s="27">
        <v>0.60987539661202617</v>
      </c>
      <c r="Q1586" s="28">
        <v>0.38495070824583272</v>
      </c>
    </row>
    <row r="1587" spans="1:17" x14ac:dyDescent="0.35">
      <c r="A1587" s="1">
        <v>1652</v>
      </c>
      <c r="B1587" s="1" t="s">
        <v>541</v>
      </c>
      <c r="C1587" s="1" t="s">
        <v>15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s="1" t="s">
        <v>12</v>
      </c>
      <c r="K1587" s="1" t="s">
        <v>210</v>
      </c>
      <c r="L1587" s="24">
        <v>1030128000</v>
      </c>
      <c r="M1587" s="25">
        <v>369682000</v>
      </c>
      <c r="N1587" s="25">
        <v>660446000</v>
      </c>
      <c r="O1587" s="26">
        <v>660446000</v>
      </c>
      <c r="P1587" s="27">
        <v>0.58974790551008005</v>
      </c>
      <c r="Q1587" s="28">
        <v>0.37810509490326472</v>
      </c>
    </row>
    <row r="1588" spans="1:17" x14ac:dyDescent="0.35">
      <c r="A1588" s="1">
        <v>1653</v>
      </c>
      <c r="B1588" s="1" t="s">
        <v>541</v>
      </c>
      <c r="C1588" s="1" t="s">
        <v>16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s="1" t="s">
        <v>12</v>
      </c>
      <c r="K1588" s="1" t="s">
        <v>210</v>
      </c>
      <c r="L1588" s="24">
        <v>1264736000</v>
      </c>
      <c r="M1588" s="25">
        <v>528174000</v>
      </c>
      <c r="N1588" s="25">
        <v>736562000</v>
      </c>
      <c r="O1588" s="26">
        <v>736562000</v>
      </c>
      <c r="P1588" s="27">
        <v>0.61157151077606009</v>
      </c>
      <c r="Q1588" s="28">
        <v>0.35616945759449908</v>
      </c>
    </row>
    <row r="1589" spans="1:17" x14ac:dyDescent="0.35">
      <c r="A1589" s="1">
        <v>1654</v>
      </c>
      <c r="B1589" s="1" t="s">
        <v>542</v>
      </c>
      <c r="C1589" s="1" t="s">
        <v>11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s="1" t="s">
        <v>21</v>
      </c>
      <c r="K1589" s="1" t="s">
        <v>56</v>
      </c>
      <c r="L1589" s="24">
        <v>705992000</v>
      </c>
      <c r="M1589" s="25">
        <v>248665000</v>
      </c>
      <c r="N1589" s="25">
        <v>457327000</v>
      </c>
      <c r="O1589" s="26">
        <v>457327000</v>
      </c>
      <c r="P1589" s="27">
        <v>0.80814842626763983</v>
      </c>
      <c r="Q1589" s="28">
        <v>0.52350181778221416</v>
      </c>
    </row>
    <row r="1590" spans="1:17" x14ac:dyDescent="0.35">
      <c r="A1590" s="1">
        <v>1655</v>
      </c>
      <c r="B1590" s="1" t="s">
        <v>542</v>
      </c>
      <c r="C1590" s="1" t="s">
        <v>14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s="1" t="s">
        <v>21</v>
      </c>
      <c r="K1590" s="1" t="s">
        <v>56</v>
      </c>
      <c r="L1590" s="24">
        <v>778074000</v>
      </c>
      <c r="M1590" s="25">
        <v>249842000</v>
      </c>
      <c r="N1590" s="25">
        <v>528232000</v>
      </c>
      <c r="O1590" s="26">
        <v>528232000</v>
      </c>
      <c r="P1590" s="27">
        <v>0.80622161525333991</v>
      </c>
      <c r="Q1590" s="28">
        <v>0.54734132777666678</v>
      </c>
    </row>
    <row r="1591" spans="1:17" x14ac:dyDescent="0.35">
      <c r="A1591" s="1">
        <v>1656</v>
      </c>
      <c r="B1591" s="1" t="s">
        <v>542</v>
      </c>
      <c r="C1591" s="1" t="s">
        <v>15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s="1" t="s">
        <v>21</v>
      </c>
      <c r="K1591" s="1" t="s">
        <v>56</v>
      </c>
      <c r="L1591" s="24">
        <v>821692000</v>
      </c>
      <c r="M1591" s="25">
        <v>257265000</v>
      </c>
      <c r="N1591" s="25">
        <v>564427000</v>
      </c>
      <c r="O1591" s="26">
        <v>564427000</v>
      </c>
      <c r="P1591" s="27">
        <v>0.81346220289332827</v>
      </c>
      <c r="Q1591" s="28">
        <v>0.55877388460940658</v>
      </c>
    </row>
    <row r="1592" spans="1:17" x14ac:dyDescent="0.35">
      <c r="A1592" s="1">
        <v>1657</v>
      </c>
      <c r="B1592" s="1" t="s">
        <v>542</v>
      </c>
      <c r="C1592" s="1" t="s">
        <v>16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s="1" t="s">
        <v>21</v>
      </c>
      <c r="K1592" s="1" t="s">
        <v>56</v>
      </c>
      <c r="L1592" s="24">
        <v>866578000</v>
      </c>
      <c r="M1592" s="25">
        <v>260632000</v>
      </c>
      <c r="N1592" s="25">
        <v>605946000</v>
      </c>
      <c r="O1592" s="26">
        <v>605946000</v>
      </c>
      <c r="P1592" s="27">
        <v>0.8180156810771726</v>
      </c>
      <c r="Q1592" s="28">
        <v>0.57198928415675032</v>
      </c>
    </row>
    <row r="1593" spans="1:17" x14ac:dyDescent="0.35">
      <c r="A1593" s="1">
        <v>1658</v>
      </c>
      <c r="B1593" s="1" t="s">
        <v>543</v>
      </c>
      <c r="C1593" s="1" t="s">
        <v>11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s="1" t="s">
        <v>24</v>
      </c>
      <c r="K1593" s="1" t="s">
        <v>65</v>
      </c>
      <c r="L1593" s="24">
        <v>1247157000</v>
      </c>
      <c r="M1593" s="25">
        <v>1198586000</v>
      </c>
      <c r="N1593" s="25">
        <v>48571000</v>
      </c>
      <c r="O1593" s="26">
        <v>48571000</v>
      </c>
      <c r="P1593" s="27">
        <v>0.81671427504940919</v>
      </c>
      <c r="Q1593" s="28">
        <v>3.1807245642228567E-2</v>
      </c>
    </row>
    <row r="1594" spans="1:17" x14ac:dyDescent="0.35">
      <c r="A1594" s="1">
        <v>1659</v>
      </c>
      <c r="B1594" s="1" t="s">
        <v>543</v>
      </c>
      <c r="C1594" s="1" t="s">
        <v>14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s="1" t="s">
        <v>24</v>
      </c>
      <c r="K1594" s="1" t="s">
        <v>65</v>
      </c>
      <c r="L1594" s="24">
        <v>1081698000</v>
      </c>
      <c r="M1594" s="25">
        <v>1238285000</v>
      </c>
      <c r="N1594" s="25">
        <v>-156587000</v>
      </c>
      <c r="O1594" s="26">
        <v>-156587000</v>
      </c>
      <c r="P1594" s="27">
        <v>0.89250850883887867</v>
      </c>
      <c r="Q1594" s="28">
        <v>-0.12919985973308029</v>
      </c>
    </row>
    <row r="1595" spans="1:17" x14ac:dyDescent="0.35">
      <c r="A1595" s="1">
        <v>1660</v>
      </c>
      <c r="B1595" s="1" t="s">
        <v>543</v>
      </c>
      <c r="C1595" s="1" t="s">
        <v>15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s="1" t="s">
        <v>24</v>
      </c>
      <c r="K1595" s="1" t="s">
        <v>65</v>
      </c>
      <c r="L1595" s="24">
        <v>519428000</v>
      </c>
      <c r="M1595" s="25">
        <v>1160915000</v>
      </c>
      <c r="N1595" s="25">
        <v>-641487000</v>
      </c>
      <c r="O1595" s="26">
        <v>-641487000</v>
      </c>
      <c r="P1595" s="27">
        <v>0.89492518284331035</v>
      </c>
      <c r="Q1595" s="28">
        <v>-1.1052212640955179</v>
      </c>
    </row>
    <row r="1596" spans="1:17" x14ac:dyDescent="0.35">
      <c r="A1596" s="1">
        <v>1661</v>
      </c>
      <c r="B1596" s="1" t="s">
        <v>543</v>
      </c>
      <c r="C1596" s="1" t="s">
        <v>16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s="1" t="s">
        <v>24</v>
      </c>
      <c r="K1596" s="1" t="s">
        <v>65</v>
      </c>
      <c r="L1596" s="24">
        <v>907824000</v>
      </c>
      <c r="M1596" s="25">
        <v>1372497000</v>
      </c>
      <c r="N1596" s="25">
        <v>-464673000</v>
      </c>
      <c r="O1596" s="26">
        <v>-464673000</v>
      </c>
      <c r="P1596" s="27">
        <v>0.87938810619798202</v>
      </c>
      <c r="Q1596" s="28">
        <v>-0.45011798484214444</v>
      </c>
    </row>
    <row r="1597" spans="1:17" x14ac:dyDescent="0.35">
      <c r="A1597" s="1">
        <v>1662</v>
      </c>
      <c r="B1597" s="1" t="s">
        <v>544</v>
      </c>
      <c r="C1597" s="1" t="s">
        <v>11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s="1" t="s">
        <v>51</v>
      </c>
      <c r="K1597" s="1" t="s">
        <v>52</v>
      </c>
      <c r="L1597" s="24">
        <v>1396355000</v>
      </c>
      <c r="M1597" s="25">
        <v>762355000</v>
      </c>
      <c r="N1597" s="25">
        <v>634000000</v>
      </c>
      <c r="O1597" s="26">
        <v>634000000</v>
      </c>
      <c r="P1597" s="27">
        <v>0.55530015767946728</v>
      </c>
      <c r="Q1597" s="28">
        <v>0.2521280762906154</v>
      </c>
    </row>
    <row r="1598" spans="1:17" x14ac:dyDescent="0.35">
      <c r="A1598" s="1">
        <v>1663</v>
      </c>
      <c r="B1598" s="1" t="s">
        <v>544</v>
      </c>
      <c r="C1598" s="1" t="s">
        <v>14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s="1" t="s">
        <v>51</v>
      </c>
      <c r="K1598" s="1" t="s">
        <v>52</v>
      </c>
      <c r="L1598" s="24">
        <v>1560070000</v>
      </c>
      <c r="M1598" s="25">
        <v>872697000</v>
      </c>
      <c r="N1598" s="25">
        <v>687373000</v>
      </c>
      <c r="O1598" s="26">
        <v>687373000</v>
      </c>
      <c r="P1598" s="27">
        <v>0.56268417161097184</v>
      </c>
      <c r="Q1598" s="28">
        <v>0.24792086707182917</v>
      </c>
    </row>
    <row r="1599" spans="1:17" x14ac:dyDescent="0.35">
      <c r="A1599" s="1">
        <v>1664</v>
      </c>
      <c r="B1599" s="1" t="s">
        <v>544</v>
      </c>
      <c r="C1599" s="1" t="s">
        <v>15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s="1" t="s">
        <v>51</v>
      </c>
      <c r="K1599" s="1" t="s">
        <v>52</v>
      </c>
      <c r="L1599" s="24">
        <v>1875141000</v>
      </c>
      <c r="M1599" s="25">
        <v>1040049000</v>
      </c>
      <c r="N1599" s="25">
        <v>835092000</v>
      </c>
      <c r="O1599" s="26">
        <v>835092000</v>
      </c>
      <c r="P1599" s="27">
        <v>0.570759061602644</v>
      </c>
      <c r="Q1599" s="28">
        <v>0.25418692582151164</v>
      </c>
    </row>
    <row r="1600" spans="1:17" x14ac:dyDescent="0.35">
      <c r="A1600" s="1">
        <v>1665</v>
      </c>
      <c r="B1600" s="1" t="s">
        <v>544</v>
      </c>
      <c r="C1600" s="1" t="s">
        <v>16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s="1" t="s">
        <v>51</v>
      </c>
      <c r="K1600" s="1" t="s">
        <v>52</v>
      </c>
      <c r="L1600" s="24">
        <v>2000573000</v>
      </c>
      <c r="M1600" s="25">
        <v>1035787000</v>
      </c>
      <c r="N1600" s="25">
        <v>964786000</v>
      </c>
      <c r="O1600" s="26">
        <v>964786000</v>
      </c>
      <c r="P1600" s="27">
        <v>0.58111493310668594</v>
      </c>
      <c r="Q1600" s="28">
        <v>0.28024548559451073</v>
      </c>
    </row>
    <row r="1601" spans="1:17" x14ac:dyDescent="0.35">
      <c r="A1601" s="1">
        <v>1666</v>
      </c>
      <c r="B1601" s="1" t="s">
        <v>545</v>
      </c>
      <c r="C1601" s="1" t="s">
        <v>11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s="1" t="s">
        <v>181</v>
      </c>
      <c r="K1601" s="1" t="s">
        <v>182</v>
      </c>
      <c r="L1601" s="24">
        <v>69571000000</v>
      </c>
      <c r="M1601" s="25">
        <v>56411000000</v>
      </c>
      <c r="N1601" s="25">
        <v>13160000000</v>
      </c>
      <c r="O1601" s="26">
        <v>13160000000</v>
      </c>
      <c r="P1601" s="27">
        <v>0.60054727828323817</v>
      </c>
      <c r="Q1601" s="28">
        <v>0.11359908844500458</v>
      </c>
    </row>
    <row r="1602" spans="1:17" x14ac:dyDescent="0.35">
      <c r="A1602" s="1">
        <v>1667</v>
      </c>
      <c r="B1602" s="1" t="s">
        <v>545</v>
      </c>
      <c r="C1602" s="1" t="s">
        <v>14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s="1" t="s">
        <v>181</v>
      </c>
      <c r="K1602" s="1" t="s">
        <v>182</v>
      </c>
      <c r="L1602" s="24">
        <v>75663000000</v>
      </c>
      <c r="M1602" s="25">
        <v>43695000000</v>
      </c>
      <c r="N1602" s="25">
        <v>31968000000</v>
      </c>
      <c r="O1602" s="26">
        <v>31968000000</v>
      </c>
      <c r="P1602" s="27">
        <v>0.62764827872252171</v>
      </c>
      <c r="Q1602" s="28">
        <v>0.26518457071754459</v>
      </c>
    </row>
    <row r="1603" spans="1:17" x14ac:dyDescent="0.35">
      <c r="A1603" s="1">
        <v>1668</v>
      </c>
      <c r="B1603" s="1" t="s">
        <v>545</v>
      </c>
      <c r="C1603" s="1" t="s">
        <v>15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s="1" t="s">
        <v>181</v>
      </c>
      <c r="K1603" s="1" t="s">
        <v>182</v>
      </c>
      <c r="L1603" s="24">
        <v>77148000000</v>
      </c>
      <c r="M1603" s="25">
        <v>57549000000</v>
      </c>
      <c r="N1603" s="25">
        <v>19599000000</v>
      </c>
      <c r="O1603" s="26">
        <v>19599000000</v>
      </c>
      <c r="P1603" s="27">
        <v>0.60708693017729132</v>
      </c>
      <c r="Q1603" s="28">
        <v>0.15422689822866092</v>
      </c>
    </row>
    <row r="1604" spans="1:17" x14ac:dyDescent="0.35">
      <c r="A1604" s="1">
        <v>1669</v>
      </c>
      <c r="B1604" s="1" t="s">
        <v>545</v>
      </c>
      <c r="C1604" s="1" t="s">
        <v>16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s="1" t="s">
        <v>181</v>
      </c>
      <c r="K1604" s="1" t="s">
        <v>182</v>
      </c>
      <c r="L1604" s="24">
        <v>79063000000</v>
      </c>
      <c r="M1604" s="25">
        <v>46003000000</v>
      </c>
      <c r="N1604" s="25">
        <v>33060000000</v>
      </c>
      <c r="O1604" s="26">
        <v>33060000000</v>
      </c>
      <c r="P1604" s="27">
        <v>0.60069138428810209</v>
      </c>
      <c r="Q1604" s="28">
        <v>0.25117763257863546</v>
      </c>
    </row>
    <row r="1605" spans="1:17" x14ac:dyDescent="0.35">
      <c r="A1605" s="1">
        <v>1670</v>
      </c>
      <c r="B1605" s="1" t="s">
        <v>546</v>
      </c>
      <c r="C1605" s="1" t="s">
        <v>11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24</v>
      </c>
      <c r="K1605" s="1" t="s">
        <v>27</v>
      </c>
      <c r="L1605" s="24">
        <v>1106027000</v>
      </c>
      <c r="M1605" s="25">
        <v>587103000</v>
      </c>
      <c r="N1605" s="25">
        <v>518924000</v>
      </c>
      <c r="O1605" s="26">
        <v>518924000</v>
      </c>
      <c r="P1605" s="27">
        <v>0.59991451698025811</v>
      </c>
      <c r="Q1605" s="28">
        <v>0.28146694502888575</v>
      </c>
    </row>
    <row r="1606" spans="1:17" x14ac:dyDescent="0.35">
      <c r="A1606" s="1">
        <v>1671</v>
      </c>
      <c r="B1606" s="1" t="s">
        <v>546</v>
      </c>
      <c r="C1606" s="1" t="s">
        <v>14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24</v>
      </c>
      <c r="K1606" s="1" t="s">
        <v>27</v>
      </c>
      <c r="L1606" s="24">
        <v>1120762000</v>
      </c>
      <c r="M1606" s="25">
        <v>603419000</v>
      </c>
      <c r="N1606" s="25">
        <v>517343000</v>
      </c>
      <c r="O1606" s="26">
        <v>517343000</v>
      </c>
      <c r="P1606" s="27">
        <v>0.58856811562541678</v>
      </c>
      <c r="Q1606" s="28">
        <v>0.27168265398184449</v>
      </c>
    </row>
    <row r="1607" spans="1:17" x14ac:dyDescent="0.35">
      <c r="A1607" s="1">
        <v>1672</v>
      </c>
      <c r="B1607" s="1" t="s">
        <v>546</v>
      </c>
      <c r="C1607" s="1" t="s">
        <v>15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24</v>
      </c>
      <c r="K1607" s="1" t="s">
        <v>27</v>
      </c>
      <c r="L1607" s="24">
        <v>1164431000</v>
      </c>
      <c r="M1607" s="25">
        <v>631067000</v>
      </c>
      <c r="N1607" s="25">
        <v>533364000</v>
      </c>
      <c r="O1607" s="26">
        <v>533364000</v>
      </c>
      <c r="P1607" s="27">
        <v>0.58533416040664665</v>
      </c>
      <c r="Q1607" s="28">
        <v>0.26811049270513293</v>
      </c>
    </row>
    <row r="1608" spans="1:17" x14ac:dyDescent="0.35">
      <c r="A1608" s="1">
        <v>1673</v>
      </c>
      <c r="B1608" s="1" t="s">
        <v>546</v>
      </c>
      <c r="C1608" s="1" t="s">
        <v>16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24</v>
      </c>
      <c r="K1608" s="1" t="s">
        <v>27</v>
      </c>
      <c r="L1608" s="24">
        <v>1199660000</v>
      </c>
      <c r="M1608" s="25">
        <v>624415000</v>
      </c>
      <c r="N1608" s="25">
        <v>575245000</v>
      </c>
      <c r="O1608" s="26">
        <v>575245000</v>
      </c>
      <c r="P1608" s="27">
        <v>0.58739715188323938</v>
      </c>
      <c r="Q1608" s="28">
        <v>0.28166086610795893</v>
      </c>
    </row>
    <row r="1609" spans="1:17" x14ac:dyDescent="0.35">
      <c r="A1609" s="1">
        <v>1674</v>
      </c>
      <c r="B1609" s="1" t="s">
        <v>547</v>
      </c>
      <c r="C1609" s="1" t="s">
        <v>11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s="1" t="s">
        <v>21</v>
      </c>
      <c r="K1609" s="1" t="s">
        <v>488</v>
      </c>
      <c r="L1609" s="24">
        <v>4363000000</v>
      </c>
      <c r="M1609" s="25">
        <v>3097000000</v>
      </c>
      <c r="N1609" s="25">
        <v>1266000000</v>
      </c>
      <c r="O1609" s="26">
        <v>1266000000</v>
      </c>
      <c r="P1609" s="27">
        <v>0.28421601198618984</v>
      </c>
      <c r="Q1609" s="28">
        <v>8.2470197381278088E-2</v>
      </c>
    </row>
    <row r="1610" spans="1:17" x14ac:dyDescent="0.35">
      <c r="A1610" s="1">
        <v>1675</v>
      </c>
      <c r="B1610" s="1" t="s">
        <v>547</v>
      </c>
      <c r="C1610" s="1" t="s">
        <v>14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s="1" t="s">
        <v>21</v>
      </c>
      <c r="K1610" s="1" t="s">
        <v>488</v>
      </c>
      <c r="L1610" s="24">
        <v>4360000000</v>
      </c>
      <c r="M1610" s="25">
        <v>2569000000</v>
      </c>
      <c r="N1610" s="25">
        <v>1791000000</v>
      </c>
      <c r="O1610" s="26">
        <v>1791000000</v>
      </c>
      <c r="P1610" s="27">
        <v>0.28816920026437542</v>
      </c>
      <c r="Q1610" s="28">
        <v>0.11837409120951752</v>
      </c>
    </row>
    <row r="1611" spans="1:17" x14ac:dyDescent="0.35">
      <c r="A1611" s="1">
        <v>1676</v>
      </c>
      <c r="B1611" s="1" t="s">
        <v>547</v>
      </c>
      <c r="C1611" s="1" t="s">
        <v>15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s="1" t="s">
        <v>21</v>
      </c>
      <c r="K1611" s="1" t="s">
        <v>488</v>
      </c>
      <c r="L1611" s="24">
        <v>4221000000</v>
      </c>
      <c r="M1611" s="25">
        <v>2610000000</v>
      </c>
      <c r="N1611" s="25">
        <v>1611000000</v>
      </c>
      <c r="O1611" s="26">
        <v>1611000000</v>
      </c>
      <c r="P1611" s="27">
        <v>0.28966511117211091</v>
      </c>
      <c r="Q1611" s="28">
        <v>0.11055448805929179</v>
      </c>
    </row>
    <row r="1612" spans="1:17" x14ac:dyDescent="0.35">
      <c r="A1612" s="1">
        <v>1677</v>
      </c>
      <c r="B1612" s="1" t="s">
        <v>547</v>
      </c>
      <c r="C1612" s="1" t="s">
        <v>16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s="1" t="s">
        <v>21</v>
      </c>
      <c r="K1612" s="1" t="s">
        <v>488</v>
      </c>
      <c r="L1612" s="24">
        <v>3435000000</v>
      </c>
      <c r="M1612" s="25">
        <v>2969000000</v>
      </c>
      <c r="N1612" s="25">
        <v>466000000</v>
      </c>
      <c r="O1612" s="26">
        <v>466000000</v>
      </c>
      <c r="P1612" s="27">
        <v>0.26435277820532554</v>
      </c>
      <c r="Q1612" s="28">
        <v>3.5862705864245038E-2</v>
      </c>
    </row>
    <row r="1613" spans="1:17" x14ac:dyDescent="0.35">
      <c r="A1613" s="1">
        <v>1678</v>
      </c>
      <c r="B1613" s="1" t="s">
        <v>548</v>
      </c>
      <c r="C1613" s="1" t="s">
        <v>11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s="1" t="s">
        <v>41</v>
      </c>
      <c r="K1613" s="1" t="s">
        <v>44</v>
      </c>
      <c r="L1613" s="24">
        <v>1485900000</v>
      </c>
      <c r="M1613" s="25">
        <v>485600000</v>
      </c>
      <c r="N1613" s="25">
        <v>1000300000</v>
      </c>
      <c r="O1613" s="26">
        <v>1000300000</v>
      </c>
      <c r="P1613" s="27">
        <v>0.34991993217784478</v>
      </c>
      <c r="Q1613" s="28">
        <v>0.23556424265259984</v>
      </c>
    </row>
    <row r="1614" spans="1:17" x14ac:dyDescent="0.35">
      <c r="A1614" s="1">
        <v>1679</v>
      </c>
      <c r="B1614" s="1" t="s">
        <v>548</v>
      </c>
      <c r="C1614" s="1" t="s">
        <v>14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s="1" t="s">
        <v>41</v>
      </c>
      <c r="K1614" s="1" t="s">
        <v>44</v>
      </c>
      <c r="L1614" s="24">
        <v>1536900000</v>
      </c>
      <c r="M1614" s="25">
        <v>456800000</v>
      </c>
      <c r="N1614" s="25">
        <v>1080100000</v>
      </c>
      <c r="O1614" s="26">
        <v>1080100000</v>
      </c>
      <c r="P1614" s="27">
        <v>0.34009736667404289</v>
      </c>
      <c r="Q1614" s="28">
        <v>0.23901305598583758</v>
      </c>
    </row>
    <row r="1615" spans="1:17" x14ac:dyDescent="0.35">
      <c r="A1615" s="1">
        <v>1680</v>
      </c>
      <c r="B1615" s="1" t="s">
        <v>548</v>
      </c>
      <c r="C1615" s="1" t="s">
        <v>15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s="1" t="s">
        <v>41</v>
      </c>
      <c r="K1615" s="1" t="s">
        <v>44</v>
      </c>
      <c r="L1615" s="24">
        <v>1625300000</v>
      </c>
      <c r="M1615" s="25">
        <v>513200000</v>
      </c>
      <c r="N1615" s="25">
        <v>1112100000</v>
      </c>
      <c r="O1615" s="26">
        <v>1112100000</v>
      </c>
      <c r="P1615" s="27">
        <v>0.32524864421364397</v>
      </c>
      <c r="Q1615" s="28">
        <v>0.22254907846551</v>
      </c>
    </row>
    <row r="1616" spans="1:17" x14ac:dyDescent="0.35">
      <c r="A1616" s="1">
        <v>1681</v>
      </c>
      <c r="B1616" s="1" t="s">
        <v>548</v>
      </c>
      <c r="C1616" s="1" t="s">
        <v>16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s="1" t="s">
        <v>41</v>
      </c>
      <c r="K1616" s="1" t="s">
        <v>44</v>
      </c>
      <c r="L1616" s="24">
        <v>1976700000</v>
      </c>
      <c r="M1616" s="25">
        <v>726200000</v>
      </c>
      <c r="N1616" s="25">
        <v>1250500000</v>
      </c>
      <c r="O1616" s="26">
        <v>1250500000</v>
      </c>
      <c r="P1616" s="27">
        <v>0.33355832672415253</v>
      </c>
      <c r="Q1616" s="28">
        <v>0.21101567641450533</v>
      </c>
    </row>
    <row r="1617" spans="1:17" x14ac:dyDescent="0.35">
      <c r="A1617" s="1">
        <v>1682</v>
      </c>
      <c r="B1617" s="1" t="s">
        <v>549</v>
      </c>
      <c r="C1617" s="1" t="s">
        <v>11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s="1" t="s">
        <v>46</v>
      </c>
      <c r="K1617" s="1" t="s">
        <v>104</v>
      </c>
      <c r="L1617" s="24">
        <v>89520000000</v>
      </c>
      <c r="M1617" s="25">
        <v>57615000000</v>
      </c>
      <c r="N1617" s="25">
        <v>31905000000</v>
      </c>
      <c r="O1617" s="26">
        <v>31905000000</v>
      </c>
      <c r="P1617" s="27">
        <v>0.98107335035672405</v>
      </c>
      <c r="Q1617" s="28">
        <v>0.3496553311341743</v>
      </c>
    </row>
    <row r="1618" spans="1:17" x14ac:dyDescent="0.35">
      <c r="A1618" s="1">
        <v>1683</v>
      </c>
      <c r="B1618" s="1" t="s">
        <v>549</v>
      </c>
      <c r="C1618" s="1" t="s">
        <v>14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s="1" t="s">
        <v>46</v>
      </c>
      <c r="K1618" s="1" t="s">
        <v>104</v>
      </c>
      <c r="L1618" s="24">
        <v>86732000000</v>
      </c>
      <c r="M1618" s="25">
        <v>51151000000</v>
      </c>
      <c r="N1618" s="25">
        <v>35581000000</v>
      </c>
      <c r="O1618" s="26">
        <v>35581000000</v>
      </c>
      <c r="P1618" s="27">
        <v>0.98481872168413398</v>
      </c>
      <c r="Q1618" s="28">
        <v>0.40401276272013992</v>
      </c>
    </row>
    <row r="1619" spans="1:17" x14ac:dyDescent="0.35">
      <c r="A1619" s="1">
        <v>1684</v>
      </c>
      <c r="B1619" s="1" t="s">
        <v>549</v>
      </c>
      <c r="C1619" s="1" t="s">
        <v>15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s="1" t="s">
        <v>46</v>
      </c>
      <c r="K1619" s="1" t="s">
        <v>104</v>
      </c>
      <c r="L1619" s="24">
        <v>87276000000</v>
      </c>
      <c r="M1619" s="25">
        <v>50432000000</v>
      </c>
      <c r="N1619" s="25">
        <v>36844000000</v>
      </c>
      <c r="O1619" s="26">
        <v>36844000000</v>
      </c>
      <c r="P1619" s="27">
        <v>0.9875978816819807</v>
      </c>
      <c r="Q1619" s="28">
        <v>0.41691938623093289</v>
      </c>
    </row>
    <row r="1620" spans="1:17" x14ac:dyDescent="0.35">
      <c r="A1620" s="1">
        <v>1685</v>
      </c>
      <c r="B1620" s="1" t="s">
        <v>549</v>
      </c>
      <c r="C1620" s="1" t="s">
        <v>16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s="1" t="s">
        <v>46</v>
      </c>
      <c r="K1620" s="1" t="s">
        <v>104</v>
      </c>
      <c r="L1620" s="24">
        <v>89070000000</v>
      </c>
      <c r="M1620" s="25">
        <v>52416000000</v>
      </c>
      <c r="N1620" s="25">
        <v>36654000000</v>
      </c>
      <c r="O1620" s="26">
        <v>36654000000</v>
      </c>
      <c r="P1620" s="27">
        <v>0.98930392189530503</v>
      </c>
      <c r="Q1620" s="28">
        <v>0.40711739029022692</v>
      </c>
    </row>
    <row r="1621" spans="1:17" x14ac:dyDescent="0.35">
      <c r="A1621" s="1">
        <v>1686</v>
      </c>
      <c r="B1621" s="1" t="s">
        <v>550</v>
      </c>
      <c r="C1621" s="1" t="s">
        <v>11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s="1" t="s">
        <v>35</v>
      </c>
      <c r="K1621" s="1" t="s">
        <v>345</v>
      </c>
      <c r="L1621" s="24">
        <v>4629000000</v>
      </c>
      <c r="M1621" s="25">
        <v>3682000000</v>
      </c>
      <c r="N1621" s="25">
        <v>947000000</v>
      </c>
      <c r="O1621" s="26">
        <v>947000000</v>
      </c>
      <c r="P1621" s="27">
        <v>0.35836494542076336</v>
      </c>
      <c r="Q1621" s="28">
        <v>7.3314237051947048E-2</v>
      </c>
    </row>
    <row r="1622" spans="1:17" x14ac:dyDescent="0.35">
      <c r="A1622" s="1">
        <v>1687</v>
      </c>
      <c r="B1622" s="1" t="s">
        <v>550</v>
      </c>
      <c r="C1622" s="1" t="s">
        <v>14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s="1" t="s">
        <v>35</v>
      </c>
      <c r="K1622" s="1" t="s">
        <v>345</v>
      </c>
      <c r="L1622" s="24">
        <v>5044000000</v>
      </c>
      <c r="M1622" s="25">
        <v>4032000000</v>
      </c>
      <c r="N1622" s="25">
        <v>1012000000</v>
      </c>
      <c r="O1622" s="26">
        <v>1012000000</v>
      </c>
      <c r="P1622" s="27">
        <v>0.35536142031844442</v>
      </c>
      <c r="Q1622" s="28">
        <v>7.1297731435817954E-2</v>
      </c>
    </row>
    <row r="1623" spans="1:17" x14ac:dyDescent="0.35">
      <c r="A1623" s="1">
        <v>1688</v>
      </c>
      <c r="B1623" s="1" t="s">
        <v>550</v>
      </c>
      <c r="C1623" s="1" t="s">
        <v>15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s="1" t="s">
        <v>35</v>
      </c>
      <c r="K1623" s="1" t="s">
        <v>345</v>
      </c>
      <c r="L1623" s="24">
        <v>5416000000</v>
      </c>
      <c r="M1623" s="25">
        <v>4472000000</v>
      </c>
      <c r="N1623" s="25">
        <v>944000000</v>
      </c>
      <c r="O1623" s="26">
        <v>944000000</v>
      </c>
      <c r="P1623" s="27">
        <v>0.35193969718630191</v>
      </c>
      <c r="Q1623" s="28">
        <v>6.1342517382545973E-2</v>
      </c>
    </row>
    <row r="1624" spans="1:17" x14ac:dyDescent="0.35">
      <c r="A1624" s="1">
        <v>1689</v>
      </c>
      <c r="B1624" s="1" t="s">
        <v>550</v>
      </c>
      <c r="C1624" s="1" t="s">
        <v>16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s="1" t="s">
        <v>35</v>
      </c>
      <c r="K1624" s="1" t="s">
        <v>345</v>
      </c>
      <c r="L1624" s="24">
        <v>5411000000</v>
      </c>
      <c r="M1624" s="25">
        <v>4477000000</v>
      </c>
      <c r="N1624" s="25">
        <v>934000000</v>
      </c>
      <c r="O1624" s="26">
        <v>934000000</v>
      </c>
      <c r="P1624" s="27">
        <v>0.34412363266344437</v>
      </c>
      <c r="Q1624" s="28">
        <v>5.9399643856525054E-2</v>
      </c>
    </row>
    <row r="1625" spans="1:17" x14ac:dyDescent="0.35">
      <c r="A1625" s="1">
        <v>1690</v>
      </c>
      <c r="B1625" s="1" t="s">
        <v>551</v>
      </c>
      <c r="C1625" s="1" t="s">
        <v>11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s="1" t="s">
        <v>18</v>
      </c>
      <c r="K1625" s="1" t="s">
        <v>479</v>
      </c>
      <c r="L1625" s="24">
        <v>3298000000</v>
      </c>
      <c r="M1625" s="25">
        <v>1853000000</v>
      </c>
      <c r="N1625" s="25">
        <v>1445000000</v>
      </c>
      <c r="O1625" s="26">
        <v>1445000000</v>
      </c>
      <c r="P1625" s="27">
        <v>0.17571527518780972</v>
      </c>
      <c r="Q1625" s="28">
        <v>7.6988651499813529E-2</v>
      </c>
    </row>
    <row r="1626" spans="1:17" x14ac:dyDescent="0.35">
      <c r="A1626" s="1">
        <v>1691</v>
      </c>
      <c r="B1626" s="1" t="s">
        <v>551</v>
      </c>
      <c r="C1626" s="1" t="s">
        <v>14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s="1" t="s">
        <v>18</v>
      </c>
      <c r="K1626" s="1" t="s">
        <v>479</v>
      </c>
      <c r="L1626" s="24">
        <v>3395000000</v>
      </c>
      <c r="M1626" s="25">
        <v>2071000000</v>
      </c>
      <c r="N1626" s="25">
        <v>1324000000</v>
      </c>
      <c r="O1626" s="26">
        <v>1324000000</v>
      </c>
      <c r="P1626" s="27">
        <v>0.17084339774557167</v>
      </c>
      <c r="Q1626" s="28">
        <v>6.662640901771337E-2</v>
      </c>
    </row>
    <row r="1627" spans="1:17" x14ac:dyDescent="0.35">
      <c r="A1627" s="1">
        <v>1692</v>
      </c>
      <c r="B1627" s="1" t="s">
        <v>551</v>
      </c>
      <c r="C1627" s="1" t="s">
        <v>15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s="1" t="s">
        <v>18</v>
      </c>
      <c r="K1627" s="1" t="s">
        <v>479</v>
      </c>
      <c r="L1627" s="24">
        <v>3690000000</v>
      </c>
      <c r="M1627" s="25">
        <v>2204000000</v>
      </c>
      <c r="N1627" s="25">
        <v>1486000000</v>
      </c>
      <c r="O1627" s="26">
        <v>1486000000</v>
      </c>
      <c r="P1627" s="27">
        <v>0.17663108515628745</v>
      </c>
      <c r="Q1627" s="28">
        <v>7.1131109090038766E-2</v>
      </c>
    </row>
    <row r="1628" spans="1:17" x14ac:dyDescent="0.35">
      <c r="A1628" s="1">
        <v>1693</v>
      </c>
      <c r="B1628" s="1" t="s">
        <v>551</v>
      </c>
      <c r="C1628" s="1" t="s">
        <v>16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s="1" t="s">
        <v>18</v>
      </c>
      <c r="K1628" s="1" t="s">
        <v>479</v>
      </c>
      <c r="L1628" s="24">
        <v>3682000000</v>
      </c>
      <c r="M1628" s="25">
        <v>2155000000</v>
      </c>
      <c r="N1628" s="25">
        <v>1527000000</v>
      </c>
      <c r="O1628" s="26">
        <v>1527000000</v>
      </c>
      <c r="P1628" s="27">
        <v>0.17771985712906646</v>
      </c>
      <c r="Q1628" s="28">
        <v>7.3704025485085436E-2</v>
      </c>
    </row>
    <row r="1629" spans="1:17" x14ac:dyDescent="0.35">
      <c r="A1629" s="1">
        <v>1698</v>
      </c>
      <c r="B1629" s="1" t="s">
        <v>552</v>
      </c>
      <c r="C1629" s="1" t="s">
        <v>11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s="1" t="s">
        <v>12</v>
      </c>
      <c r="K1629" s="1" t="s">
        <v>553</v>
      </c>
      <c r="L1629" s="24">
        <v>4871000000</v>
      </c>
      <c r="M1629" s="25">
        <v>2801000000</v>
      </c>
      <c r="N1629" s="25">
        <v>2070000000</v>
      </c>
      <c r="O1629" s="26">
        <v>2070000000</v>
      </c>
      <c r="P1629" s="27">
        <v>0.34835156976328396</v>
      </c>
      <c r="Q1629" s="28">
        <v>0.14803690195237074</v>
      </c>
    </row>
    <row r="1630" spans="1:17" x14ac:dyDescent="0.35">
      <c r="A1630" s="1">
        <v>1699</v>
      </c>
      <c r="B1630" s="1" t="s">
        <v>552</v>
      </c>
      <c r="C1630" s="1" t="s">
        <v>14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s="1" t="s">
        <v>12</v>
      </c>
      <c r="K1630" s="1" t="s">
        <v>553</v>
      </c>
      <c r="L1630" s="24">
        <v>4994000000</v>
      </c>
      <c r="M1630" s="25">
        <v>2773000000</v>
      </c>
      <c r="N1630" s="25">
        <v>2221000000</v>
      </c>
      <c r="O1630" s="26">
        <v>2221000000</v>
      </c>
      <c r="P1630" s="27">
        <v>0.35681623320948841</v>
      </c>
      <c r="Q1630" s="28">
        <v>0.15868819662760789</v>
      </c>
    </row>
    <row r="1631" spans="1:17" x14ac:dyDescent="0.35">
      <c r="A1631" s="1">
        <v>1700</v>
      </c>
      <c r="B1631" s="1" t="s">
        <v>552</v>
      </c>
      <c r="C1631" s="1" t="s">
        <v>15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s="1" t="s">
        <v>12</v>
      </c>
      <c r="K1631" s="1" t="s">
        <v>553</v>
      </c>
      <c r="L1631" s="24">
        <v>4730000000</v>
      </c>
      <c r="M1631" s="25">
        <v>2588000000</v>
      </c>
      <c r="N1631" s="25">
        <v>2142000000</v>
      </c>
      <c r="O1631" s="26">
        <v>2142000000</v>
      </c>
      <c r="P1631" s="27">
        <v>0.36494097677648329</v>
      </c>
      <c r="Q1631" s="28">
        <v>0.16526502584677108</v>
      </c>
    </row>
    <row r="1632" spans="1:17" x14ac:dyDescent="0.35">
      <c r="A1632" s="1">
        <v>1701</v>
      </c>
      <c r="B1632" s="1" t="s">
        <v>552</v>
      </c>
      <c r="C1632" s="1" t="s">
        <v>16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s="1" t="s">
        <v>12</v>
      </c>
      <c r="K1632" s="1" t="s">
        <v>553</v>
      </c>
      <c r="L1632" s="24">
        <v>5123000000</v>
      </c>
      <c r="M1632" s="25">
        <v>2711000000</v>
      </c>
      <c r="N1632" s="25">
        <v>2412000000</v>
      </c>
      <c r="O1632" s="26">
        <v>2412000000</v>
      </c>
      <c r="P1632" s="27">
        <v>0.37644206040120509</v>
      </c>
      <c r="Q1632" s="28">
        <v>0.17723565287677273</v>
      </c>
    </row>
    <row r="1633" spans="1:17" x14ac:dyDescent="0.35">
      <c r="A1633" s="1">
        <v>1702</v>
      </c>
      <c r="B1633" s="1" t="s">
        <v>554</v>
      </c>
      <c r="C1633" s="1" t="s">
        <v>11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s="1" t="s">
        <v>82</v>
      </c>
      <c r="K1633" s="1" t="s">
        <v>83</v>
      </c>
      <c r="L1633" s="24">
        <v>2963000000</v>
      </c>
      <c r="M1633" s="25">
        <v>1351000000</v>
      </c>
      <c r="N1633" s="25">
        <v>1612000000</v>
      </c>
      <c r="O1633" s="26">
        <v>1612000000</v>
      </c>
      <c r="P1633" s="27">
        <v>0.39580550360673261</v>
      </c>
      <c r="Q1633" s="28">
        <v>0.21533529254608602</v>
      </c>
    </row>
    <row r="1634" spans="1:17" x14ac:dyDescent="0.35">
      <c r="A1634" s="1">
        <v>1703</v>
      </c>
      <c r="B1634" s="1" t="s">
        <v>554</v>
      </c>
      <c r="C1634" s="1" t="s">
        <v>14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s="1" t="s">
        <v>82</v>
      </c>
      <c r="K1634" s="1" t="s">
        <v>83</v>
      </c>
      <c r="L1634" s="24">
        <v>2736000000</v>
      </c>
      <c r="M1634" s="25">
        <v>1361000000</v>
      </c>
      <c r="N1634" s="25">
        <v>1375000000</v>
      </c>
      <c r="O1634" s="26">
        <v>1375000000</v>
      </c>
      <c r="P1634" s="27">
        <v>0.39883381924198247</v>
      </c>
      <c r="Q1634" s="28">
        <v>0.20043731778425655</v>
      </c>
    </row>
    <row r="1635" spans="1:17" x14ac:dyDescent="0.35">
      <c r="A1635" s="1">
        <v>1704</v>
      </c>
      <c r="B1635" s="1" t="s">
        <v>554</v>
      </c>
      <c r="C1635" s="1" t="s">
        <v>15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s="1" t="s">
        <v>82</v>
      </c>
      <c r="K1635" s="1" t="s">
        <v>83</v>
      </c>
      <c r="L1635" s="24">
        <v>3129000000</v>
      </c>
      <c r="M1635" s="25">
        <v>1560000000</v>
      </c>
      <c r="N1635" s="25">
        <v>1569000000</v>
      </c>
      <c r="O1635" s="26">
        <v>1569000000</v>
      </c>
      <c r="P1635" s="27">
        <v>0.40971585701191571</v>
      </c>
      <c r="Q1635" s="28">
        <v>0.2054471651171926</v>
      </c>
    </row>
    <row r="1636" spans="1:17" x14ac:dyDescent="0.35">
      <c r="A1636" s="1">
        <v>1705</v>
      </c>
      <c r="B1636" s="1" t="s">
        <v>554</v>
      </c>
      <c r="C1636" s="1" t="s">
        <v>16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s="1" t="s">
        <v>82</v>
      </c>
      <c r="K1636" s="1" t="s">
        <v>83</v>
      </c>
      <c r="L1636" s="24">
        <v>3926000000</v>
      </c>
      <c r="M1636" s="25">
        <v>2602000000</v>
      </c>
      <c r="N1636" s="25">
        <v>1324000000</v>
      </c>
      <c r="O1636" s="26">
        <v>1324000000</v>
      </c>
      <c r="P1636" s="27">
        <v>0.53342391304347825</v>
      </c>
      <c r="Q1636" s="28">
        <v>0.17989130434782608</v>
      </c>
    </row>
    <row r="1637" spans="1:17" x14ac:dyDescent="0.35">
      <c r="A1637" s="1">
        <v>1706</v>
      </c>
      <c r="B1637" s="1" t="s">
        <v>555</v>
      </c>
      <c r="C1637" s="1" t="s">
        <v>11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s="1" t="s">
        <v>35</v>
      </c>
      <c r="K1637" s="1" t="s">
        <v>167</v>
      </c>
      <c r="L1637" s="24">
        <v>116354000000</v>
      </c>
      <c r="M1637" s="25">
        <v>88629000000</v>
      </c>
      <c r="N1637" s="25">
        <v>27725000000</v>
      </c>
      <c r="O1637" s="26">
        <v>27725000000</v>
      </c>
      <c r="P1637" s="27">
        <v>0.24827430219929114</v>
      </c>
      <c r="Q1637" s="28">
        <v>5.9159161081487076E-2</v>
      </c>
    </row>
    <row r="1638" spans="1:17" x14ac:dyDescent="0.35">
      <c r="A1638" s="1">
        <v>1707</v>
      </c>
      <c r="B1638" s="1" t="s">
        <v>555</v>
      </c>
      <c r="C1638" s="1" t="s">
        <v>14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s="1" t="s">
        <v>35</v>
      </c>
      <c r="K1638" s="1" t="s">
        <v>167</v>
      </c>
      <c r="L1638" s="24">
        <v>118225000000</v>
      </c>
      <c r="M1638" s="25">
        <v>91353000000</v>
      </c>
      <c r="N1638" s="25">
        <v>26872000000</v>
      </c>
      <c r="O1638" s="26">
        <v>26872000000</v>
      </c>
      <c r="P1638" s="27">
        <v>0.2482185372899931</v>
      </c>
      <c r="Q1638" s="28">
        <v>5.6418934523634563E-2</v>
      </c>
    </row>
    <row r="1639" spans="1:17" x14ac:dyDescent="0.35">
      <c r="A1639" s="1">
        <v>1708</v>
      </c>
      <c r="B1639" s="1" t="s">
        <v>555</v>
      </c>
      <c r="C1639" s="1" t="s">
        <v>15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s="1" t="s">
        <v>35</v>
      </c>
      <c r="K1639" s="1" t="s">
        <v>167</v>
      </c>
      <c r="L1639" s="24">
        <v>120565000000</v>
      </c>
      <c r="M1639" s="25">
        <v>93418000000</v>
      </c>
      <c r="N1639" s="25">
        <v>27147000000</v>
      </c>
      <c r="O1639" s="26">
        <v>27147000000</v>
      </c>
      <c r="P1639" s="27">
        <v>0.24825440491216944</v>
      </c>
      <c r="Q1639" s="28">
        <v>5.5898165555100264E-2</v>
      </c>
    </row>
    <row r="1640" spans="1:17" x14ac:dyDescent="0.35">
      <c r="A1640" s="1">
        <v>1709</v>
      </c>
      <c r="B1640" s="1" t="s">
        <v>555</v>
      </c>
      <c r="C1640" s="1" t="s">
        <v>16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s="1" t="s">
        <v>35</v>
      </c>
      <c r="K1640" s="1" t="s">
        <v>167</v>
      </c>
      <c r="L1640" s="24">
        <v>121146000000</v>
      </c>
      <c r="M1640" s="25">
        <v>97041000000</v>
      </c>
      <c r="N1640" s="25">
        <v>24105000000</v>
      </c>
      <c r="O1640" s="26">
        <v>24105000000</v>
      </c>
      <c r="P1640" s="27">
        <v>0.25127247837720112</v>
      </c>
      <c r="Q1640" s="28">
        <v>4.9996888805923713E-2</v>
      </c>
    </row>
    <row r="1641" spans="1:17" x14ac:dyDescent="0.35">
      <c r="A1641" s="1">
        <v>1710</v>
      </c>
      <c r="B1641" s="1" t="s">
        <v>556</v>
      </c>
      <c r="C1641" s="1" t="s">
        <v>11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s="1" t="s">
        <v>58</v>
      </c>
      <c r="K1641" s="1" t="s">
        <v>95</v>
      </c>
      <c r="L1641" s="24">
        <v>1933600000</v>
      </c>
      <c r="M1641" s="25">
        <v>1023600000</v>
      </c>
      <c r="N1641" s="25">
        <v>910000000</v>
      </c>
      <c r="O1641" s="26">
        <v>910000000</v>
      </c>
      <c r="P1641" s="27">
        <v>0.19540984931936012</v>
      </c>
      <c r="Q1641" s="28">
        <v>9.1964709805863507E-2</v>
      </c>
    </row>
    <row r="1642" spans="1:17" x14ac:dyDescent="0.35">
      <c r="A1642" s="1">
        <v>1711</v>
      </c>
      <c r="B1642" s="1" t="s">
        <v>556</v>
      </c>
      <c r="C1642" s="1" t="s">
        <v>14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s="1" t="s">
        <v>58</v>
      </c>
      <c r="K1642" s="1" t="s">
        <v>95</v>
      </c>
      <c r="L1642" s="24">
        <v>2138300000</v>
      </c>
      <c r="M1642" s="25">
        <v>1145000000</v>
      </c>
      <c r="N1642" s="25">
        <v>993300000</v>
      </c>
      <c r="O1642" s="26">
        <v>993300000</v>
      </c>
      <c r="P1642" s="27">
        <v>0.19221019703725006</v>
      </c>
      <c r="Q1642" s="28">
        <v>8.9286998417949084E-2</v>
      </c>
    </row>
    <row r="1643" spans="1:17" x14ac:dyDescent="0.35">
      <c r="A1643" s="1">
        <v>1712</v>
      </c>
      <c r="B1643" s="1" t="s">
        <v>556</v>
      </c>
      <c r="C1643" s="1" t="s">
        <v>15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s="1" t="s">
        <v>58</v>
      </c>
      <c r="K1643" s="1" t="s">
        <v>95</v>
      </c>
      <c r="L1643" s="24">
        <v>2758600000</v>
      </c>
      <c r="M1643" s="25">
        <v>1961900000</v>
      </c>
      <c r="N1643" s="25">
        <v>796700000</v>
      </c>
      <c r="O1643" s="26">
        <v>796700000</v>
      </c>
      <c r="P1643" s="27">
        <v>0.19465417237048221</v>
      </c>
      <c r="Q1643" s="28">
        <v>5.6217276563315884E-2</v>
      </c>
    </row>
    <row r="1644" spans="1:17" x14ac:dyDescent="0.35">
      <c r="A1644" s="1">
        <v>1713</v>
      </c>
      <c r="B1644" s="1" t="s">
        <v>557</v>
      </c>
      <c r="C1644" s="1" t="s">
        <v>11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s="1" t="s">
        <v>21</v>
      </c>
      <c r="K1644" s="1" t="s">
        <v>56</v>
      </c>
      <c r="L1644" s="24">
        <v>2470600000</v>
      </c>
      <c r="M1644" s="25">
        <v>1140600000</v>
      </c>
      <c r="N1644" s="25">
        <v>1330000000</v>
      </c>
      <c r="O1644" s="26">
        <v>1330000000</v>
      </c>
      <c r="P1644" s="27">
        <v>0.43613190227369014</v>
      </c>
      <c r="Q1644" s="28">
        <v>0.23478322270865698</v>
      </c>
    </row>
    <row r="1645" spans="1:17" x14ac:dyDescent="0.35">
      <c r="A1645" s="1">
        <v>1714</v>
      </c>
      <c r="B1645" s="1" t="s">
        <v>557</v>
      </c>
      <c r="C1645" s="1" t="s">
        <v>14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s="1" t="s">
        <v>21</v>
      </c>
      <c r="K1645" s="1" t="s">
        <v>56</v>
      </c>
      <c r="L1645" s="24">
        <v>2307000000</v>
      </c>
      <c r="M1645" s="25">
        <v>1199600000</v>
      </c>
      <c r="N1645" s="25">
        <v>1107400000</v>
      </c>
      <c r="O1645" s="26">
        <v>1107400000</v>
      </c>
      <c r="P1645" s="27">
        <v>0.41627571273908337</v>
      </c>
      <c r="Q1645" s="28">
        <v>0.19981955972573079</v>
      </c>
    </row>
    <row r="1646" spans="1:17" x14ac:dyDescent="0.35">
      <c r="A1646" s="1">
        <v>1715</v>
      </c>
      <c r="B1646" s="1" t="s">
        <v>557</v>
      </c>
      <c r="C1646" s="1" t="s">
        <v>15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s="1" t="s">
        <v>21</v>
      </c>
      <c r="K1646" s="1" t="s">
        <v>56</v>
      </c>
      <c r="L1646" s="24">
        <v>2309800000</v>
      </c>
      <c r="M1646" s="25">
        <v>1169300000</v>
      </c>
      <c r="N1646" s="25">
        <v>1140500000</v>
      </c>
      <c r="O1646" s="26">
        <v>1140500000</v>
      </c>
      <c r="P1646" s="27">
        <v>0.4119346554430019</v>
      </c>
      <c r="Q1646" s="28">
        <v>0.20339920102725068</v>
      </c>
    </row>
    <row r="1647" spans="1:17" x14ac:dyDescent="0.35">
      <c r="A1647" s="1">
        <v>1716</v>
      </c>
      <c r="B1647" s="1" t="s">
        <v>557</v>
      </c>
      <c r="C1647" s="1" t="s">
        <v>16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s="1" t="s">
        <v>21</v>
      </c>
      <c r="K1647" s="1" t="s">
        <v>56</v>
      </c>
      <c r="L1647" s="24">
        <v>2284300000</v>
      </c>
      <c r="M1647" s="25">
        <v>1174900000</v>
      </c>
      <c r="N1647" s="25">
        <v>1109400000</v>
      </c>
      <c r="O1647" s="26">
        <v>1109400000</v>
      </c>
      <c r="P1647" s="27">
        <v>0.41656181045644369</v>
      </c>
      <c r="Q1647" s="28">
        <v>0.20230866021117128</v>
      </c>
    </row>
    <row r="1648" spans="1:17" x14ac:dyDescent="0.35">
      <c r="A1648" s="1">
        <v>1717</v>
      </c>
      <c r="B1648" s="1" t="s">
        <v>558</v>
      </c>
      <c r="C1648" s="1" t="s">
        <v>11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s="1" t="s">
        <v>51</v>
      </c>
      <c r="K1648" s="1" t="s">
        <v>52</v>
      </c>
      <c r="L1648" s="24">
        <v>996000000</v>
      </c>
      <c r="M1648" s="25">
        <v>352000000</v>
      </c>
      <c r="N1648" s="25">
        <v>644000000</v>
      </c>
      <c r="O1648" s="26">
        <v>644000000</v>
      </c>
      <c r="P1648" s="27">
        <v>0.16630489230255463</v>
      </c>
      <c r="Q1648" s="28">
        <v>0.10753047253297712</v>
      </c>
    </row>
    <row r="1649" spans="1:17" x14ac:dyDescent="0.35">
      <c r="A1649" s="1">
        <v>1718</v>
      </c>
      <c r="B1649" s="1" t="s">
        <v>558</v>
      </c>
      <c r="C1649" s="1" t="s">
        <v>14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s="1" t="s">
        <v>51</v>
      </c>
      <c r="K1649" s="1" t="s">
        <v>52</v>
      </c>
      <c r="L1649" s="24">
        <v>1538000000</v>
      </c>
      <c r="M1649" s="25">
        <v>527000000</v>
      </c>
      <c r="N1649" s="25">
        <v>1011000000</v>
      </c>
      <c r="O1649" s="26">
        <v>1011000000</v>
      </c>
      <c r="P1649" s="27">
        <v>0.21202095395643783</v>
      </c>
      <c r="Q1649" s="28">
        <v>0.13937138130686519</v>
      </c>
    </row>
    <row r="1650" spans="1:17" x14ac:dyDescent="0.35">
      <c r="A1650" s="1">
        <v>1719</v>
      </c>
      <c r="B1650" s="1" t="s">
        <v>558</v>
      </c>
      <c r="C1650" s="1" t="s">
        <v>15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s="1" t="s">
        <v>51</v>
      </c>
      <c r="K1650" s="1" t="s">
        <v>52</v>
      </c>
      <c r="L1650" s="24">
        <v>1640000000</v>
      </c>
      <c r="M1650" s="25">
        <v>276000000</v>
      </c>
      <c r="N1650" s="25">
        <v>1364000000</v>
      </c>
      <c r="O1650" s="26">
        <v>1364000000</v>
      </c>
      <c r="P1650" s="27">
        <v>0.22153181142779954</v>
      </c>
      <c r="Q1650" s="28">
        <v>0.18424962852897475</v>
      </c>
    </row>
    <row r="1651" spans="1:17" x14ac:dyDescent="0.35">
      <c r="A1651" s="1">
        <v>1720</v>
      </c>
      <c r="B1651" s="1" t="s">
        <v>558</v>
      </c>
      <c r="C1651" s="1" t="s">
        <v>16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s="1" t="s">
        <v>51</v>
      </c>
      <c r="K1651" s="1" t="s">
        <v>52</v>
      </c>
      <c r="L1651" s="24">
        <v>1388000000</v>
      </c>
      <c r="M1651" s="25">
        <v>444000000</v>
      </c>
      <c r="N1651" s="25">
        <v>944000000</v>
      </c>
      <c r="O1651" s="26">
        <v>944000000</v>
      </c>
      <c r="P1651" s="27">
        <v>0.19598983338040099</v>
      </c>
      <c r="Q1651" s="28">
        <v>0.13329567918667043</v>
      </c>
    </row>
    <row r="1652" spans="1:17" x14ac:dyDescent="0.35">
      <c r="A1652" s="1">
        <v>1721</v>
      </c>
      <c r="B1652" s="1" t="s">
        <v>559</v>
      </c>
      <c r="C1652" s="1" t="s">
        <v>11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s="1" t="s">
        <v>18</v>
      </c>
      <c r="K1652" s="1" t="s">
        <v>132</v>
      </c>
      <c r="L1652" s="24">
        <v>2441000000</v>
      </c>
      <c r="M1652" s="25">
        <v>1574000000</v>
      </c>
      <c r="N1652" s="25">
        <v>867000000</v>
      </c>
      <c r="O1652" s="26">
        <v>867000000</v>
      </c>
      <c r="P1652" s="27">
        <v>0.53837670930745474</v>
      </c>
      <c r="Q1652" s="28">
        <v>0.19122187913542127</v>
      </c>
    </row>
    <row r="1653" spans="1:17" x14ac:dyDescent="0.35">
      <c r="A1653" s="1">
        <v>1722</v>
      </c>
      <c r="B1653" s="1" t="s">
        <v>559</v>
      </c>
      <c r="C1653" s="1" t="s">
        <v>14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s="1" t="s">
        <v>18</v>
      </c>
      <c r="K1653" s="1" t="s">
        <v>132</v>
      </c>
      <c r="L1653" s="24">
        <v>2615000000</v>
      </c>
      <c r="M1653" s="25">
        <v>1687000000</v>
      </c>
      <c r="N1653" s="25">
        <v>928000000</v>
      </c>
      <c r="O1653" s="26">
        <v>928000000</v>
      </c>
      <c r="P1653" s="27">
        <v>0.52206029147534438</v>
      </c>
      <c r="Q1653" s="28">
        <v>0.18526652026352566</v>
      </c>
    </row>
    <row r="1654" spans="1:17" x14ac:dyDescent="0.35">
      <c r="A1654" s="1">
        <v>1723</v>
      </c>
      <c r="B1654" s="1" t="s">
        <v>559</v>
      </c>
      <c r="C1654" s="1" t="s">
        <v>15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s="1" t="s">
        <v>18</v>
      </c>
      <c r="K1654" s="1" t="s">
        <v>132</v>
      </c>
      <c r="L1654" s="24">
        <v>2777000000</v>
      </c>
      <c r="M1654" s="25">
        <v>1790000000</v>
      </c>
      <c r="N1654" s="25">
        <v>987000000</v>
      </c>
      <c r="O1654" s="26">
        <v>987000000</v>
      </c>
      <c r="P1654" s="27">
        <v>0.52584737739064569</v>
      </c>
      <c r="Q1654" s="28">
        <v>0.1868964211323613</v>
      </c>
    </row>
    <row r="1655" spans="1:17" x14ac:dyDescent="0.35">
      <c r="A1655" s="1">
        <v>1724</v>
      </c>
      <c r="B1655" s="1" t="s">
        <v>559</v>
      </c>
      <c r="C1655" s="1" t="s">
        <v>16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s="1" t="s">
        <v>18</v>
      </c>
      <c r="K1655" s="1" t="s">
        <v>132</v>
      </c>
      <c r="L1655" s="24">
        <v>2836000000</v>
      </c>
      <c r="M1655" s="25">
        <v>1808000000</v>
      </c>
      <c r="N1655" s="25">
        <v>1028000000</v>
      </c>
      <c r="O1655" s="26">
        <v>1028000000</v>
      </c>
      <c r="P1655" s="27">
        <v>0.51228323699421963</v>
      </c>
      <c r="Q1655" s="28">
        <v>0.18569364161849711</v>
      </c>
    </row>
    <row r="1656" spans="1:17" x14ac:dyDescent="0.35">
      <c r="A1656" s="1">
        <v>1725</v>
      </c>
      <c r="B1656" s="1" t="s">
        <v>560</v>
      </c>
      <c r="C1656" s="1" t="s">
        <v>11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s="1" t="s">
        <v>18</v>
      </c>
      <c r="K1656" s="1" t="s">
        <v>561</v>
      </c>
      <c r="L1656" s="24">
        <v>1902709000</v>
      </c>
      <c r="M1656" s="25">
        <v>854876000</v>
      </c>
      <c r="N1656" s="25">
        <v>1047833000</v>
      </c>
      <c r="O1656" s="26">
        <v>1047833000</v>
      </c>
      <c r="P1656" s="27">
        <v>0.36915098197926233</v>
      </c>
      <c r="Q1656" s="28">
        <v>0.20329360974288571</v>
      </c>
    </row>
    <row r="1657" spans="1:17" x14ac:dyDescent="0.35">
      <c r="A1657" s="1">
        <v>1726</v>
      </c>
      <c r="B1657" s="1" t="s">
        <v>560</v>
      </c>
      <c r="C1657" s="1" t="s">
        <v>14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s="1" t="s">
        <v>18</v>
      </c>
      <c r="K1657" s="1" t="s">
        <v>561</v>
      </c>
      <c r="L1657" s="24">
        <v>2142114000</v>
      </c>
      <c r="M1657" s="25">
        <v>836977000</v>
      </c>
      <c r="N1657" s="25">
        <v>1305137000</v>
      </c>
      <c r="O1657" s="26">
        <v>1305137000</v>
      </c>
      <c r="P1657" s="27">
        <v>0.38109560400616549</v>
      </c>
      <c r="Q1657" s="28">
        <v>0.23219211177640164</v>
      </c>
    </row>
    <row r="1658" spans="1:17" x14ac:dyDescent="0.35">
      <c r="A1658" s="1">
        <v>1727</v>
      </c>
      <c r="B1658" s="1" t="s">
        <v>560</v>
      </c>
      <c r="C1658" s="1" t="s">
        <v>15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s="1" t="s">
        <v>18</v>
      </c>
      <c r="K1658" s="1" t="s">
        <v>561</v>
      </c>
      <c r="L1658" s="24">
        <v>2117350000</v>
      </c>
      <c r="M1658" s="25">
        <v>817020000</v>
      </c>
      <c r="N1658" s="25">
        <v>1300330000</v>
      </c>
      <c r="O1658" s="26">
        <v>1300330000</v>
      </c>
      <c r="P1658" s="27">
        <v>0.38967281911771823</v>
      </c>
      <c r="Q1658" s="28">
        <v>0.23931010786282031</v>
      </c>
    </row>
    <row r="1659" spans="1:17" x14ac:dyDescent="0.35">
      <c r="A1659" s="1">
        <v>1728</v>
      </c>
      <c r="B1659" s="1" t="s">
        <v>560</v>
      </c>
      <c r="C1659" s="1" t="s">
        <v>16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s="1" t="s">
        <v>18</v>
      </c>
      <c r="K1659" s="1" t="s">
        <v>561</v>
      </c>
      <c r="L1659" s="24">
        <v>1545509000</v>
      </c>
      <c r="M1659" s="25">
        <v>797957000</v>
      </c>
      <c r="N1659" s="25">
        <v>747552000</v>
      </c>
      <c r="O1659" s="26">
        <v>747552000</v>
      </c>
      <c r="P1659" s="27">
        <v>0.37918384801526439</v>
      </c>
      <c r="Q1659" s="28">
        <v>0.18340860127731831</v>
      </c>
    </row>
    <row r="1660" spans="1:17" x14ac:dyDescent="0.35">
      <c r="A1660" s="1">
        <v>1729</v>
      </c>
      <c r="B1660" s="1" t="s">
        <v>562</v>
      </c>
      <c r="C1660" s="1" t="s">
        <v>11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s="1" t="s">
        <v>82</v>
      </c>
      <c r="K1660" s="1" t="s">
        <v>83</v>
      </c>
      <c r="L1660" s="24">
        <v>1286035000</v>
      </c>
      <c r="M1660" s="25">
        <v>702218000</v>
      </c>
      <c r="N1660" s="25">
        <v>583817000</v>
      </c>
      <c r="O1660" s="26">
        <v>583817000</v>
      </c>
      <c r="P1660" s="27">
        <v>0.79192370644692101</v>
      </c>
      <c r="Q1660" s="28">
        <v>0.35950695162007418</v>
      </c>
    </row>
    <row r="1661" spans="1:17" x14ac:dyDescent="0.35">
      <c r="A1661" s="1">
        <v>1730</v>
      </c>
      <c r="B1661" s="1" t="s">
        <v>562</v>
      </c>
      <c r="C1661" s="1" t="s">
        <v>14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s="1" t="s">
        <v>82</v>
      </c>
      <c r="K1661" s="1" t="s">
        <v>83</v>
      </c>
      <c r="L1661" s="24">
        <v>1591853000</v>
      </c>
      <c r="M1661" s="25">
        <v>688017000</v>
      </c>
      <c r="N1661" s="25">
        <v>903836000</v>
      </c>
      <c r="O1661" s="26">
        <v>903836000</v>
      </c>
      <c r="P1661" s="27">
        <v>0.79670288696334579</v>
      </c>
      <c r="Q1661" s="28">
        <v>0.45235882367366997</v>
      </c>
    </row>
    <row r="1662" spans="1:17" x14ac:dyDescent="0.35">
      <c r="A1662" s="1">
        <v>1731</v>
      </c>
      <c r="B1662" s="1" t="s">
        <v>562</v>
      </c>
      <c r="C1662" s="1" t="s">
        <v>15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s="1" t="s">
        <v>82</v>
      </c>
      <c r="K1662" s="1" t="s">
        <v>83</v>
      </c>
      <c r="L1662" s="24">
        <v>1851345000</v>
      </c>
      <c r="M1662" s="25">
        <v>1031091000</v>
      </c>
      <c r="N1662" s="25">
        <v>820254000</v>
      </c>
      <c r="O1662" s="26">
        <v>820254000</v>
      </c>
      <c r="P1662" s="27">
        <v>0.76370073790021853</v>
      </c>
      <c r="Q1662" s="28">
        <v>0.33836404617486521</v>
      </c>
    </row>
    <row r="1663" spans="1:17" x14ac:dyDescent="0.35">
      <c r="A1663" s="1">
        <v>1732</v>
      </c>
      <c r="B1663" s="1" t="s">
        <v>562</v>
      </c>
      <c r="C1663" s="1" t="s">
        <v>16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s="1" t="s">
        <v>82</v>
      </c>
      <c r="K1663" s="1" t="s">
        <v>83</v>
      </c>
      <c r="L1663" s="24">
        <v>932745000</v>
      </c>
      <c r="M1663" s="25">
        <v>958790000</v>
      </c>
      <c r="N1663" s="25">
        <v>-26045000</v>
      </c>
      <c r="O1663" s="26">
        <v>-26045000</v>
      </c>
      <c r="P1663" s="27">
        <v>0.6421126255404892</v>
      </c>
      <c r="Q1663" s="28">
        <v>-1.7929684246178797E-2</v>
      </c>
    </row>
    <row r="1664" spans="1:17" x14ac:dyDescent="0.35">
      <c r="A1664" s="1">
        <v>1733</v>
      </c>
      <c r="B1664" s="1" t="s">
        <v>563</v>
      </c>
      <c r="C1664" s="1" t="s">
        <v>11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s="1" t="s">
        <v>41</v>
      </c>
      <c r="K1664" s="1" t="s">
        <v>42</v>
      </c>
      <c r="L1664" s="24">
        <v>3418187000</v>
      </c>
      <c r="M1664" s="25">
        <v>1595504000</v>
      </c>
      <c r="N1664" s="25">
        <v>1822683000</v>
      </c>
      <c r="O1664" s="26">
        <v>1822683000</v>
      </c>
      <c r="P1664" s="27">
        <v>0.3374912854900608</v>
      </c>
      <c r="Q1664" s="28">
        <v>0.17996078877805119</v>
      </c>
    </row>
    <row r="1665" spans="1:17" x14ac:dyDescent="0.35">
      <c r="A1665" s="1">
        <v>1734</v>
      </c>
      <c r="B1665" s="1" t="s">
        <v>563</v>
      </c>
      <c r="C1665" s="1" t="s">
        <v>14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s="1" t="s">
        <v>41</v>
      </c>
      <c r="K1665" s="1" t="s">
        <v>42</v>
      </c>
      <c r="L1665" s="24">
        <v>3506644000</v>
      </c>
      <c r="M1665" s="25">
        <v>1659089000</v>
      </c>
      <c r="N1665" s="25">
        <v>1847555000</v>
      </c>
      <c r="O1665" s="26">
        <v>1847555000</v>
      </c>
      <c r="P1665" s="27">
        <v>0.32127064215392465</v>
      </c>
      <c r="Q1665" s="28">
        <v>0.16926873137526774</v>
      </c>
    </row>
    <row r="1666" spans="1:17" x14ac:dyDescent="0.35">
      <c r="A1666" s="1">
        <v>1735</v>
      </c>
      <c r="B1666" s="1" t="s">
        <v>563</v>
      </c>
      <c r="C1666" s="1" t="s">
        <v>15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s="1" t="s">
        <v>41</v>
      </c>
      <c r="K1666" s="1" t="s">
        <v>42</v>
      </c>
      <c r="L1666" s="24">
        <v>3734783000</v>
      </c>
      <c r="M1666" s="25">
        <v>1786653000</v>
      </c>
      <c r="N1666" s="25">
        <v>1948130000</v>
      </c>
      <c r="O1666" s="26">
        <v>1948130000</v>
      </c>
      <c r="P1666" s="27">
        <v>0.31959095115707636</v>
      </c>
      <c r="Q1666" s="28">
        <v>0.16670438943243424</v>
      </c>
    </row>
    <row r="1667" spans="1:17" x14ac:dyDescent="0.35">
      <c r="A1667" s="1">
        <v>1736</v>
      </c>
      <c r="B1667" s="1" t="s">
        <v>563</v>
      </c>
      <c r="C1667" s="1" t="s">
        <v>16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s="1" t="s">
        <v>41</v>
      </c>
      <c r="K1667" s="1" t="s">
        <v>42</v>
      </c>
      <c r="L1667" s="24">
        <v>3990853000</v>
      </c>
      <c r="M1667" s="25">
        <v>1990341000</v>
      </c>
      <c r="N1667" s="25">
        <v>2000512000</v>
      </c>
      <c r="O1667" s="26">
        <v>2000512000</v>
      </c>
      <c r="P1667" s="27">
        <v>0.36199900838914389</v>
      </c>
      <c r="Q1667" s="28">
        <v>0.1814607955418511</v>
      </c>
    </row>
    <row r="1668" spans="1:17" x14ac:dyDescent="0.35">
      <c r="A1668" s="1">
        <v>1737</v>
      </c>
      <c r="B1668" s="1" t="s">
        <v>564</v>
      </c>
      <c r="C1668" s="1" t="s">
        <v>11</v>
      </c>
      <c r="D1668" s="2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s="1" t="s">
        <v>46</v>
      </c>
      <c r="K1668" s="1" t="s">
        <v>49</v>
      </c>
      <c r="L1668" s="24">
        <v>2067228000</v>
      </c>
      <c r="M1668" s="25">
        <v>1173955000</v>
      </c>
      <c r="N1668" s="25">
        <v>893273000</v>
      </c>
      <c r="O1668" s="26">
        <v>893273000</v>
      </c>
      <c r="P1668" s="27">
        <v>0.28582888909444548</v>
      </c>
      <c r="Q1668" s="28">
        <v>0.12350995112685324</v>
      </c>
    </row>
    <row r="1669" spans="1:17" x14ac:dyDescent="0.35">
      <c r="A1669" s="1">
        <v>1738</v>
      </c>
      <c r="B1669" s="1" t="s">
        <v>564</v>
      </c>
      <c r="C1669" s="1" t="s">
        <v>14</v>
      </c>
      <c r="D1669" s="2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s="1" t="s">
        <v>46</v>
      </c>
      <c r="K1669" s="1" t="s">
        <v>49</v>
      </c>
      <c r="L1669" s="24">
        <v>2434745000</v>
      </c>
      <c r="M1669" s="25">
        <v>1213178000</v>
      </c>
      <c r="N1669" s="25">
        <v>1221567000</v>
      </c>
      <c r="O1669" s="26">
        <v>1221567000</v>
      </c>
      <c r="P1669" s="27">
        <v>0.32285763841832782</v>
      </c>
      <c r="Q1669" s="28">
        <v>0.16198502791452965</v>
      </c>
    </row>
    <row r="1670" spans="1:17" x14ac:dyDescent="0.35">
      <c r="A1670" s="1">
        <v>1739</v>
      </c>
      <c r="B1670" s="1" t="s">
        <v>564</v>
      </c>
      <c r="C1670" s="1" t="s">
        <v>15</v>
      </c>
      <c r="D1670" s="2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s="1" t="s">
        <v>46</v>
      </c>
      <c r="K1670" s="1" t="s">
        <v>49</v>
      </c>
      <c r="L1670" s="24">
        <v>2362793000</v>
      </c>
      <c r="M1670" s="25">
        <v>1341315000</v>
      </c>
      <c r="N1670" s="25">
        <v>1021478000</v>
      </c>
      <c r="O1670" s="26">
        <v>1021478000</v>
      </c>
      <c r="P1670" s="27">
        <v>0.35787601440535499</v>
      </c>
      <c r="Q1670" s="28">
        <v>0.15471625125127475</v>
      </c>
    </row>
    <row r="1671" spans="1:17" x14ac:dyDescent="0.35">
      <c r="A1671" s="1">
        <v>1740</v>
      </c>
      <c r="B1671" s="1" t="s">
        <v>564</v>
      </c>
      <c r="C1671" s="1" t="s">
        <v>16</v>
      </c>
      <c r="D1671" s="2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s="1" t="s">
        <v>46</v>
      </c>
      <c r="K1671" s="1" t="s">
        <v>49</v>
      </c>
      <c r="L1671" s="24">
        <v>3109281000</v>
      </c>
      <c r="M1671" s="25">
        <v>1966939000</v>
      </c>
      <c r="N1671" s="25">
        <v>1142342000</v>
      </c>
      <c r="O1671" s="26">
        <v>1142342000</v>
      </c>
      <c r="P1671" s="27">
        <v>0.33401071186944664</v>
      </c>
      <c r="Q1671" s="28">
        <v>0.12271469340286946</v>
      </c>
    </row>
    <row r="1672" spans="1:17" x14ac:dyDescent="0.35">
      <c r="A1672" s="1">
        <v>1741</v>
      </c>
      <c r="B1672" s="1" t="s">
        <v>565</v>
      </c>
      <c r="C1672" s="1" t="s">
        <v>11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21</v>
      </c>
      <c r="K1672" s="1" t="s">
        <v>33</v>
      </c>
      <c r="L1672" s="24">
        <v>1431446000</v>
      </c>
      <c r="M1672" s="25">
        <v>850714000</v>
      </c>
      <c r="N1672" s="25">
        <v>580732000</v>
      </c>
      <c r="O1672" s="26">
        <v>580732000</v>
      </c>
      <c r="P1672" s="27">
        <v>0.66006256421039433</v>
      </c>
      <c r="Q1672" s="28">
        <v>0.26778478059181465</v>
      </c>
    </row>
    <row r="1673" spans="1:17" x14ac:dyDescent="0.35">
      <c r="A1673" s="1">
        <v>1742</v>
      </c>
      <c r="B1673" s="1" t="s">
        <v>565</v>
      </c>
      <c r="C1673" s="1" t="s">
        <v>14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21</v>
      </c>
      <c r="K1673" s="1" t="s">
        <v>33</v>
      </c>
      <c r="L1673" s="24">
        <v>1639278000</v>
      </c>
      <c r="M1673" s="25">
        <v>880941000</v>
      </c>
      <c r="N1673" s="25">
        <v>758337000</v>
      </c>
      <c r="O1673" s="26">
        <v>758337000</v>
      </c>
      <c r="P1673" s="27">
        <v>0.68804057533773955</v>
      </c>
      <c r="Q1673" s="28">
        <v>0.3182905070280303</v>
      </c>
    </row>
    <row r="1674" spans="1:17" x14ac:dyDescent="0.35">
      <c r="A1674" s="1">
        <v>1743</v>
      </c>
      <c r="B1674" s="1" t="s">
        <v>565</v>
      </c>
      <c r="C1674" s="1" t="s">
        <v>15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21</v>
      </c>
      <c r="K1674" s="1" t="s">
        <v>33</v>
      </c>
      <c r="L1674" s="24">
        <v>1668521000</v>
      </c>
      <c r="M1674" s="25">
        <v>888952000</v>
      </c>
      <c r="N1674" s="25">
        <v>779569000</v>
      </c>
      <c r="O1674" s="26">
        <v>779569000</v>
      </c>
      <c r="P1674" s="27">
        <v>0.70184247630969687</v>
      </c>
      <c r="Q1674" s="28">
        <v>0.32791594317019329</v>
      </c>
    </row>
    <row r="1675" spans="1:17" x14ac:dyDescent="0.35">
      <c r="A1675" s="1">
        <v>1744</v>
      </c>
      <c r="B1675" s="1" t="s">
        <v>565</v>
      </c>
      <c r="C1675" s="1" t="s">
        <v>16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21</v>
      </c>
      <c r="K1675" s="1" t="s">
        <v>33</v>
      </c>
      <c r="L1675" s="24">
        <v>1541974000</v>
      </c>
      <c r="M1675" s="25">
        <v>872093000</v>
      </c>
      <c r="N1675" s="25">
        <v>669881000</v>
      </c>
      <c r="O1675" s="26">
        <v>669881000</v>
      </c>
      <c r="P1675" s="27">
        <v>0.69650265755024776</v>
      </c>
      <c r="Q1675" s="28">
        <v>0.30258220744475428</v>
      </c>
    </row>
    <row r="1676" spans="1:17" x14ac:dyDescent="0.35">
      <c r="A1676" s="1">
        <v>1745</v>
      </c>
      <c r="B1676" s="1" t="s">
        <v>566</v>
      </c>
      <c r="C1676" s="1" t="s">
        <v>11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s="1" t="s">
        <v>82</v>
      </c>
      <c r="K1676" s="1" t="s">
        <v>143</v>
      </c>
      <c r="L1676" s="24">
        <v>149453000000</v>
      </c>
      <c r="M1676" s="25">
        <v>97732000000</v>
      </c>
      <c r="N1676" s="25">
        <v>51721000000</v>
      </c>
      <c r="O1676" s="26">
        <v>51721000000</v>
      </c>
      <c r="P1676" s="27">
        <v>0.33100779829416471</v>
      </c>
      <c r="Q1676" s="28">
        <v>0.11455142643889712</v>
      </c>
    </row>
    <row r="1677" spans="1:17" x14ac:dyDescent="0.35">
      <c r="A1677" s="1">
        <v>1746</v>
      </c>
      <c r="B1677" s="1" t="s">
        <v>566</v>
      </c>
      <c r="C1677" s="1" t="s">
        <v>14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s="1" t="s">
        <v>82</v>
      </c>
      <c r="K1677" s="1" t="s">
        <v>143</v>
      </c>
      <c r="L1677" s="24">
        <v>136155000000</v>
      </c>
      <c r="M1677" s="25">
        <v>93878000000</v>
      </c>
      <c r="N1677" s="25">
        <v>42277000000</v>
      </c>
      <c r="O1677" s="26">
        <v>42277000000</v>
      </c>
      <c r="P1677" s="27">
        <v>0.32353458354323295</v>
      </c>
      <c r="Q1677" s="28">
        <v>0.10045956144436312</v>
      </c>
    </row>
    <row r="1678" spans="1:17" x14ac:dyDescent="0.35">
      <c r="A1678" s="1">
        <v>1747</v>
      </c>
      <c r="B1678" s="1" t="s">
        <v>566</v>
      </c>
      <c r="C1678" s="1" t="s">
        <v>15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s="1" t="s">
        <v>82</v>
      </c>
      <c r="K1678" s="1" t="s">
        <v>143</v>
      </c>
      <c r="L1678" s="24">
        <v>127274000000</v>
      </c>
      <c r="M1678" s="25">
        <v>91523000000</v>
      </c>
      <c r="N1678" s="25">
        <v>35751000000</v>
      </c>
      <c r="O1678" s="26">
        <v>35751000000</v>
      </c>
      <c r="P1678" s="27">
        <v>0.3229443929917154</v>
      </c>
      <c r="Q1678" s="28">
        <v>9.0714403521904061E-2</v>
      </c>
    </row>
    <row r="1679" spans="1:17" x14ac:dyDescent="0.35">
      <c r="A1679" s="1">
        <v>1748</v>
      </c>
      <c r="B1679" s="1" t="s">
        <v>566</v>
      </c>
      <c r="C1679" s="1" t="s">
        <v>16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s="1" t="s">
        <v>82</v>
      </c>
      <c r="K1679" s="1" t="s">
        <v>143</v>
      </c>
      <c r="L1679" s="24">
        <v>93898000000</v>
      </c>
      <c r="M1679" s="25">
        <v>79492000000</v>
      </c>
      <c r="N1679" s="25">
        <v>14406000000</v>
      </c>
      <c r="O1679" s="26">
        <v>14406000000</v>
      </c>
      <c r="P1679" s="27">
        <v>0.36185873720557404</v>
      </c>
      <c r="Q1679" s="28">
        <v>5.551701812800592E-2</v>
      </c>
    </row>
    <row r="1680" spans="1:17" x14ac:dyDescent="0.35">
      <c r="A1680" s="1">
        <v>1749</v>
      </c>
      <c r="B1680" s="1" t="s">
        <v>567</v>
      </c>
      <c r="C1680" s="1" t="s">
        <v>11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s="1" t="s">
        <v>24</v>
      </c>
      <c r="K1680" s="1" t="s">
        <v>165</v>
      </c>
      <c r="L1680" s="24">
        <v>1556387000</v>
      </c>
      <c r="M1680" s="25">
        <v>1148731000</v>
      </c>
      <c r="N1680" s="25">
        <v>407656000</v>
      </c>
      <c r="O1680" s="26">
        <v>407656000</v>
      </c>
      <c r="P1680" s="27">
        <v>0.53147506734839745</v>
      </c>
      <c r="Q1680" s="28">
        <v>0.13920637993955121</v>
      </c>
    </row>
    <row r="1681" spans="1:17" x14ac:dyDescent="0.35">
      <c r="A1681" s="1">
        <v>1750</v>
      </c>
      <c r="B1681" s="1" t="s">
        <v>567</v>
      </c>
      <c r="C1681" s="1" t="s">
        <v>14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s="1" t="s">
        <v>24</v>
      </c>
      <c r="K1681" s="1" t="s">
        <v>165</v>
      </c>
      <c r="L1681" s="24">
        <v>1577400000</v>
      </c>
      <c r="M1681" s="25">
        <v>1144800000</v>
      </c>
      <c r="N1681" s="25">
        <v>432600000</v>
      </c>
      <c r="O1681" s="26">
        <v>432600000</v>
      </c>
      <c r="P1681" s="27">
        <v>0.53456689711264738</v>
      </c>
      <c r="Q1681" s="28">
        <v>0.14660431069540464</v>
      </c>
    </row>
    <row r="1682" spans="1:17" x14ac:dyDescent="0.35">
      <c r="A1682" s="1">
        <v>1751</v>
      </c>
      <c r="B1682" s="1" t="s">
        <v>567</v>
      </c>
      <c r="C1682" s="1" t="s">
        <v>15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s="1" t="s">
        <v>24</v>
      </c>
      <c r="K1682" s="1" t="s">
        <v>165</v>
      </c>
      <c r="L1682" s="24">
        <v>1599800000</v>
      </c>
      <c r="M1682" s="25">
        <v>1143100000</v>
      </c>
      <c r="N1682" s="25">
        <v>456700000</v>
      </c>
      <c r="O1682" s="26">
        <v>456700000</v>
      </c>
      <c r="P1682" s="27">
        <v>0.54738931088756582</v>
      </c>
      <c r="Q1682" s="28">
        <v>0.15626496954766303</v>
      </c>
    </row>
    <row r="1683" spans="1:17" x14ac:dyDescent="0.35">
      <c r="A1683" s="1">
        <v>1752</v>
      </c>
      <c r="B1683" s="1" t="s">
        <v>567</v>
      </c>
      <c r="C1683" s="1" t="s">
        <v>16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s="1" t="s">
        <v>24</v>
      </c>
      <c r="K1683" s="1" t="s">
        <v>165</v>
      </c>
      <c r="L1683" s="24">
        <v>1517200000</v>
      </c>
      <c r="M1683" s="25">
        <v>1077300000</v>
      </c>
      <c r="N1683" s="25">
        <v>439900000</v>
      </c>
      <c r="O1683" s="26">
        <v>439900000</v>
      </c>
      <c r="P1683" s="27">
        <v>0.56732602924129671</v>
      </c>
      <c r="Q1683" s="28">
        <v>0.16449164267284896</v>
      </c>
    </row>
    <row r="1684" spans="1:17" x14ac:dyDescent="0.35">
      <c r="A1684" s="1">
        <v>1753</v>
      </c>
      <c r="B1684" s="1" t="s">
        <v>568</v>
      </c>
      <c r="C1684" s="1" t="s">
        <v>11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21</v>
      </c>
      <c r="K1684" s="1" t="s">
        <v>175</v>
      </c>
      <c r="L1684" s="24">
        <v>6787000000</v>
      </c>
      <c r="M1684" s="25">
        <v>5354000000</v>
      </c>
      <c r="N1684" s="25">
        <v>1433000000</v>
      </c>
      <c r="O1684" s="26">
        <v>1433000000</v>
      </c>
      <c r="P1684" s="27">
        <v>0.33235394936584883</v>
      </c>
      <c r="Q1684" s="28">
        <v>7.0172861270261011E-2</v>
      </c>
    </row>
    <row r="1685" spans="1:17" x14ac:dyDescent="0.35">
      <c r="A1685" s="1">
        <v>1754</v>
      </c>
      <c r="B1685" s="1" t="s">
        <v>568</v>
      </c>
      <c r="C1685" s="1" t="s">
        <v>14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21</v>
      </c>
      <c r="K1685" s="1" t="s">
        <v>175</v>
      </c>
      <c r="L1685" s="24">
        <v>6485000000</v>
      </c>
      <c r="M1685" s="25">
        <v>5127000000</v>
      </c>
      <c r="N1685" s="25">
        <v>1358000000</v>
      </c>
      <c r="O1685" s="26">
        <v>1358000000</v>
      </c>
      <c r="P1685" s="27">
        <v>0.32415275417374789</v>
      </c>
      <c r="Q1685" s="28">
        <v>6.7879636109167252E-2</v>
      </c>
    </row>
    <row r="1686" spans="1:17" x14ac:dyDescent="0.35">
      <c r="A1686" s="1">
        <v>1755</v>
      </c>
      <c r="B1686" s="1" t="s">
        <v>568</v>
      </c>
      <c r="C1686" s="1" t="s">
        <v>15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21</v>
      </c>
      <c r="K1686" s="1" t="s">
        <v>175</v>
      </c>
      <c r="L1686" s="24">
        <v>6246000000</v>
      </c>
      <c r="M1686" s="25">
        <v>4912000000</v>
      </c>
      <c r="N1686" s="25">
        <v>1334000000</v>
      </c>
      <c r="O1686" s="26">
        <v>1334000000</v>
      </c>
      <c r="P1686" s="27">
        <v>0.31965199590583415</v>
      </c>
      <c r="Q1686" s="28">
        <v>6.8270214943705221E-2</v>
      </c>
    </row>
    <row r="1687" spans="1:17" x14ac:dyDescent="0.35">
      <c r="A1687" s="1">
        <v>1756</v>
      </c>
      <c r="B1687" s="1" t="s">
        <v>568</v>
      </c>
      <c r="C1687" s="1" t="s">
        <v>16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21</v>
      </c>
      <c r="K1687" s="1" t="s">
        <v>175</v>
      </c>
      <c r="L1687" s="24">
        <v>5263000000</v>
      </c>
      <c r="M1687" s="25">
        <v>4665000000</v>
      </c>
      <c r="N1687" s="25">
        <v>598000000</v>
      </c>
      <c r="O1687" s="26">
        <v>598000000</v>
      </c>
      <c r="P1687" s="27">
        <v>0.29165973954003876</v>
      </c>
      <c r="Q1687" s="28">
        <v>3.3139373787752842E-2</v>
      </c>
    </row>
    <row r="1688" spans="1:17" x14ac:dyDescent="0.35">
      <c r="A1688" s="1">
        <v>1757</v>
      </c>
      <c r="B1688" s="1" t="s">
        <v>569</v>
      </c>
      <c r="C1688" s="1" t="s">
        <v>11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s="1" t="s">
        <v>12</v>
      </c>
      <c r="K1688" s="1" t="s">
        <v>163</v>
      </c>
      <c r="L1688" s="24">
        <v>1502000000</v>
      </c>
      <c r="M1688" s="25">
        <v>1042000000</v>
      </c>
      <c r="N1688" s="25">
        <v>460000000</v>
      </c>
      <c r="O1688" s="26">
        <v>460000000</v>
      </c>
      <c r="P1688" s="27">
        <v>0.39620152993933</v>
      </c>
      <c r="Q1688" s="28">
        <v>0.12134001582695858</v>
      </c>
    </row>
    <row r="1689" spans="1:17" x14ac:dyDescent="0.35">
      <c r="A1689" s="1">
        <v>1758</v>
      </c>
      <c r="B1689" s="1" t="s">
        <v>569</v>
      </c>
      <c r="C1689" s="1" t="s">
        <v>14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s="1" t="s">
        <v>12</v>
      </c>
      <c r="K1689" s="1" t="s">
        <v>163</v>
      </c>
      <c r="L1689" s="24">
        <v>1499000000</v>
      </c>
      <c r="M1689" s="25">
        <v>1094000000</v>
      </c>
      <c r="N1689" s="25">
        <v>405000000</v>
      </c>
      <c r="O1689" s="26">
        <v>405000000</v>
      </c>
      <c r="P1689" s="27">
        <v>0.39066979410998171</v>
      </c>
      <c r="Q1689" s="28">
        <v>0.1055512118842846</v>
      </c>
    </row>
    <row r="1690" spans="1:17" x14ac:dyDescent="0.35">
      <c r="A1690" s="1">
        <v>1759</v>
      </c>
      <c r="B1690" s="1" t="s">
        <v>569</v>
      </c>
      <c r="C1690" s="1" t="s">
        <v>15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s="1" t="s">
        <v>12</v>
      </c>
      <c r="K1690" s="1" t="s">
        <v>163</v>
      </c>
      <c r="L1690" s="24">
        <v>1513000000</v>
      </c>
      <c r="M1690" s="25">
        <v>1024000000</v>
      </c>
      <c r="N1690" s="25">
        <v>489000000</v>
      </c>
      <c r="O1690" s="26">
        <v>489000000</v>
      </c>
      <c r="P1690" s="27">
        <v>0.38636363636363635</v>
      </c>
      <c r="Q1690" s="28">
        <v>0.12487231869254341</v>
      </c>
    </row>
    <row r="1691" spans="1:17" x14ac:dyDescent="0.35">
      <c r="A1691" s="1">
        <v>1760</v>
      </c>
      <c r="B1691" s="1" t="s">
        <v>569</v>
      </c>
      <c r="C1691" s="1" t="s">
        <v>16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s="1" t="s">
        <v>12</v>
      </c>
      <c r="K1691" s="1" t="s">
        <v>163</v>
      </c>
      <c r="L1691" s="24">
        <v>1404000000</v>
      </c>
      <c r="M1691" s="25">
        <v>949000000</v>
      </c>
      <c r="N1691" s="25">
        <v>455000000</v>
      </c>
      <c r="O1691" s="26">
        <v>455000000</v>
      </c>
      <c r="P1691" s="27">
        <v>0.38434163701067614</v>
      </c>
      <c r="Q1691" s="28">
        <v>0.12455516014234876</v>
      </c>
    </row>
    <row r="1692" spans="1:17" x14ac:dyDescent="0.35">
      <c r="A1692" s="1">
        <v>1761</v>
      </c>
      <c r="B1692" s="1" t="s">
        <v>570</v>
      </c>
      <c r="C1692" s="1" t="s">
        <v>11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21</v>
      </c>
      <c r="K1692" s="1" t="s">
        <v>56</v>
      </c>
      <c r="L1692" s="24">
        <v>3366000000</v>
      </c>
      <c r="M1692" s="25">
        <v>2563462000</v>
      </c>
      <c r="N1692" s="25">
        <v>802538000</v>
      </c>
      <c r="O1692" s="26">
        <v>802538000</v>
      </c>
      <c r="P1692" s="27">
        <v>0.67501362661198105</v>
      </c>
      <c r="Q1692" s="28">
        <v>0.16094001362861737</v>
      </c>
    </row>
    <row r="1693" spans="1:17" x14ac:dyDescent="0.35">
      <c r="A1693" s="1">
        <v>1762</v>
      </c>
      <c r="B1693" s="1" t="s">
        <v>570</v>
      </c>
      <c r="C1693" s="1" t="s">
        <v>14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21</v>
      </c>
      <c r="K1693" s="1" t="s">
        <v>56</v>
      </c>
      <c r="L1693" s="24">
        <v>3331000000</v>
      </c>
      <c r="M1693" s="25">
        <v>2753703000</v>
      </c>
      <c r="N1693" s="25">
        <v>577297000</v>
      </c>
      <c r="O1693" s="26">
        <v>577297000</v>
      </c>
      <c r="P1693" s="27">
        <v>0.71169434960409195</v>
      </c>
      <c r="Q1693" s="28">
        <v>0.12334404471431806</v>
      </c>
    </row>
    <row r="1694" spans="1:17" x14ac:dyDescent="0.35">
      <c r="A1694" s="1">
        <v>1763</v>
      </c>
      <c r="B1694" s="1" t="s">
        <v>570</v>
      </c>
      <c r="C1694" s="1" t="s">
        <v>15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21</v>
      </c>
      <c r="K1694" s="1" t="s">
        <v>56</v>
      </c>
      <c r="L1694" s="24">
        <v>3230758000</v>
      </c>
      <c r="M1694" s="25">
        <v>2993846000</v>
      </c>
      <c r="N1694" s="25">
        <v>236912000</v>
      </c>
      <c r="O1694" s="26">
        <v>236912000</v>
      </c>
      <c r="P1694" s="27">
        <v>0.69958097785403761</v>
      </c>
      <c r="Q1694" s="28">
        <v>5.1300384809185876E-2</v>
      </c>
    </row>
    <row r="1695" spans="1:17" x14ac:dyDescent="0.35">
      <c r="A1695" s="1">
        <v>1764</v>
      </c>
      <c r="B1695" s="1" t="s">
        <v>570</v>
      </c>
      <c r="C1695" s="1" t="s">
        <v>16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21</v>
      </c>
      <c r="K1695" s="1" t="s">
        <v>56</v>
      </c>
      <c r="L1695" s="24">
        <v>2890553000</v>
      </c>
      <c r="M1695" s="25">
        <v>3025487000</v>
      </c>
      <c r="N1695" s="25">
        <v>-134934000</v>
      </c>
      <c r="O1695" s="26">
        <v>-134934000</v>
      </c>
      <c r="P1695" s="27">
        <v>0.58179908986995754</v>
      </c>
      <c r="Q1695" s="28">
        <v>-2.7158982517363581E-2</v>
      </c>
    </row>
    <row r="1696" spans="1:17" x14ac:dyDescent="0.35">
      <c r="A1696" s="1">
        <v>1765</v>
      </c>
      <c r="B1696" s="1" t="s">
        <v>571</v>
      </c>
      <c r="C1696" s="1" t="s">
        <v>11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s="1" t="s">
        <v>18</v>
      </c>
      <c r="K1696" s="1" t="s">
        <v>154</v>
      </c>
      <c r="L1696" s="24">
        <v>3781000000</v>
      </c>
      <c r="M1696" s="25">
        <v>1450000000</v>
      </c>
      <c r="N1696" s="25">
        <v>2331000000</v>
      </c>
      <c r="O1696" s="26">
        <v>2331000000</v>
      </c>
      <c r="P1696" s="27">
        <v>0.2773417442969266</v>
      </c>
      <c r="Q1696" s="28">
        <v>0.17098217560331549</v>
      </c>
    </row>
    <row r="1697" spans="1:17" x14ac:dyDescent="0.35">
      <c r="A1697" s="1">
        <v>1766</v>
      </c>
      <c r="B1697" s="1" t="s">
        <v>571</v>
      </c>
      <c r="C1697" s="1" t="s">
        <v>14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s="1" t="s">
        <v>18</v>
      </c>
      <c r="K1697" s="1" t="s">
        <v>154</v>
      </c>
      <c r="L1697" s="24">
        <v>3583000000</v>
      </c>
      <c r="M1697" s="25">
        <v>1454000000</v>
      </c>
      <c r="N1697" s="25">
        <v>2129000000</v>
      </c>
      <c r="O1697" s="26">
        <v>2129000000</v>
      </c>
      <c r="P1697" s="27">
        <v>0.27384591867930297</v>
      </c>
      <c r="Q1697" s="28">
        <v>0.16271782329562826</v>
      </c>
    </row>
    <row r="1698" spans="1:17" x14ac:dyDescent="0.35">
      <c r="A1698" s="1">
        <v>1767</v>
      </c>
      <c r="B1698" s="1" t="s">
        <v>571</v>
      </c>
      <c r="C1698" s="1" t="s">
        <v>15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s="1" t="s">
        <v>18</v>
      </c>
      <c r="K1698" s="1" t="s">
        <v>154</v>
      </c>
      <c r="L1698" s="24">
        <v>3597000000</v>
      </c>
      <c r="M1698" s="25">
        <v>1505000000</v>
      </c>
      <c r="N1698" s="25">
        <v>2092000000</v>
      </c>
      <c r="O1698" s="26">
        <v>2092000000</v>
      </c>
      <c r="P1698" s="27">
        <v>0.27087883123729195</v>
      </c>
      <c r="Q1698" s="28">
        <v>0.15754198358310115</v>
      </c>
    </row>
    <row r="1699" spans="1:17" x14ac:dyDescent="0.35">
      <c r="A1699" s="1">
        <v>1768</v>
      </c>
      <c r="B1699" s="1" t="s">
        <v>571</v>
      </c>
      <c r="C1699" s="1" t="s">
        <v>16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s="1" t="s">
        <v>18</v>
      </c>
      <c r="K1699" s="1" t="s">
        <v>154</v>
      </c>
      <c r="L1699" s="24">
        <v>3746000000</v>
      </c>
      <c r="M1699" s="25">
        <v>1746000000</v>
      </c>
      <c r="N1699" s="25">
        <v>2000000000</v>
      </c>
      <c r="O1699" s="26">
        <v>2000000000</v>
      </c>
      <c r="P1699" s="27">
        <v>0.28584509729111029</v>
      </c>
      <c r="Q1699" s="28">
        <v>0.15261350629530712</v>
      </c>
    </row>
    <row r="1700" spans="1:17" x14ac:dyDescent="0.35">
      <c r="A1700" s="1">
        <v>1769</v>
      </c>
      <c r="B1700" s="1" t="s">
        <v>572</v>
      </c>
      <c r="C1700" s="1" t="s">
        <v>11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s="1" t="s">
        <v>24</v>
      </c>
      <c r="K1700" s="1" t="s">
        <v>29</v>
      </c>
      <c r="L1700" s="24">
        <v>3346500000</v>
      </c>
      <c r="M1700" s="25">
        <v>2047700000</v>
      </c>
      <c r="N1700" s="25">
        <v>1298800000</v>
      </c>
      <c r="O1700" s="26">
        <v>1298800000</v>
      </c>
      <c r="P1700" s="27">
        <v>0.74837310195227769</v>
      </c>
      <c r="Q1700" s="28">
        <v>0.29044882259543353</v>
      </c>
    </row>
    <row r="1701" spans="1:17" x14ac:dyDescent="0.35">
      <c r="A1701" s="1">
        <v>1770</v>
      </c>
      <c r="B1701" s="1" t="s">
        <v>572</v>
      </c>
      <c r="C1701" s="1" t="s">
        <v>14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24</v>
      </c>
      <c r="K1701" s="1" t="s">
        <v>29</v>
      </c>
      <c r="L1701" s="24">
        <v>3356700000</v>
      </c>
      <c r="M1701" s="25">
        <v>2077800000</v>
      </c>
      <c r="N1701" s="25">
        <v>1278900000</v>
      </c>
      <c r="O1701" s="26">
        <v>1278900000</v>
      </c>
      <c r="P1701" s="27">
        <v>0.72602413808020072</v>
      </c>
      <c r="Q1701" s="28">
        <v>0.27661461262274517</v>
      </c>
    </row>
    <row r="1702" spans="1:17" x14ac:dyDescent="0.35">
      <c r="A1702" s="1">
        <v>1771</v>
      </c>
      <c r="B1702" s="1" t="s">
        <v>572</v>
      </c>
      <c r="C1702" s="1" t="s">
        <v>15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24</v>
      </c>
      <c r="K1702" s="1" t="s">
        <v>29</v>
      </c>
      <c r="L1702" s="24">
        <v>3430500000</v>
      </c>
      <c r="M1702" s="25">
        <v>2052100000</v>
      </c>
      <c r="N1702" s="25">
        <v>1378400000</v>
      </c>
      <c r="O1702" s="26">
        <v>1378400000</v>
      </c>
      <c r="P1702" s="27">
        <v>0.73406372370701645</v>
      </c>
      <c r="Q1702" s="28">
        <v>0.29495217512250443</v>
      </c>
    </row>
    <row r="1703" spans="1:17" x14ac:dyDescent="0.35">
      <c r="A1703" s="1">
        <v>1772</v>
      </c>
      <c r="B1703" s="1" t="s">
        <v>572</v>
      </c>
      <c r="C1703" s="1" t="s">
        <v>16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24</v>
      </c>
      <c r="K1703" s="1" t="s">
        <v>29</v>
      </c>
      <c r="L1703" s="24">
        <v>4197200000</v>
      </c>
      <c r="M1703" s="25">
        <v>2898100000</v>
      </c>
      <c r="N1703" s="25">
        <v>1299100000</v>
      </c>
      <c r="O1703" s="26">
        <v>1299100000</v>
      </c>
      <c r="P1703" s="27">
        <v>0.69978992297175635</v>
      </c>
      <c r="Q1703" s="28">
        <v>0.21659608523125146</v>
      </c>
    </row>
    <row r="1704" spans="1:17" x14ac:dyDescent="0.35">
      <c r="A1704" s="1">
        <v>1773</v>
      </c>
      <c r="B1704" s="1" t="s">
        <v>573</v>
      </c>
      <c r="C1704" s="1" t="s">
        <v>11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s="1" t="s">
        <v>46</v>
      </c>
      <c r="K1704" s="1" t="s">
        <v>139</v>
      </c>
      <c r="L1704" s="24">
        <v>2378446000</v>
      </c>
      <c r="M1704" s="25">
        <v>1610244000</v>
      </c>
      <c r="N1704" s="25">
        <v>768202000</v>
      </c>
      <c r="O1704" s="26">
        <v>768202000</v>
      </c>
      <c r="P1704" s="27">
        <v>0.96740166729575305</v>
      </c>
      <c r="Q1704" s="28">
        <v>0.31245607241868517</v>
      </c>
    </row>
    <row r="1705" spans="1:17" x14ac:dyDescent="0.35">
      <c r="A1705" s="1">
        <v>1774</v>
      </c>
      <c r="B1705" s="1" t="s">
        <v>573</v>
      </c>
      <c r="C1705" s="1" t="s">
        <v>14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-72761000</v>
      </c>
      <c r="J1705" s="1" t="s">
        <v>46</v>
      </c>
      <c r="K1705" s="1" t="s">
        <v>139</v>
      </c>
      <c r="L1705" s="24">
        <v>2219899000</v>
      </c>
      <c r="M1705" s="25">
        <v>1627303000</v>
      </c>
      <c r="N1705" s="25">
        <v>592596000</v>
      </c>
      <c r="O1705" s="26">
        <v>592596000</v>
      </c>
      <c r="P1705" s="27">
        <v>0.97414749439620296</v>
      </c>
      <c r="Q1705" s="28">
        <v>0.26004602398091636</v>
      </c>
    </row>
    <row r="1706" spans="1:17" x14ac:dyDescent="0.35">
      <c r="A1706" s="1">
        <v>1775</v>
      </c>
      <c r="B1706" s="1" t="s">
        <v>573</v>
      </c>
      <c r="C1706" s="1" t="s">
        <v>15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-87159000</v>
      </c>
      <c r="J1706" s="1" t="s">
        <v>46</v>
      </c>
      <c r="K1706" s="1" t="s">
        <v>139</v>
      </c>
      <c r="L1706" s="24">
        <v>2311895000</v>
      </c>
      <c r="M1706" s="25">
        <v>1567210000</v>
      </c>
      <c r="N1706" s="25">
        <v>744685000</v>
      </c>
      <c r="O1706" s="26">
        <v>744685000</v>
      </c>
      <c r="P1706" s="27">
        <v>0.97893997834547397</v>
      </c>
      <c r="Q1706" s="28">
        <v>0.31532656879927473</v>
      </c>
    </row>
    <row r="1707" spans="1:17" x14ac:dyDescent="0.35">
      <c r="A1707" s="1">
        <v>1776</v>
      </c>
      <c r="B1707" s="1" t="s">
        <v>573</v>
      </c>
      <c r="C1707" s="1" t="s">
        <v>16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s="1" t="s">
        <v>46</v>
      </c>
      <c r="K1707" s="1" t="s">
        <v>139</v>
      </c>
      <c r="L1707" s="24">
        <v>2161247000</v>
      </c>
      <c r="M1707" s="25">
        <v>1640521000</v>
      </c>
      <c r="N1707" s="25">
        <v>520726000</v>
      </c>
      <c r="O1707" s="26">
        <v>520726000</v>
      </c>
      <c r="P1707" s="27">
        <v>0.97767836745919978</v>
      </c>
      <c r="Q1707" s="28">
        <v>0.23555963088603907</v>
      </c>
    </row>
    <row r="1708" spans="1:17" x14ac:dyDescent="0.35">
      <c r="A1708" s="1">
        <v>1777</v>
      </c>
      <c r="B1708" s="1" t="s">
        <v>574</v>
      </c>
      <c r="C1708" s="1" t="s">
        <v>11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24</v>
      </c>
      <c r="K1708" s="1" t="s">
        <v>25</v>
      </c>
      <c r="L1708" s="24">
        <v>2892000000</v>
      </c>
      <c r="M1708" s="25">
        <v>2072000000</v>
      </c>
      <c r="N1708" s="25">
        <v>820000000</v>
      </c>
      <c r="O1708" s="26">
        <v>820000000</v>
      </c>
      <c r="P1708" s="27">
        <v>0.63407147555360666</v>
      </c>
      <c r="Q1708" s="28">
        <v>0.17978513483885114</v>
      </c>
    </row>
    <row r="1709" spans="1:17" x14ac:dyDescent="0.35">
      <c r="A1709" s="1">
        <v>1778</v>
      </c>
      <c r="B1709" s="1" t="s">
        <v>574</v>
      </c>
      <c r="C1709" s="1" t="s">
        <v>14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24</v>
      </c>
      <c r="K1709" s="1" t="s">
        <v>25</v>
      </c>
      <c r="L1709" s="24">
        <v>3068000000</v>
      </c>
      <c r="M1709" s="25">
        <v>2099000000</v>
      </c>
      <c r="N1709" s="25">
        <v>969000000</v>
      </c>
      <c r="O1709" s="26">
        <v>969000000</v>
      </c>
      <c r="P1709" s="27">
        <v>0.64117032392894457</v>
      </c>
      <c r="Q1709" s="28">
        <v>0.2025078369905956</v>
      </c>
    </row>
    <row r="1710" spans="1:17" x14ac:dyDescent="0.35">
      <c r="A1710" s="1">
        <v>1779</v>
      </c>
      <c r="B1710" s="1" t="s">
        <v>574</v>
      </c>
      <c r="C1710" s="1" t="s">
        <v>15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24</v>
      </c>
      <c r="K1710" s="1" t="s">
        <v>25</v>
      </c>
      <c r="L1710" s="24">
        <v>3027000000</v>
      </c>
      <c r="M1710" s="25">
        <v>1957000000</v>
      </c>
      <c r="N1710" s="25">
        <v>1070000000</v>
      </c>
      <c r="O1710" s="26">
        <v>1070000000</v>
      </c>
      <c r="P1710" s="27">
        <v>0.63525708289611749</v>
      </c>
      <c r="Q1710" s="28">
        <v>0.22455403987408185</v>
      </c>
    </row>
    <row r="1711" spans="1:17" x14ac:dyDescent="0.35">
      <c r="A1711" s="1">
        <v>1780</v>
      </c>
      <c r="B1711" s="1" t="s">
        <v>574</v>
      </c>
      <c r="C1711" s="1" t="s">
        <v>16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24</v>
      </c>
      <c r="K1711" s="1" t="s">
        <v>25</v>
      </c>
      <c r="L1711" s="24">
        <v>3222000000</v>
      </c>
      <c r="M1711" s="25">
        <v>1825000000</v>
      </c>
      <c r="N1711" s="25">
        <v>1397000000</v>
      </c>
      <c r="O1711" s="26">
        <v>1397000000</v>
      </c>
      <c r="P1711" s="27">
        <v>0.6591653027823241</v>
      </c>
      <c r="Q1711" s="28"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590-7939-4EDE-839E-A1057730A184}">
  <dimension ref="A1:H49"/>
  <sheetViews>
    <sheetView zoomScale="67" workbookViewId="0">
      <selection activeCell="F7" sqref="F7"/>
    </sheetView>
  </sheetViews>
  <sheetFormatPr defaultColWidth="29.08984375" defaultRowHeight="14.5" x14ac:dyDescent="0.35"/>
  <cols>
    <col min="1" max="1" width="37.08984375" customWidth="1"/>
    <col min="2" max="2" width="33.08984375" customWidth="1"/>
    <col min="8" max="8" width="30" bestFit="1" customWidth="1"/>
  </cols>
  <sheetData>
    <row r="1" spans="1:8" x14ac:dyDescent="0.35">
      <c r="A1" s="6" t="s">
        <v>588</v>
      </c>
      <c r="B1" s="7" t="s">
        <v>589</v>
      </c>
      <c r="C1" s="65" t="s">
        <v>592</v>
      </c>
      <c r="D1" s="66"/>
      <c r="E1" s="66"/>
      <c r="F1" s="66"/>
      <c r="G1" s="66"/>
      <c r="H1" s="66"/>
    </row>
    <row r="2" spans="1:8" x14ac:dyDescent="0.35">
      <c r="A2" s="4">
        <v>18380000000</v>
      </c>
      <c r="B2" s="4">
        <v>16428000000</v>
      </c>
      <c r="D2" s="61" t="s">
        <v>590</v>
      </c>
      <c r="E2" s="62"/>
      <c r="G2" s="63" t="s">
        <v>591</v>
      </c>
      <c r="H2" s="64"/>
    </row>
    <row r="3" spans="1:8" x14ac:dyDescent="0.35">
      <c r="A3" s="4">
        <v>87959167000</v>
      </c>
      <c r="B3" s="4">
        <v>14581000000</v>
      </c>
      <c r="D3" s="8"/>
      <c r="E3" s="9"/>
      <c r="G3" s="8"/>
      <c r="H3" s="9"/>
    </row>
    <row r="4" spans="1:8" x14ac:dyDescent="0.35">
      <c r="A4" s="4">
        <v>19050000000</v>
      </c>
      <c r="B4" s="4">
        <v>22364000000</v>
      </c>
      <c r="D4" s="8" t="s">
        <v>575</v>
      </c>
      <c r="E4" s="9">
        <v>20079451562.5</v>
      </c>
      <c r="G4" s="8" t="s">
        <v>575</v>
      </c>
      <c r="H4" s="9">
        <v>43629114322.580643</v>
      </c>
    </row>
    <row r="5" spans="1:8" x14ac:dyDescent="0.35">
      <c r="A5" s="4">
        <v>1551346000</v>
      </c>
      <c r="B5" s="4">
        <v>12316000000</v>
      </c>
      <c r="D5" s="8" t="s">
        <v>576</v>
      </c>
      <c r="E5" s="9">
        <v>4430501774.7440996</v>
      </c>
      <c r="G5" s="8" t="s">
        <v>576</v>
      </c>
      <c r="H5" s="9">
        <v>16741993961.330664</v>
      </c>
    </row>
    <row r="6" spans="1:8" x14ac:dyDescent="0.35">
      <c r="A6" s="4">
        <v>18676000000</v>
      </c>
      <c r="B6" s="4">
        <v>1204546000</v>
      </c>
      <c r="D6" s="8" t="s">
        <v>577</v>
      </c>
      <c r="E6" s="9">
        <v>7551300000</v>
      </c>
      <c r="G6" s="8" t="s">
        <v>577</v>
      </c>
      <c r="H6" s="9">
        <v>11966000000</v>
      </c>
    </row>
    <row r="7" spans="1:8" x14ac:dyDescent="0.35">
      <c r="A7" s="4">
        <v>61497200000</v>
      </c>
      <c r="B7" s="4">
        <v>230590000000</v>
      </c>
      <c r="D7" s="8" t="s">
        <v>578</v>
      </c>
      <c r="E7" s="9" t="e">
        <v>#N/A</v>
      </c>
      <c r="G7" s="8" t="s">
        <v>578</v>
      </c>
      <c r="H7" s="9" t="e">
        <v>#N/A</v>
      </c>
    </row>
    <row r="8" spans="1:8" x14ac:dyDescent="0.35">
      <c r="A8" s="4">
        <v>13936000000</v>
      </c>
      <c r="B8" s="4">
        <v>1819814000</v>
      </c>
      <c r="D8" s="8" t="s">
        <v>579</v>
      </c>
      <c r="E8" s="9">
        <v>30695416707.523445</v>
      </c>
      <c r="G8" s="8" t="s">
        <v>579</v>
      </c>
      <c r="H8" s="9">
        <v>93215477340.612289</v>
      </c>
    </row>
    <row r="9" spans="1:8" x14ac:dyDescent="0.35">
      <c r="A9" s="4">
        <v>3049500000</v>
      </c>
      <c r="B9" s="4">
        <v>10397000000</v>
      </c>
      <c r="D9" s="8" t="s">
        <v>580</v>
      </c>
      <c r="E9" s="9">
        <v>9.4220860684850941E+20</v>
      </c>
      <c r="G9" s="8" t="s">
        <v>580</v>
      </c>
      <c r="H9" s="9">
        <v>8.6891252158382022E+21</v>
      </c>
    </row>
    <row r="10" spans="1:8" x14ac:dyDescent="0.35">
      <c r="A10" s="4">
        <v>8054000000</v>
      </c>
      <c r="B10" s="4">
        <v>11682636000</v>
      </c>
      <c r="D10" s="8" t="s">
        <v>581</v>
      </c>
      <c r="E10" s="9">
        <v>4.7050454212478696</v>
      </c>
      <c r="G10" s="8" t="s">
        <v>581</v>
      </c>
      <c r="H10" s="9">
        <v>12.512354957720797</v>
      </c>
    </row>
    <row r="11" spans="1:8" x14ac:dyDescent="0.35">
      <c r="A11" s="4">
        <v>6932200000</v>
      </c>
      <c r="B11" s="4">
        <v>1859177000</v>
      </c>
      <c r="D11" s="8" t="s">
        <v>582</v>
      </c>
      <c r="E11" s="9">
        <v>2.3031634094437461</v>
      </c>
      <c r="G11" s="8" t="s">
        <v>582</v>
      </c>
      <c r="H11" s="9">
        <v>3.3733022748284327</v>
      </c>
    </row>
    <row r="12" spans="1:8" x14ac:dyDescent="0.35">
      <c r="A12" s="4">
        <v>17621000000</v>
      </c>
      <c r="B12" s="4">
        <v>29402000000</v>
      </c>
      <c r="D12" s="8" t="s">
        <v>583</v>
      </c>
      <c r="E12" s="9">
        <v>121195662000</v>
      </c>
      <c r="G12" s="8" t="s">
        <v>583</v>
      </c>
      <c r="H12" s="9">
        <v>450304454000</v>
      </c>
    </row>
    <row r="13" spans="1:8" x14ac:dyDescent="0.35">
      <c r="A13" s="4">
        <v>7249000000</v>
      </c>
      <c r="B13" s="4">
        <v>12245000000</v>
      </c>
      <c r="D13" s="8" t="s">
        <v>584</v>
      </c>
      <c r="E13" s="9">
        <v>1293338000</v>
      </c>
      <c r="G13" s="8" t="s">
        <v>584</v>
      </c>
      <c r="H13" s="9">
        <v>1204546000</v>
      </c>
    </row>
    <row r="14" spans="1:8" x14ac:dyDescent="0.35">
      <c r="A14" s="4">
        <v>101093000000</v>
      </c>
      <c r="B14" s="4">
        <v>3387614000</v>
      </c>
      <c r="D14" s="8" t="s">
        <v>585</v>
      </c>
      <c r="E14" s="9">
        <v>122489000000</v>
      </c>
      <c r="G14" s="8" t="s">
        <v>585</v>
      </c>
      <c r="H14" s="9">
        <v>451509000000</v>
      </c>
    </row>
    <row r="15" spans="1:8" x14ac:dyDescent="0.35">
      <c r="A15" s="4">
        <v>6493900000</v>
      </c>
      <c r="B15" s="4">
        <v>14070000000</v>
      </c>
      <c r="D15" s="8" t="s">
        <v>586</v>
      </c>
      <c r="E15" s="9">
        <v>963813675000</v>
      </c>
      <c r="G15" s="8" t="s">
        <v>586</v>
      </c>
      <c r="H15" s="9">
        <v>1352502544000</v>
      </c>
    </row>
    <row r="16" spans="1:8" x14ac:dyDescent="0.35">
      <c r="A16" s="4">
        <v>2910748000</v>
      </c>
      <c r="B16" s="4">
        <v>82243000000</v>
      </c>
      <c r="D16" s="10" t="s">
        <v>587</v>
      </c>
      <c r="E16" s="11">
        <v>48</v>
      </c>
      <c r="G16" s="10" t="s">
        <v>587</v>
      </c>
      <c r="H16" s="11">
        <v>31</v>
      </c>
    </row>
    <row r="17" spans="1:2" x14ac:dyDescent="0.35">
      <c r="A17" s="4">
        <v>29119000000</v>
      </c>
      <c r="B17" s="4">
        <v>11966000000</v>
      </c>
    </row>
    <row r="18" spans="1:2" x14ac:dyDescent="0.35">
      <c r="A18" s="4">
        <v>8110000000</v>
      </c>
      <c r="B18" s="4">
        <v>4608563000</v>
      </c>
    </row>
    <row r="19" spans="1:2" x14ac:dyDescent="0.35">
      <c r="A19" s="4">
        <v>1587725000</v>
      </c>
      <c r="B19" s="4">
        <v>5015000000</v>
      </c>
    </row>
    <row r="20" spans="1:2" x14ac:dyDescent="0.35">
      <c r="A20" s="4">
        <v>7383000000</v>
      </c>
      <c r="B20" s="4">
        <v>1562000000</v>
      </c>
    </row>
    <row r="21" spans="1:2" x14ac:dyDescent="0.35">
      <c r="A21" s="4">
        <v>8186280000</v>
      </c>
      <c r="B21" s="4">
        <v>17194000000</v>
      </c>
    </row>
    <row r="22" spans="1:2" x14ac:dyDescent="0.35">
      <c r="A22" s="4">
        <v>1899600000</v>
      </c>
      <c r="B22" s="4">
        <v>10184121000</v>
      </c>
    </row>
    <row r="23" spans="1:2" x14ac:dyDescent="0.35">
      <c r="A23" s="4">
        <v>9702000000</v>
      </c>
      <c r="B23" s="4">
        <v>20100000000</v>
      </c>
    </row>
    <row r="24" spans="1:2" x14ac:dyDescent="0.35">
      <c r="A24" s="4">
        <v>33013000000</v>
      </c>
      <c r="B24" s="4">
        <v>179290000000</v>
      </c>
    </row>
    <row r="25" spans="1:2" x14ac:dyDescent="0.35">
      <c r="A25" s="4">
        <v>2492300000</v>
      </c>
      <c r="B25" s="4">
        <v>1367135000</v>
      </c>
    </row>
    <row r="26" spans="1:2" x14ac:dyDescent="0.35">
      <c r="A26" s="4">
        <v>8939967000</v>
      </c>
      <c r="B26" s="4">
        <v>5075000000</v>
      </c>
    </row>
    <row r="27" spans="1:2" x14ac:dyDescent="0.35">
      <c r="A27" s="4">
        <v>41313000000</v>
      </c>
      <c r="B27" s="4">
        <v>2730000000</v>
      </c>
    </row>
    <row r="28" spans="1:2" x14ac:dyDescent="0.35">
      <c r="A28" s="4">
        <v>1293338000</v>
      </c>
      <c r="B28" s="4">
        <v>29809000000</v>
      </c>
    </row>
    <row r="29" spans="1:2" x14ac:dyDescent="0.35">
      <c r="A29" s="4">
        <v>1421178000</v>
      </c>
      <c r="B29" s="4">
        <v>138393000000</v>
      </c>
    </row>
    <row r="30" spans="1:2" x14ac:dyDescent="0.35">
      <c r="A30" s="4">
        <v>2265100000</v>
      </c>
      <c r="B30" s="4">
        <v>7486000000</v>
      </c>
    </row>
    <row r="31" spans="1:2" x14ac:dyDescent="0.35">
      <c r="A31" s="4">
        <v>5671400000</v>
      </c>
      <c r="B31" s="4">
        <v>1623938000</v>
      </c>
    </row>
    <row r="32" spans="1:2" x14ac:dyDescent="0.35">
      <c r="A32" s="4">
        <v>22603400000</v>
      </c>
      <c r="B32" s="5">
        <v>451509000000</v>
      </c>
    </row>
    <row r="33" spans="1:1" x14ac:dyDescent="0.35">
      <c r="A33" s="4">
        <v>122196000000</v>
      </c>
    </row>
    <row r="34" spans="1:1" x14ac:dyDescent="0.35">
      <c r="A34" s="4">
        <v>47267000000</v>
      </c>
    </row>
    <row r="35" spans="1:1" x14ac:dyDescent="0.35">
      <c r="A35" s="4">
        <v>2378972000</v>
      </c>
    </row>
    <row r="36" spans="1:1" x14ac:dyDescent="0.35">
      <c r="A36" s="4">
        <v>7719600000</v>
      </c>
    </row>
    <row r="37" spans="1:1" x14ac:dyDescent="0.35">
      <c r="A37" s="4">
        <v>3637212000</v>
      </c>
    </row>
    <row r="38" spans="1:1" x14ac:dyDescent="0.35">
      <c r="A38" s="4">
        <v>54657000000</v>
      </c>
    </row>
    <row r="39" spans="1:1" x14ac:dyDescent="0.35">
      <c r="A39" s="4">
        <v>2105188000</v>
      </c>
    </row>
    <row r="40" spans="1:1" x14ac:dyDescent="0.35">
      <c r="A40" s="4">
        <v>2104745000</v>
      </c>
    </row>
    <row r="41" spans="1:1" x14ac:dyDescent="0.35">
      <c r="A41" s="4">
        <v>9021000000</v>
      </c>
    </row>
    <row r="42" spans="1:1" x14ac:dyDescent="0.35">
      <c r="A42" s="4">
        <v>12509900000</v>
      </c>
    </row>
    <row r="43" spans="1:1" x14ac:dyDescent="0.35">
      <c r="A43" s="4">
        <v>122489000000</v>
      </c>
    </row>
    <row r="44" spans="1:1" x14ac:dyDescent="0.35">
      <c r="A44" s="4">
        <v>2942897000</v>
      </c>
    </row>
    <row r="45" spans="1:1" x14ac:dyDescent="0.35">
      <c r="A45" s="4">
        <v>1527042000</v>
      </c>
    </row>
    <row r="46" spans="1:1" x14ac:dyDescent="0.35">
      <c r="A46" s="4">
        <v>1843641000</v>
      </c>
    </row>
    <row r="47" spans="1:1" x14ac:dyDescent="0.35">
      <c r="A47" s="4">
        <v>2928429000</v>
      </c>
    </row>
    <row r="48" spans="1:1" x14ac:dyDescent="0.35">
      <c r="A48" s="4">
        <v>4471700000</v>
      </c>
    </row>
    <row r="49" spans="1:1" x14ac:dyDescent="0.35">
      <c r="A49" s="5">
        <v>4561000000</v>
      </c>
    </row>
  </sheetData>
  <mergeCells count="3">
    <mergeCell ref="D2:E2"/>
    <mergeCell ref="G2:H2"/>
    <mergeCell ref="C1:H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EC1C-F4B0-49F1-ADBD-920BED750578}">
  <dimension ref="A2:J17"/>
  <sheetViews>
    <sheetView zoomScale="73" workbookViewId="0">
      <selection activeCell="B2" sqref="B2"/>
    </sheetView>
  </sheetViews>
  <sheetFormatPr defaultRowHeight="14.5" x14ac:dyDescent="0.35"/>
  <cols>
    <col min="1" max="6" width="14.6328125" customWidth="1"/>
    <col min="7" max="7" width="20.453125" customWidth="1"/>
    <col min="8" max="8" width="20.7265625" customWidth="1"/>
    <col min="9" max="9" width="20" customWidth="1"/>
    <col min="10" max="10" width="23.6328125" customWidth="1"/>
  </cols>
  <sheetData>
    <row r="2" spans="1:10" x14ac:dyDescent="0.35">
      <c r="A2" s="17" t="s">
        <v>0</v>
      </c>
      <c r="B2" s="18" t="s">
        <v>17</v>
      </c>
    </row>
    <row r="6" spans="1:10" x14ac:dyDescent="0.35">
      <c r="C6" s="14"/>
      <c r="D6" s="14"/>
      <c r="E6" s="14"/>
      <c r="F6" s="14"/>
      <c r="G6" s="14"/>
      <c r="H6" s="14"/>
      <c r="I6" s="14"/>
    </row>
    <row r="7" spans="1:10" x14ac:dyDescent="0.35">
      <c r="C7" s="13"/>
      <c r="D7" s="69" t="s">
        <v>593</v>
      </c>
      <c r="E7" s="69"/>
      <c r="F7" s="69"/>
      <c r="G7" s="69"/>
      <c r="H7" s="69"/>
      <c r="I7" s="69"/>
      <c r="J7" s="69"/>
    </row>
    <row r="8" spans="1:10" ht="15.5" x14ac:dyDescent="0.35">
      <c r="C8" s="14"/>
      <c r="G8" s="70" t="s">
        <v>594</v>
      </c>
      <c r="H8" s="70"/>
      <c r="I8" s="70"/>
      <c r="J8" s="70"/>
    </row>
    <row r="9" spans="1:10" x14ac:dyDescent="0.35">
      <c r="C9" s="14"/>
      <c r="F9" s="12"/>
      <c r="G9" s="12" t="s">
        <v>11</v>
      </c>
      <c r="H9" s="12" t="s">
        <v>14</v>
      </c>
      <c r="I9" s="12" t="s">
        <v>15</v>
      </c>
      <c r="J9" s="12" t="s">
        <v>16</v>
      </c>
    </row>
    <row r="10" spans="1:10" ht="15.5" x14ac:dyDescent="0.35">
      <c r="C10" s="15"/>
      <c r="D10" s="71" t="s">
        <v>595</v>
      </c>
      <c r="E10" s="71"/>
      <c r="F10" s="71"/>
      <c r="G10" s="58" cm="1">
        <f t="array" ref="G10">INDEX(TotalRevenue,MATCH(1,($B$2=Ticker_symbol)*($G$9=Year),0))</f>
        <v>6205003000</v>
      </c>
      <c r="H10" s="58" cm="1">
        <f t="array" ref="H10">INDEX(TotalRevenue,MATCH(1,($B$2=Ticker_symbol)*($H$9=Year),0))</f>
        <v>6493814000</v>
      </c>
      <c r="I10" s="58" cm="1">
        <f t="array" ref="I10">INDEX(TotalRevenue,MATCH(1,($B$2=Ticker_symbol)*($I$9=Year),0))</f>
        <v>9843861000</v>
      </c>
      <c r="J10" s="58" cm="1">
        <f t="array" ref="J10">INDEX(TotalRevenue,MATCH(1,($B$2=Ticker_symbol)*($J$9=Year),0))</f>
        <v>9737018000</v>
      </c>
    </row>
    <row r="11" spans="1:10" ht="15.5" x14ac:dyDescent="0.35">
      <c r="C11" s="15"/>
      <c r="D11" s="67" t="s">
        <v>596</v>
      </c>
      <c r="E11" s="67"/>
      <c r="F11" s="67"/>
      <c r="G11" s="58" cm="1">
        <f t="array" ref="G11">INDEX(COGS,MATCH(1,($B$2=Ticker_symbol)*($G$9=Year),0))</f>
        <v>3106967000</v>
      </c>
      <c r="H11" s="58" cm="1">
        <f t="array" ref="H11">INDEX(COGS,MATCH(1,($B$2=Ticker_symbol)*($H$9=Year),0))</f>
        <v>3241668000</v>
      </c>
      <c r="I11" s="58" cm="1">
        <f t="array" ref="I11">INDEX(COGS,MATCH(1,($B$2=Ticker_symbol)*($I$9=Year),0))</f>
        <v>5390248000</v>
      </c>
      <c r="J11" s="58" cm="1">
        <f t="array" ref="J11">INDEX(COGS,MATCH(1,($B$2=Ticker_symbol)*($J$9=Year),0))</f>
        <v>5314246000</v>
      </c>
    </row>
    <row r="12" spans="1:10" ht="15.5" x14ac:dyDescent="0.35">
      <c r="C12" s="13"/>
      <c r="D12" s="67" t="s">
        <v>608</v>
      </c>
      <c r="E12" s="67"/>
      <c r="F12" s="67"/>
      <c r="G12" s="59">
        <f>G10-G11</f>
        <v>3098036000</v>
      </c>
      <c r="H12" s="59">
        <f>H10-H11</f>
        <v>3252146000</v>
      </c>
      <c r="I12" s="59">
        <f t="shared" ref="I12:J12" si="0">I10-I11</f>
        <v>4453613000</v>
      </c>
      <c r="J12" s="59">
        <f t="shared" si="0"/>
        <v>4422772000</v>
      </c>
    </row>
    <row r="13" spans="1:10" ht="15.5" x14ac:dyDescent="0.35">
      <c r="C13" s="16"/>
      <c r="D13" s="67" t="s">
        <v>597</v>
      </c>
      <c r="E13" s="67"/>
      <c r="F13" s="67"/>
      <c r="G13" s="58" cm="1">
        <f t="array" ref="G13">INDEX(Sales_general_Admin,MATCH(1,($B$2=Ticker_symbol)*($G$9=Year),0))</f>
        <v>2440721000</v>
      </c>
      <c r="H13" s="58" cm="1">
        <f t="array" ref="H13">INDEX(Sales_general_Admin,MATCH(1,($B$2=Ticker_symbol)*($H$9=Year),0))</f>
        <v>2591828000</v>
      </c>
      <c r="I13" s="58" cm="1">
        <f t="array" ref="I13">INDEX(Sales_general_Admin,MATCH(1,($B$2=Ticker_symbol)*($I$9=Year),0))</f>
        <v>3601903000</v>
      </c>
      <c r="J13" s="58" cm="1">
        <f t="array" ref="J13">INDEX(Sales_general_Admin,MATCH(1,($B$2=Ticker_symbol)*($J$9=Year),0))</f>
        <v>3596992000</v>
      </c>
    </row>
    <row r="14" spans="1:10" ht="15.5" x14ac:dyDescent="0.35">
      <c r="C14" s="16"/>
      <c r="D14" s="67" t="s">
        <v>598</v>
      </c>
      <c r="E14" s="67"/>
      <c r="F14" s="67"/>
      <c r="G14" s="58" cm="1">
        <f t="array" ref="G14">INDEX(other_operating_Items,MATCH(1,($B$2=Ticker_symbol)*($G$9=Year),0))</f>
        <v>0</v>
      </c>
      <c r="H14" s="58" cm="1">
        <f t="array" ref="H14">INDEX(other_operating_Items,MATCH(1,($B$2=Ticker_symbol)*($H$9=Year),0))</f>
        <v>0</v>
      </c>
      <c r="I14" s="58" cm="1">
        <f t="array" ref="I14">INDEX(other_operating_Items,MATCH(1,($B$2=Ticker_symbol)*($I$9=Year),0))</f>
        <v>0</v>
      </c>
      <c r="J14" s="58" cm="1">
        <f t="array" ref="J14">INDEX(other_operating_Items,MATCH(1,($B$2=Ticker_symbol)*($J$9=Year),0))</f>
        <v>0</v>
      </c>
    </row>
    <row r="15" spans="1:10" ht="15.5" x14ac:dyDescent="0.35">
      <c r="C15" s="15"/>
      <c r="D15" s="67" t="s">
        <v>599</v>
      </c>
      <c r="E15" s="67"/>
      <c r="F15" s="67"/>
      <c r="G15" s="58" cm="1">
        <f t="array" ref="G15">INDEX(Research_Development,MATCH(1,($B$2=Ticker_symbol)*($G$9=Year),0))</f>
        <v>0</v>
      </c>
      <c r="H15" s="58" cm="1">
        <f t="array" ref="H15">INDEX(Research_Development,MATCH(1,($B$2=Ticker_symbol)*($H$9=Year),0))</f>
        <v>0</v>
      </c>
      <c r="I15" s="58" cm="1">
        <f t="array" ref="I15">INDEX(Research_Development,MATCH(1,($B$2=Ticker_symbol)*($I$9=Year),0))</f>
        <v>0</v>
      </c>
      <c r="J15" s="58" cm="1">
        <f t="array" ref="J15">INDEX(Research_Development,MATCH(1,($B$2=Ticker_symbol)*($J$9=Year),0))</f>
        <v>0</v>
      </c>
    </row>
    <row r="16" spans="1:10" ht="15.5" x14ac:dyDescent="0.35">
      <c r="C16" s="16"/>
      <c r="D16" s="67" t="s">
        <v>600</v>
      </c>
      <c r="E16" s="67"/>
      <c r="F16" s="67"/>
      <c r="G16" s="58">
        <f>SUM(G13:G15)</f>
        <v>2440721000</v>
      </c>
      <c r="H16" s="58">
        <f t="shared" ref="H16:J16" si="1">SUM(H13:H15)</f>
        <v>2591828000</v>
      </c>
      <c r="I16" s="58">
        <f t="shared" si="1"/>
        <v>3601903000</v>
      </c>
      <c r="J16" s="58">
        <f t="shared" si="1"/>
        <v>3596992000</v>
      </c>
    </row>
    <row r="17" spans="3:10" ht="15.5" x14ac:dyDescent="0.35">
      <c r="C17" s="16"/>
      <c r="D17" s="68" t="s">
        <v>601</v>
      </c>
      <c r="E17" s="68"/>
      <c r="F17" s="68"/>
      <c r="G17" s="60">
        <f>G12-G16</f>
        <v>657315000</v>
      </c>
      <c r="H17" s="60">
        <f t="shared" ref="H17:J17" si="2">H12-H16</f>
        <v>660318000</v>
      </c>
      <c r="I17" s="60">
        <f>I12-I16</f>
        <v>851710000</v>
      </c>
      <c r="J17" s="60">
        <f t="shared" si="2"/>
        <v>825780000</v>
      </c>
    </row>
  </sheetData>
  <mergeCells count="10">
    <mergeCell ref="D7:J7"/>
    <mergeCell ref="G8:J8"/>
    <mergeCell ref="D10:F10"/>
    <mergeCell ref="D11:F11"/>
    <mergeCell ref="D12:F12"/>
    <mergeCell ref="D13:F13"/>
    <mergeCell ref="D14:F14"/>
    <mergeCell ref="D15:F15"/>
    <mergeCell ref="D16:F16"/>
    <mergeCell ref="D17:F17"/>
  </mergeCells>
  <dataValidations count="1">
    <dataValidation type="list" allowBlank="1" showInputMessage="1" showErrorMessage="1" sqref="B2" xr:uid="{EFA9ADCD-16AC-44CE-8109-BAE5FDDC9632}">
      <formula1>CL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E243-A677-4EA3-BB30-C0794A3684A4}">
  <dimension ref="A2:L41"/>
  <sheetViews>
    <sheetView tabSelected="1" topLeftCell="C1" zoomScale="56" zoomScaleNormal="85" workbookViewId="0">
      <selection activeCell="L40" sqref="L40"/>
    </sheetView>
  </sheetViews>
  <sheetFormatPr defaultColWidth="28.81640625" defaultRowHeight="14.5" x14ac:dyDescent="0.35"/>
  <cols>
    <col min="1" max="16384" width="28.81640625" style="31"/>
  </cols>
  <sheetData>
    <row r="2" spans="1:12" x14ac:dyDescent="0.35">
      <c r="A2" s="29" t="s">
        <v>0</v>
      </c>
      <c r="B2" s="30" t="s">
        <v>98</v>
      </c>
    </row>
    <row r="6" spans="1:12" x14ac:dyDescent="0.35">
      <c r="C6" s="32"/>
      <c r="D6" s="32"/>
      <c r="E6" s="32"/>
      <c r="F6" s="32"/>
      <c r="G6" s="32"/>
      <c r="H6" s="32"/>
      <c r="I6" s="32"/>
    </row>
    <row r="7" spans="1:12" x14ac:dyDescent="0.35">
      <c r="C7" s="32"/>
      <c r="D7" s="79" t="s">
        <v>593</v>
      </c>
      <c r="E7" s="79"/>
      <c r="F7" s="79"/>
      <c r="G7" s="79"/>
      <c r="H7" s="79"/>
      <c r="I7" s="79"/>
      <c r="J7" s="79"/>
      <c r="K7" s="86"/>
      <c r="L7" s="86"/>
    </row>
    <row r="8" spans="1:12" ht="15.5" x14ac:dyDescent="0.35">
      <c r="C8" s="32"/>
      <c r="D8" s="87"/>
      <c r="E8" s="88"/>
      <c r="F8" s="89"/>
      <c r="G8" s="77" t="s">
        <v>594</v>
      </c>
      <c r="H8" s="77"/>
      <c r="I8" s="77"/>
      <c r="J8" s="77"/>
      <c r="K8" s="78" t="s">
        <v>609</v>
      </c>
      <c r="L8" s="78"/>
    </row>
    <row r="9" spans="1:12" x14ac:dyDescent="0.35">
      <c r="C9" s="32"/>
      <c r="D9" s="90"/>
      <c r="E9" s="91"/>
      <c r="F9" s="92"/>
      <c r="G9" s="33" t="s">
        <v>11</v>
      </c>
      <c r="H9" s="33" t="s">
        <v>14</v>
      </c>
      <c r="I9" s="33" t="s">
        <v>15</v>
      </c>
      <c r="J9" s="33" t="s">
        <v>16</v>
      </c>
      <c r="K9" s="33" t="s">
        <v>610</v>
      </c>
      <c r="L9" s="33" t="s">
        <v>611</v>
      </c>
    </row>
    <row r="10" spans="1:12" ht="15.5" x14ac:dyDescent="0.35">
      <c r="C10" s="34"/>
      <c r="D10" s="85" t="s">
        <v>595</v>
      </c>
      <c r="E10" s="85"/>
      <c r="F10" s="85"/>
      <c r="G10" s="48" cm="1">
        <f t="array" ref="G10">INDEX(TotalRevenue,MATCH(1,($B$2=Ticker_symbol)*($G$9=Year),0))</f>
        <v>33781000000</v>
      </c>
      <c r="H10" s="48" cm="1">
        <f t="array" ref="H10">INDEX(TotalRevenue,MATCH(1,($B$2=Ticker_symbol)*($H$9=Year),0))</f>
        <v>34828000000</v>
      </c>
      <c r="I10" s="48" cm="1">
        <f t="array" ref="I10">INDEX(TotalRevenue,MATCH(1,($B$2=Ticker_symbol)*($I$9=Year),0))</f>
        <v>35895000000</v>
      </c>
      <c r="J10" s="48" cm="1">
        <f t="array" ref="J10">INDEX(TotalRevenue,MATCH(1,($B$2=Ticker_symbol)*($J$9=Year),0))</f>
        <v>34441000000</v>
      </c>
      <c r="K10" s="49">
        <f ca="1">J10*(1+K21)</f>
        <v>36101717015.327499</v>
      </c>
      <c r="L10" s="49">
        <f ca="1">K10*(1+L21)</f>
        <v>39329115835.308685</v>
      </c>
    </row>
    <row r="11" spans="1:12" ht="15.5" x14ac:dyDescent="0.35">
      <c r="C11" s="34"/>
      <c r="D11" s="77" t="s">
        <v>596</v>
      </c>
      <c r="E11" s="77"/>
      <c r="F11" s="77"/>
      <c r="G11" s="48" cm="1">
        <f t="array" ref="G11">INDEX(COGS,MATCH(1,($B$2=Ticker_symbol)*($G$9=Year),0))</f>
        <v>480000000</v>
      </c>
      <c r="H11" s="48" cm="1">
        <f t="array" ref="H11">INDEX(COGS,MATCH(1,($B$2=Ticker_symbol)*($H$9=Year),0))</f>
        <v>442000000</v>
      </c>
      <c r="I11" s="48" cm="1">
        <f t="array" ref="I11">INDEX(COGS,MATCH(1,($B$2=Ticker_symbol)*($I$9=Year),0))</f>
        <v>373000000</v>
      </c>
      <c r="J11" s="50" cm="1">
        <f t="array" ref="J11">INDEX(COGS,MATCH(1,($B$2=Ticker_symbol)*($J$9=Year),0))</f>
        <v>475000000</v>
      </c>
      <c r="K11" s="51"/>
      <c r="L11" s="51"/>
    </row>
    <row r="12" spans="1:12" ht="15.5" x14ac:dyDescent="0.35">
      <c r="C12" s="32"/>
      <c r="D12" s="85" t="s">
        <v>624</v>
      </c>
      <c r="E12" s="77"/>
      <c r="F12" s="77"/>
      <c r="G12" s="52">
        <f>G10-G11</f>
        <v>33301000000</v>
      </c>
      <c r="H12" s="52">
        <f>H10-H11</f>
        <v>34386000000</v>
      </c>
      <c r="I12" s="52">
        <f t="shared" ref="I12:J12" si="0">I10-I11</f>
        <v>35522000000</v>
      </c>
      <c r="J12" s="52">
        <f t="shared" si="0"/>
        <v>33966000000</v>
      </c>
      <c r="K12" s="52">
        <f ca="1">K10*K22</f>
        <v>35702426373.496841</v>
      </c>
      <c r="L12" s="52">
        <f ca="1">L10*L22</f>
        <v>38961408049.985519</v>
      </c>
    </row>
    <row r="13" spans="1:12" ht="15.5" x14ac:dyDescent="0.35">
      <c r="C13" s="35"/>
      <c r="D13" s="77" t="s">
        <v>597</v>
      </c>
      <c r="E13" s="77"/>
      <c r="F13" s="77"/>
      <c r="G13" s="48" cm="1">
        <f t="array" ref="G13">INDEX(Sales_general_Admin,MATCH(1,($B$2=Ticker_symbol)*($G$9=Year),0))</f>
        <v>23392000000</v>
      </c>
      <c r="H13" s="48" cm="1">
        <f t="array" ref="H13">INDEX(Sales_general_Admin,MATCH(1,($B$2=Ticker_symbol)*($H$9=Year),0))</f>
        <v>23150000000</v>
      </c>
      <c r="I13" s="48" cm="1">
        <f t="array" ref="I13">INDEX(Sales_general_Admin,MATCH(1,($B$2=Ticker_symbol)*($I$9=Year),0))</f>
        <v>23153000000</v>
      </c>
      <c r="J13" s="50" cm="1">
        <f t="array" ref="J13">INDEX(Sales_general_Admin,MATCH(1,($B$2=Ticker_symbol)*($J$9=Year),0))</f>
        <v>22892000000</v>
      </c>
      <c r="K13" s="51"/>
      <c r="L13" s="51"/>
    </row>
    <row r="14" spans="1:12" ht="15.5" x14ac:dyDescent="0.35">
      <c r="C14" s="35"/>
      <c r="D14" s="77" t="s">
        <v>598</v>
      </c>
      <c r="E14" s="77"/>
      <c r="F14" s="77"/>
      <c r="G14" s="48" cm="1">
        <f t="array" ref="G14">INDEX(other_operating_Items,MATCH(1,($B$2=Ticker_symbol)*($G$9=Year),0))</f>
        <v>1712000000</v>
      </c>
      <c r="H14" s="48" cm="1">
        <f t="array" ref="H14">INDEX(other_operating_Items,MATCH(1,($B$2=Ticker_symbol)*($H$9=Year),0))</f>
        <v>1832000000</v>
      </c>
      <c r="I14" s="48" cm="1">
        <f t="array" ref="I14">INDEX(other_operating_Items,MATCH(1,($B$2=Ticker_symbol)*($I$9=Year),0))</f>
        <v>2044000000</v>
      </c>
      <c r="J14" s="50" cm="1">
        <f t="array" ref="J14">INDEX(other_operating_Items,MATCH(1,($B$2=Ticker_symbol)*($J$9=Year),0))</f>
        <v>1988000000</v>
      </c>
      <c r="K14" s="51"/>
      <c r="L14" s="51"/>
    </row>
    <row r="15" spans="1:12" ht="15.5" x14ac:dyDescent="0.35">
      <c r="C15" s="34"/>
      <c r="D15" s="77" t="s">
        <v>599</v>
      </c>
      <c r="E15" s="77"/>
      <c r="F15" s="77"/>
      <c r="G15" s="48" cm="1">
        <f t="array" ref="G15">INDEX(Research_Development,MATCH(1,($B$2=Ticker_symbol)*($G$9=Year),0))</f>
        <v>0</v>
      </c>
      <c r="H15" s="48" cm="1">
        <f t="array" ref="H15">INDEX(Research_Development,MATCH(1,($B$2=Ticker_symbol)*($H$9=Year),0))</f>
        <v>0</v>
      </c>
      <c r="I15" s="48" cm="1">
        <f t="array" ref="I15">INDEX(Research_Development,MATCH(1,($B$2=Ticker_symbol)*($I$9=Year),0))</f>
        <v>0</v>
      </c>
      <c r="J15" s="50" cm="1">
        <f t="array" ref="J15">INDEX(Research_Development,MATCH(1,($B$2=Ticker_symbol)*($J$9=Year),0))</f>
        <v>0</v>
      </c>
      <c r="K15" s="51"/>
      <c r="L15" s="51"/>
    </row>
    <row r="16" spans="1:12" ht="15.5" x14ac:dyDescent="0.35">
      <c r="C16" s="35"/>
      <c r="D16" s="77" t="s">
        <v>600</v>
      </c>
      <c r="E16" s="77"/>
      <c r="F16" s="77"/>
      <c r="G16" s="48">
        <f>SUM(G13:G15)</f>
        <v>25104000000</v>
      </c>
      <c r="H16" s="48">
        <f t="shared" ref="H16:J16" si="1">SUM(H13:H15)</f>
        <v>24982000000</v>
      </c>
      <c r="I16" s="48">
        <f t="shared" si="1"/>
        <v>25197000000</v>
      </c>
      <c r="J16" s="50">
        <f t="shared" si="1"/>
        <v>24880000000</v>
      </c>
      <c r="K16" s="51"/>
      <c r="L16" s="51"/>
    </row>
    <row r="17" spans="3:12" ht="15.5" x14ac:dyDescent="0.35">
      <c r="C17" s="35"/>
      <c r="D17" s="84" t="s">
        <v>601</v>
      </c>
      <c r="E17" s="84"/>
      <c r="F17" s="84"/>
      <c r="G17" s="53">
        <f>G12-G16</f>
        <v>8197000000</v>
      </c>
      <c r="H17" s="53">
        <f t="shared" ref="H17:J17" si="2">H12-H16</f>
        <v>9404000000</v>
      </c>
      <c r="I17" s="53">
        <f>I12-I16</f>
        <v>10325000000</v>
      </c>
      <c r="J17" s="53">
        <f t="shared" si="2"/>
        <v>9086000000</v>
      </c>
      <c r="K17" s="54">
        <f ca="1">K10*K23</f>
        <v>10274563708.966436</v>
      </c>
      <c r="L17" s="54">
        <f ca="1">L10*L23</f>
        <v>11923422888.59041</v>
      </c>
    </row>
    <row r="19" spans="3:12" x14ac:dyDescent="0.35">
      <c r="D19" s="79" t="s">
        <v>612</v>
      </c>
      <c r="E19" s="79"/>
      <c r="F19" s="79"/>
      <c r="G19" s="79"/>
      <c r="H19" s="79"/>
      <c r="I19" s="79"/>
      <c r="J19" s="79"/>
      <c r="K19" s="80"/>
      <c r="L19" s="80"/>
    </row>
    <row r="20" spans="3:12" ht="15.5" x14ac:dyDescent="0.35">
      <c r="D20" s="33"/>
      <c r="E20" s="33"/>
      <c r="F20" s="33"/>
      <c r="G20" s="77" t="s">
        <v>594</v>
      </c>
      <c r="H20" s="77"/>
      <c r="I20" s="77"/>
      <c r="J20" s="77"/>
      <c r="K20" s="78" t="s">
        <v>609</v>
      </c>
      <c r="L20" s="78"/>
    </row>
    <row r="21" spans="3:12" x14ac:dyDescent="0.35">
      <c r="D21" s="78" t="s">
        <v>613</v>
      </c>
      <c r="E21" s="78"/>
      <c r="F21" s="78"/>
      <c r="G21" s="33"/>
      <c r="H21" s="36">
        <f>$H$10/$G$10-1</f>
        <v>3.0993753885320219E-2</v>
      </c>
      <c r="I21" s="36">
        <f>$I$10/$H$10-1</f>
        <v>3.0636269668083083E-2</v>
      </c>
      <c r="J21" s="36">
        <f>$J$10/$I$10-1</f>
        <v>-4.0507034405906084E-2</v>
      </c>
      <c r="K21" s="36">
        <f ca="1">OFFSET($K$28,MATCH($E$26,$D$29:$D$31,0),0)</f>
        <v>4.8219186879808897E-2</v>
      </c>
      <c r="L21" s="36">
        <f ca="1">OFFSET($K$28,MATCH($E$26,$D$29:$D$31,0),1)</f>
        <v>8.9397377377118725E-2</v>
      </c>
    </row>
    <row r="22" spans="3:12" x14ac:dyDescent="0.35">
      <c r="D22" s="78" t="s">
        <v>614</v>
      </c>
      <c r="E22" s="78"/>
      <c r="F22" s="78"/>
      <c r="G22" s="36" cm="1">
        <f t="array" ref="G22">INDEX(Gross_margin,MATCH(1,($B$2=Ticker_symbol)*(G9=Year),0))</f>
        <v>0.98579082916432315</v>
      </c>
      <c r="H22" s="36" cm="1">
        <f t="array" ref="H22">INDEX(Gross_margin,MATCH(1,($B$2=Ticker_symbol)*(H9=Year),0))</f>
        <v>0.98730906167451471</v>
      </c>
      <c r="I22" s="36" cm="1">
        <f t="array" ref="I22">INDEX(Gross_margin,MATCH(1,($B$2=Ticker_symbol)*(I9=Year),0))</f>
        <v>0.98960858058225376</v>
      </c>
      <c r="J22" s="36" cm="1">
        <f t="array" ref="J22">INDEX(Gross_margin,MATCH(1,($B$2=Ticker_symbol)*(J9=Year),0))</f>
        <v>0.98620829824917977</v>
      </c>
      <c r="K22" s="36">
        <f ca="1">OFFSET($K$33,MATCH($E$26,$D$34:$D$36,0),0)</f>
        <v>0.9889398434522898</v>
      </c>
      <c r="L22" s="36">
        <f ca="1">OFFSET($K$33,MATCH($E$26,$D$34:$D$36,0),1)</f>
        <v>0.99065049448701181</v>
      </c>
    </row>
    <row r="23" spans="3:12" x14ac:dyDescent="0.35">
      <c r="D23" s="78" t="s">
        <v>615</v>
      </c>
      <c r="E23" s="78"/>
      <c r="F23" s="78"/>
      <c r="G23" s="36" cm="1">
        <f t="array" ref="G23">INDEX(Operating_margin,MATCH(1,($B$2=Ticker_symbol)*(G9=Year),0))</f>
        <v>0.24265119445842337</v>
      </c>
      <c r="H23" s="36" cm="1">
        <f t="array" ref="H23">INDEX(Operating_margin,MATCH(1,($B$2=Ticker_symbol)*(H9=Year),0))</f>
        <v>0.27001263351326521</v>
      </c>
      <c r="I23" s="36" cm="1">
        <f t="array" ref="I23">INDEX(Operating_margin,MATCH(1,($B$2=Ticker_symbol)*(I9=Year),0))</f>
        <v>0.28764451873519986</v>
      </c>
      <c r="J23" s="36" cm="1">
        <f t="array" ref="J23">INDEX(Operating_margin,MATCH(1,($B$2=Ticker_symbol)*(J9=Year),0))</f>
        <v>0.26381347812200573</v>
      </c>
      <c r="K23" s="36">
        <f ca="1">OFFSET($K$38,MATCH($E$26,$D$39:$D$41,0),0)</f>
        <v>0.28460041677807801</v>
      </c>
      <c r="L23" s="36">
        <f ca="1">OFFSET($K$38,MATCH($E$26,$D$39:$D$41,0),1)</f>
        <v>0.30317037734893248</v>
      </c>
    </row>
    <row r="24" spans="3:12" x14ac:dyDescent="0.35">
      <c r="D24" s="37"/>
      <c r="E24" s="37"/>
      <c r="F24" s="37"/>
      <c r="G24" s="37"/>
      <c r="H24" s="37"/>
      <c r="I24" s="37"/>
      <c r="J24" s="37"/>
      <c r="K24" s="37"/>
      <c r="L24" s="37"/>
    </row>
    <row r="26" spans="3:12" x14ac:dyDescent="0.35">
      <c r="D26" s="38" t="s">
        <v>619</v>
      </c>
      <c r="E26" s="39" t="s">
        <v>617</v>
      </c>
      <c r="F26" s="81"/>
      <c r="G26" s="82"/>
      <c r="H26" s="82"/>
      <c r="I26" s="82"/>
      <c r="J26" s="82"/>
      <c r="K26" s="82"/>
      <c r="L26" s="83"/>
    </row>
    <row r="27" spans="3:12" x14ac:dyDescent="0.35">
      <c r="D27" s="79" t="s">
        <v>620</v>
      </c>
      <c r="E27" s="79"/>
      <c r="F27" s="79"/>
      <c r="G27" s="79"/>
      <c r="H27" s="79"/>
      <c r="I27" s="79"/>
      <c r="J27" s="79"/>
      <c r="K27" s="79"/>
      <c r="L27" s="79"/>
    </row>
    <row r="28" spans="3:12" ht="16" thickBot="1" x14ac:dyDescent="0.4">
      <c r="D28" s="76" t="s">
        <v>621</v>
      </c>
      <c r="E28" s="76"/>
      <c r="F28" s="33"/>
      <c r="G28" s="33"/>
      <c r="H28" s="33"/>
      <c r="I28" s="33"/>
      <c r="J28" s="33"/>
      <c r="K28" s="46" t="s">
        <v>610</v>
      </c>
      <c r="L28" s="46" t="s">
        <v>611</v>
      </c>
    </row>
    <row r="29" spans="3:12" ht="16" thickBot="1" x14ac:dyDescent="0.4">
      <c r="D29" s="44" t="s">
        <v>617</v>
      </c>
      <c r="E29" s="44"/>
      <c r="F29" s="33"/>
      <c r="G29" s="33"/>
      <c r="H29" s="33"/>
      <c r="I29" s="33"/>
      <c r="J29" s="55"/>
      <c r="K29" s="56">
        <f>AVERAGE(H21:J21)+_xlfn.STDEV.S(H21:J21)</f>
        <v>4.8219186879808897E-2</v>
      </c>
      <c r="L29" s="57">
        <f>K29+_xlfn.STDEV.S(H21:J21)</f>
        <v>8.9397377377118725E-2</v>
      </c>
    </row>
    <row r="30" spans="3:12" ht="15.65" customHeight="1" thickBot="1" x14ac:dyDescent="0.4">
      <c r="D30" s="45" t="s">
        <v>616</v>
      </c>
      <c r="E30" s="45"/>
      <c r="F30" s="33"/>
      <c r="G30" s="33"/>
      <c r="H30" s="33"/>
      <c r="I30" s="33"/>
      <c r="J30" s="55"/>
      <c r="K30" s="56">
        <f>AVERAGE(H21:J21)</f>
        <v>7.0409963824990722E-3</v>
      </c>
      <c r="L30" s="57">
        <f>K30</f>
        <v>7.0409963824990722E-3</v>
      </c>
    </row>
    <row r="31" spans="3:12" ht="15.65" customHeight="1" x14ac:dyDescent="0.35">
      <c r="D31" s="45" t="s">
        <v>618</v>
      </c>
      <c r="E31" s="45"/>
      <c r="F31" s="33"/>
      <c r="G31" s="33"/>
      <c r="H31" s="33"/>
      <c r="I31" s="33"/>
      <c r="J31" s="55"/>
      <c r="K31" s="56">
        <f>AVERAGE(H21:J21)-_xlfn.STDEV.S(H21:J21)</f>
        <v>-3.4137194114810747E-2</v>
      </c>
      <c r="L31" s="57">
        <f>K31- _xlfn.STDEV.S(H21:J21)</f>
        <v>-7.5315384612120562E-2</v>
      </c>
    </row>
    <row r="32" spans="3:12" ht="15.65" customHeight="1" x14ac:dyDescent="0.35">
      <c r="D32" s="72" t="s">
        <v>622</v>
      </c>
      <c r="E32" s="73"/>
      <c r="F32" s="40"/>
      <c r="G32" s="41"/>
      <c r="H32" s="41"/>
      <c r="I32" s="41"/>
      <c r="J32" s="41"/>
      <c r="K32" s="37"/>
      <c r="L32" s="47"/>
    </row>
    <row r="33" spans="4:12" ht="15.65" customHeight="1" thickBot="1" x14ac:dyDescent="0.4">
      <c r="D33" s="74"/>
      <c r="E33" s="75"/>
      <c r="F33" s="42"/>
      <c r="G33" s="43"/>
      <c r="H33" s="43"/>
      <c r="I33" s="43"/>
      <c r="J33" s="43"/>
      <c r="K33" s="37"/>
      <c r="L33" s="47"/>
    </row>
    <row r="34" spans="4:12" ht="16" thickBot="1" x14ac:dyDescent="0.4">
      <c r="D34" s="44" t="s">
        <v>617</v>
      </c>
      <c r="E34" s="44"/>
      <c r="F34" s="33"/>
      <c r="G34" s="33"/>
      <c r="H34" s="33"/>
      <c r="I34" s="33"/>
      <c r="J34" s="55"/>
      <c r="K34" s="56">
        <f>AVERAGE(G22:J22)+_xlfn.STDEV.S(G22:J22)</f>
        <v>0.9889398434522898</v>
      </c>
      <c r="L34" s="57">
        <f>K34+_xlfn.STDEV.S(G22:J22)</f>
        <v>0.99065049448701181</v>
      </c>
    </row>
    <row r="35" spans="4:12" ht="15.65" customHeight="1" thickBot="1" x14ac:dyDescent="0.4">
      <c r="D35" s="45" t="s">
        <v>616</v>
      </c>
      <c r="E35" s="45"/>
      <c r="F35" s="33"/>
      <c r="G35" s="33"/>
      <c r="H35" s="33"/>
      <c r="I35" s="33"/>
      <c r="J35" s="55"/>
      <c r="K35" s="56">
        <f>AVERAGE(G22:J22)</f>
        <v>0.98722919241756779</v>
      </c>
      <c r="L35" s="57">
        <f t="shared" ref="L35" si="3">K35</f>
        <v>0.98722919241756779</v>
      </c>
    </row>
    <row r="36" spans="4:12" ht="15.65" customHeight="1" x14ac:dyDescent="0.35">
      <c r="D36" s="45" t="s">
        <v>618</v>
      </c>
      <c r="E36" s="45"/>
      <c r="F36" s="33"/>
      <c r="G36" s="33"/>
      <c r="H36" s="33"/>
      <c r="I36" s="33"/>
      <c r="J36" s="55"/>
      <c r="K36" s="56">
        <f>AVERAGE(G22:J22)-_xlfn.STDEV.S(G22:J22)</f>
        <v>0.98551854138284578</v>
      </c>
      <c r="L36" s="57">
        <f>K36-_xlfn.STDEV.S(G22:J22)</f>
        <v>0.98380789034812377</v>
      </c>
    </row>
    <row r="37" spans="4:12" ht="15.65" customHeight="1" x14ac:dyDescent="0.35">
      <c r="D37" s="72" t="s">
        <v>623</v>
      </c>
      <c r="E37" s="73"/>
      <c r="F37" s="40"/>
      <c r="G37" s="41"/>
      <c r="H37" s="41"/>
      <c r="I37" s="41"/>
      <c r="J37" s="41"/>
      <c r="K37" s="37"/>
      <c r="L37" s="47"/>
    </row>
    <row r="38" spans="4:12" ht="15.65" customHeight="1" thickBot="1" x14ac:dyDescent="0.4">
      <c r="D38" s="74"/>
      <c r="E38" s="75"/>
      <c r="F38" s="42"/>
      <c r="G38" s="43"/>
      <c r="H38" s="43"/>
      <c r="I38" s="43"/>
      <c r="J38" s="43"/>
      <c r="K38" s="37"/>
      <c r="L38" s="47"/>
    </row>
    <row r="39" spans="4:12" ht="16" thickBot="1" x14ac:dyDescent="0.4">
      <c r="D39" s="44" t="s">
        <v>617</v>
      </c>
      <c r="E39" s="44"/>
      <c r="F39" s="33"/>
      <c r="G39" s="33"/>
      <c r="H39" s="33"/>
      <c r="I39" s="33"/>
      <c r="J39" s="55"/>
      <c r="K39" s="56">
        <f>AVERAGE(G23:J23)+_xlfn.STDEV.S(G23:J23)</f>
        <v>0.28460041677807801</v>
      </c>
      <c r="L39" s="57">
        <f>K39+_xlfn.STDEV.S(G23:J23)</f>
        <v>0.30317037734893248</v>
      </c>
    </row>
    <row r="40" spans="4:12" ht="15.65" customHeight="1" thickBot="1" x14ac:dyDescent="0.4">
      <c r="D40" s="45" t="s">
        <v>616</v>
      </c>
      <c r="E40" s="45"/>
      <c r="F40" s="33"/>
      <c r="G40" s="33"/>
      <c r="H40" s="33"/>
      <c r="I40" s="33"/>
      <c r="J40" s="55"/>
      <c r="K40" s="56">
        <f>AVERAGE(G23:J23)</f>
        <v>0.26603045620722354</v>
      </c>
      <c r="L40" s="57">
        <f t="shared" ref="L40" si="4">K40</f>
        <v>0.26603045620722354</v>
      </c>
    </row>
    <row r="41" spans="4:12" ht="15.65" customHeight="1" x14ac:dyDescent="0.35">
      <c r="D41" s="45" t="s">
        <v>618</v>
      </c>
      <c r="E41" s="45"/>
      <c r="F41" s="33"/>
      <c r="G41" s="33"/>
      <c r="H41" s="33"/>
      <c r="I41" s="33"/>
      <c r="J41" s="55"/>
      <c r="K41" s="56">
        <f>AVERAGE(G23:J23)-_xlfn.STDEV.S(G23:J23)</f>
        <v>0.24746049563636907</v>
      </c>
      <c r="L41" s="57">
        <f>K41-_xlfn.STDEV.S(G23:J23)</f>
        <v>0.2288905350655146</v>
      </c>
    </row>
  </sheetData>
  <mergeCells count="25">
    <mergeCell ref="K7:L7"/>
    <mergeCell ref="D8:F9"/>
    <mergeCell ref="D7:J7"/>
    <mergeCell ref="G8:J8"/>
    <mergeCell ref="D10:F10"/>
    <mergeCell ref="D14:F14"/>
    <mergeCell ref="D15:F15"/>
    <mergeCell ref="D16:F16"/>
    <mergeCell ref="D17:F17"/>
    <mergeCell ref="K8:L8"/>
    <mergeCell ref="D11:F11"/>
    <mergeCell ref="D12:F12"/>
    <mergeCell ref="D13:F13"/>
    <mergeCell ref="D19:J19"/>
    <mergeCell ref="K19:L19"/>
    <mergeCell ref="D27:L27"/>
    <mergeCell ref="D21:F21"/>
    <mergeCell ref="D22:F22"/>
    <mergeCell ref="D23:F23"/>
    <mergeCell ref="F26:L26"/>
    <mergeCell ref="D32:E33"/>
    <mergeCell ref="D37:E38"/>
    <mergeCell ref="D28:E28"/>
    <mergeCell ref="G20:J20"/>
    <mergeCell ref="K20:L20"/>
  </mergeCells>
  <dataValidations count="1">
    <dataValidation type="list" allowBlank="1" showInputMessage="1" showErrorMessage="1" sqref="B2" xr:uid="{EA4CF64E-E341-4784-AD9E-F0762B25BED6}">
      <formula1>CL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9E20D2-CE6E-4AC9-A2F0-5D33F34601FF}">
          <x14:formula1>
            <xm:f>#REF!</xm:f>
          </x14:formula1>
          <xm:sqref>E26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Data</vt:lpstr>
      <vt:lpstr>Task1</vt:lpstr>
      <vt:lpstr>Task2</vt:lpstr>
      <vt:lpstr>Task3</vt:lpstr>
      <vt:lpstr>COGS</vt:lpstr>
      <vt:lpstr>Gross_margin</vt:lpstr>
      <vt:lpstr>gross_profit</vt:lpstr>
      <vt:lpstr>Operating_margin</vt:lpstr>
      <vt:lpstr>Operating_profit</vt:lpstr>
      <vt:lpstr>other_operating_Items</vt:lpstr>
      <vt:lpstr>Research_Development</vt:lpstr>
      <vt:lpstr>Sales_general_Admin</vt:lpstr>
      <vt:lpstr>Ticker_symbol</vt:lpstr>
      <vt:lpstr>total_operating_expenses</vt:lpstr>
      <vt:lpstr>TotalRevenue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حصه</dc:creator>
  <cp:lastModifiedBy>Hessa .</cp:lastModifiedBy>
  <dcterms:created xsi:type="dcterms:W3CDTF">2020-05-30T17:14:03Z</dcterms:created>
  <dcterms:modified xsi:type="dcterms:W3CDTF">2020-11-25T21:44:18Z</dcterms:modified>
</cp:coreProperties>
</file>