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13_ncr:1_{CE4112F2-11C1-4288-AB9A-A6990FC59382}" xr6:coauthVersionLast="36" xr6:coauthVersionMax="36" xr10:uidLastSave="{00000000-0000-0000-0000-000000000000}"/>
  <bookViews>
    <workbookView xWindow="0" yWindow="0" windowWidth="24000" windowHeight="8925" firstSheet="4" activeTab="8" xr2:uid="{00000000-000D-0000-FFFF-FFFF00000000}"/>
  </bookViews>
  <sheets>
    <sheet name="Abril 2022 sem 13" sheetId="12" r:id="rId1"/>
    <sheet name="Abril 2022 sem 14" sheetId="14" r:id="rId2"/>
    <sheet name="Abril 2022 sem 15" sheetId="15" r:id="rId3"/>
    <sheet name="Abril 2022 sem 16" sheetId="18" r:id="rId4"/>
    <sheet name="Abril 2022 sem 17" sheetId="17" r:id="rId5"/>
    <sheet name="Abrl Final 2022" sheetId="8" r:id="rId6"/>
    <sheet name="Gráficas" sheetId="19" r:id="rId7"/>
    <sheet name="Dinámica" sheetId="20" r:id="rId8"/>
    <sheet name="TABLAS CALOR" sheetId="21" r:id="rId9"/>
  </sheet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21" l="1"/>
  <c r="AN11" i="21"/>
  <c r="AO11" i="21"/>
  <c r="AK11" i="21"/>
  <c r="AL11" i="21"/>
  <c r="AJ11" i="21"/>
  <c r="AI11" i="21"/>
  <c r="P44" i="19" l="1"/>
  <c r="P45" i="19"/>
  <c r="P46" i="19"/>
  <c r="P47" i="19"/>
  <c r="P43" i="19"/>
  <c r="P42" i="19"/>
  <c r="AC37" i="19" l="1"/>
  <c r="J37" i="19"/>
  <c r="AB37" i="19"/>
  <c r="AA38" i="19" l="1"/>
  <c r="AA39" i="19"/>
  <c r="AA40" i="19"/>
  <c r="D38" i="19"/>
  <c r="E38" i="19"/>
  <c r="F38" i="19"/>
  <c r="G38" i="19"/>
  <c r="H38" i="19"/>
  <c r="I38" i="19"/>
  <c r="K38" i="19"/>
  <c r="L38" i="19"/>
  <c r="N38" i="19"/>
  <c r="O38" i="19"/>
  <c r="Q38" i="19"/>
  <c r="R38" i="19"/>
  <c r="S38" i="19"/>
  <c r="U38" i="19"/>
  <c r="V38" i="19"/>
  <c r="W38" i="19"/>
  <c r="X38" i="19"/>
  <c r="Y38" i="19"/>
  <c r="Z38" i="19"/>
  <c r="D39" i="19"/>
  <c r="E39" i="19"/>
  <c r="F39" i="19"/>
  <c r="G39" i="19"/>
  <c r="H39" i="19"/>
  <c r="I39" i="19"/>
  <c r="K39" i="19"/>
  <c r="L39" i="19"/>
  <c r="N39" i="19"/>
  <c r="O39" i="19"/>
  <c r="Q39" i="19"/>
  <c r="R39" i="19"/>
  <c r="S39" i="19"/>
  <c r="U39" i="19"/>
  <c r="V39" i="19"/>
  <c r="W39" i="19"/>
  <c r="X39" i="19"/>
  <c r="Y39" i="19"/>
  <c r="Z39" i="19"/>
  <c r="D40" i="19"/>
  <c r="E40" i="19"/>
  <c r="F40" i="19"/>
  <c r="G40" i="19"/>
  <c r="H40" i="19"/>
  <c r="I40" i="19"/>
  <c r="K40" i="19"/>
  <c r="L40" i="19"/>
  <c r="N40" i="19"/>
  <c r="O40" i="19"/>
  <c r="Q40" i="19"/>
  <c r="R40" i="19"/>
  <c r="S40" i="19"/>
  <c r="U40" i="19"/>
  <c r="V40" i="19"/>
  <c r="W40" i="19"/>
  <c r="X40" i="19"/>
  <c r="Y40" i="19"/>
  <c r="Z40" i="19"/>
  <c r="C40" i="19"/>
  <c r="C39" i="19"/>
  <c r="C38" i="19"/>
  <c r="AA36" i="19" l="1"/>
  <c r="AJ46" i="19" s="1"/>
  <c r="Z36" i="19"/>
  <c r="AI46" i="19" s="1"/>
  <c r="Y36" i="19"/>
  <c r="AH46" i="19" s="1"/>
  <c r="X36" i="19"/>
  <c r="AG46" i="19" s="1"/>
  <c r="W36" i="19"/>
  <c r="AF46" i="19" s="1"/>
  <c r="V36" i="19"/>
  <c r="AE46" i="19" s="1"/>
  <c r="U36" i="19"/>
  <c r="AD46" i="19" s="1"/>
  <c r="S36" i="19"/>
  <c r="AB46" i="19" s="1"/>
  <c r="R36" i="19"/>
  <c r="AA46" i="19" s="1"/>
  <c r="Q36" i="19"/>
  <c r="Z46" i="19" s="1"/>
  <c r="O36" i="19"/>
  <c r="W46" i="19" s="1"/>
  <c r="N36" i="19"/>
  <c r="V46" i="19" s="1"/>
  <c r="X46" i="19" s="1"/>
  <c r="L36" i="19"/>
  <c r="S46" i="19" s="1"/>
  <c r="K36" i="19"/>
  <c r="R46" i="19" s="1"/>
  <c r="T46" i="19" s="1"/>
  <c r="I36" i="19"/>
  <c r="O46" i="19" s="1"/>
  <c r="H36" i="19"/>
  <c r="N46" i="19" s="1"/>
  <c r="G36" i="19"/>
  <c r="M46" i="19" s="1"/>
  <c r="F36" i="19"/>
  <c r="L46" i="19" s="1"/>
  <c r="E36" i="19"/>
  <c r="K46" i="19" s="1"/>
  <c r="D36" i="19"/>
  <c r="J46" i="19" s="1"/>
  <c r="C36" i="19"/>
  <c r="I46" i="19" s="1"/>
  <c r="AB35" i="19"/>
  <c r="T35" i="19"/>
  <c r="P35" i="19"/>
  <c r="M35" i="19"/>
  <c r="J35" i="19"/>
  <c r="AB34" i="19"/>
  <c r="T34" i="19"/>
  <c r="P34" i="19"/>
  <c r="M34" i="19"/>
  <c r="J34" i="19"/>
  <c r="AB33" i="19"/>
  <c r="T33" i="19"/>
  <c r="P33" i="19"/>
  <c r="M33" i="19"/>
  <c r="J33" i="19"/>
  <c r="AB32" i="19"/>
  <c r="T32" i="19"/>
  <c r="P32" i="19"/>
  <c r="M32" i="19"/>
  <c r="J32" i="19"/>
  <c r="AB31" i="19"/>
  <c r="T31" i="19"/>
  <c r="P31" i="19"/>
  <c r="M31" i="19"/>
  <c r="J31" i="19"/>
  <c r="AB30" i="19"/>
  <c r="T30" i="19"/>
  <c r="T36" i="19" s="1"/>
  <c r="P30" i="19"/>
  <c r="M30" i="19"/>
  <c r="M36" i="19" s="1"/>
  <c r="J30" i="19"/>
  <c r="AA29" i="19"/>
  <c r="AJ45" i="19" s="1"/>
  <c r="Z29" i="19"/>
  <c r="AI45" i="19" s="1"/>
  <c r="Y29" i="19"/>
  <c r="AH45" i="19" s="1"/>
  <c r="X29" i="19"/>
  <c r="AG45" i="19" s="1"/>
  <c r="W29" i="19"/>
  <c r="AF45" i="19" s="1"/>
  <c r="V29" i="19"/>
  <c r="AE45" i="19" s="1"/>
  <c r="U29" i="19"/>
  <c r="AD45" i="19" s="1"/>
  <c r="S29" i="19"/>
  <c r="AB45" i="19" s="1"/>
  <c r="R29" i="19"/>
  <c r="AA45" i="19" s="1"/>
  <c r="Q29" i="19"/>
  <c r="Z45" i="19" s="1"/>
  <c r="O29" i="19"/>
  <c r="W45" i="19" s="1"/>
  <c r="N29" i="19"/>
  <c r="V45" i="19" s="1"/>
  <c r="L29" i="19"/>
  <c r="S45" i="19" s="1"/>
  <c r="K29" i="19"/>
  <c r="R45" i="19" s="1"/>
  <c r="I29" i="19"/>
  <c r="O45" i="19" s="1"/>
  <c r="H29" i="19"/>
  <c r="N45" i="19" s="1"/>
  <c r="G29" i="19"/>
  <c r="M45" i="19" s="1"/>
  <c r="F29" i="19"/>
  <c r="L45" i="19" s="1"/>
  <c r="E29" i="19"/>
  <c r="K45" i="19" s="1"/>
  <c r="D29" i="19"/>
  <c r="J45" i="19" s="1"/>
  <c r="C29" i="19"/>
  <c r="I45" i="19" s="1"/>
  <c r="AB28" i="19"/>
  <c r="T28" i="19"/>
  <c r="P28" i="19"/>
  <c r="M28" i="19"/>
  <c r="J28" i="19"/>
  <c r="AB27" i="19"/>
  <c r="T27" i="19"/>
  <c r="P27" i="19"/>
  <c r="M27" i="19"/>
  <c r="J27" i="19"/>
  <c r="AB26" i="19"/>
  <c r="T26" i="19"/>
  <c r="P26" i="19"/>
  <c r="M26" i="19"/>
  <c r="J26" i="19"/>
  <c r="AB25" i="19"/>
  <c r="T25" i="19"/>
  <c r="P25" i="19"/>
  <c r="M25" i="19"/>
  <c r="J25" i="19"/>
  <c r="AB24" i="19"/>
  <c r="T24" i="19"/>
  <c r="P24" i="19"/>
  <c r="M24" i="19"/>
  <c r="J24" i="19"/>
  <c r="AB23" i="19"/>
  <c r="T23" i="19"/>
  <c r="P23" i="19"/>
  <c r="M23" i="19"/>
  <c r="J23" i="19"/>
  <c r="AB22" i="19"/>
  <c r="T22" i="19"/>
  <c r="T29" i="19" s="1"/>
  <c r="P22" i="19"/>
  <c r="M22" i="19"/>
  <c r="M29" i="19" s="1"/>
  <c r="J22" i="19"/>
  <c r="AA21" i="19"/>
  <c r="AJ44" i="19" s="1"/>
  <c r="Z21" i="19"/>
  <c r="AI44" i="19" s="1"/>
  <c r="Y21" i="19"/>
  <c r="AH44" i="19" s="1"/>
  <c r="X21" i="19"/>
  <c r="AG44" i="19" s="1"/>
  <c r="W21" i="19"/>
  <c r="AF44" i="19" s="1"/>
  <c r="V21" i="19"/>
  <c r="AE44" i="19" s="1"/>
  <c r="U21" i="19"/>
  <c r="AD44" i="19" s="1"/>
  <c r="S21" i="19"/>
  <c r="AB44" i="19" s="1"/>
  <c r="R21" i="19"/>
  <c r="AA44" i="19" s="1"/>
  <c r="Q21" i="19"/>
  <c r="Z44" i="19" s="1"/>
  <c r="O21" i="19"/>
  <c r="W44" i="19" s="1"/>
  <c r="N21" i="19"/>
  <c r="V44" i="19" s="1"/>
  <c r="L21" i="19"/>
  <c r="S44" i="19" s="1"/>
  <c r="K21" i="19"/>
  <c r="R44" i="19" s="1"/>
  <c r="I21" i="19"/>
  <c r="O44" i="19" s="1"/>
  <c r="H21" i="19"/>
  <c r="N44" i="19" s="1"/>
  <c r="G21" i="19"/>
  <c r="M44" i="19" s="1"/>
  <c r="F21" i="19"/>
  <c r="L44" i="19" s="1"/>
  <c r="E21" i="19"/>
  <c r="K44" i="19" s="1"/>
  <c r="D21" i="19"/>
  <c r="J44" i="19" s="1"/>
  <c r="C21" i="19"/>
  <c r="I44" i="19" s="1"/>
  <c r="AB20" i="19"/>
  <c r="T20" i="19"/>
  <c r="P20" i="19"/>
  <c r="M20" i="19"/>
  <c r="J20" i="19"/>
  <c r="AB19" i="19"/>
  <c r="T19" i="19"/>
  <c r="P19" i="19"/>
  <c r="M19" i="19"/>
  <c r="J19" i="19"/>
  <c r="AB18" i="19"/>
  <c r="T18" i="19"/>
  <c r="P18" i="19"/>
  <c r="M18" i="19"/>
  <c r="J18" i="19"/>
  <c r="AB17" i="19"/>
  <c r="T17" i="19"/>
  <c r="P17" i="19"/>
  <c r="M17" i="19"/>
  <c r="J17" i="19"/>
  <c r="AB16" i="19"/>
  <c r="T16" i="19"/>
  <c r="P16" i="19"/>
  <c r="M16" i="19"/>
  <c r="J16" i="19"/>
  <c r="AB15" i="19"/>
  <c r="T15" i="19"/>
  <c r="P15" i="19"/>
  <c r="M15" i="19"/>
  <c r="J15" i="19"/>
  <c r="AB14" i="19"/>
  <c r="T14" i="19"/>
  <c r="P14" i="19"/>
  <c r="M14" i="19"/>
  <c r="M21" i="19" s="1"/>
  <c r="J14" i="19"/>
  <c r="AA13" i="19"/>
  <c r="AJ43" i="19" s="1"/>
  <c r="Z13" i="19"/>
  <c r="AI43" i="19" s="1"/>
  <c r="Y13" i="19"/>
  <c r="AH43" i="19" s="1"/>
  <c r="X13" i="19"/>
  <c r="AG43" i="19" s="1"/>
  <c r="W13" i="19"/>
  <c r="AF43" i="19" s="1"/>
  <c r="V13" i="19"/>
  <c r="AE43" i="19" s="1"/>
  <c r="U13" i="19"/>
  <c r="AD43" i="19" s="1"/>
  <c r="S13" i="19"/>
  <c r="AB43" i="19" s="1"/>
  <c r="R13" i="19"/>
  <c r="AA43" i="19" s="1"/>
  <c r="Q13" i="19"/>
  <c r="Z43" i="19" s="1"/>
  <c r="O13" i="19"/>
  <c r="W43" i="19" s="1"/>
  <c r="N13" i="19"/>
  <c r="V43" i="19" s="1"/>
  <c r="L13" i="19"/>
  <c r="S43" i="19" s="1"/>
  <c r="K13" i="19"/>
  <c r="R43" i="19" s="1"/>
  <c r="I13" i="19"/>
  <c r="O43" i="19" s="1"/>
  <c r="H13" i="19"/>
  <c r="N43" i="19" s="1"/>
  <c r="G13" i="19"/>
  <c r="M43" i="19" s="1"/>
  <c r="F13" i="19"/>
  <c r="L43" i="19" s="1"/>
  <c r="E13" i="19"/>
  <c r="K43" i="19" s="1"/>
  <c r="D13" i="19"/>
  <c r="J43" i="19" s="1"/>
  <c r="C13" i="19"/>
  <c r="I43" i="19" s="1"/>
  <c r="AB12" i="19"/>
  <c r="T12" i="19"/>
  <c r="P12" i="19"/>
  <c r="M12" i="19"/>
  <c r="J12" i="19"/>
  <c r="AB11" i="19"/>
  <c r="T11" i="19"/>
  <c r="P11" i="19"/>
  <c r="M11" i="19"/>
  <c r="J11" i="19"/>
  <c r="AB10" i="19"/>
  <c r="T10" i="19"/>
  <c r="P10" i="19"/>
  <c r="M10" i="19"/>
  <c r="J10" i="19"/>
  <c r="AB9" i="19"/>
  <c r="T9" i="19"/>
  <c r="P9" i="19"/>
  <c r="M9" i="19"/>
  <c r="J9" i="19"/>
  <c r="AB8" i="19"/>
  <c r="T8" i="19"/>
  <c r="P8" i="19"/>
  <c r="M8" i="19"/>
  <c r="J8" i="19"/>
  <c r="AB7" i="19"/>
  <c r="T7" i="19"/>
  <c r="P7" i="19"/>
  <c r="M7" i="19"/>
  <c r="J7" i="19"/>
  <c r="AB6" i="19"/>
  <c r="T6" i="19"/>
  <c r="T13" i="19" s="1"/>
  <c r="P6" i="19"/>
  <c r="M6" i="19"/>
  <c r="M13" i="19" s="1"/>
  <c r="J6" i="19"/>
  <c r="AA5" i="19"/>
  <c r="AJ42" i="19" s="1"/>
  <c r="AJ47" i="19" s="1"/>
  <c r="Z5" i="19"/>
  <c r="Y5" i="19"/>
  <c r="AH42" i="19" s="1"/>
  <c r="AH47" i="19" s="1"/>
  <c r="X5" i="19"/>
  <c r="AG42" i="19" s="1"/>
  <c r="W5" i="19"/>
  <c r="AF42" i="19" s="1"/>
  <c r="AF47" i="19" s="1"/>
  <c r="V5" i="19"/>
  <c r="U5" i="19"/>
  <c r="AD42" i="19" s="1"/>
  <c r="S5" i="19"/>
  <c r="AB42" i="19" s="1"/>
  <c r="R5" i="19"/>
  <c r="R37" i="19" s="1"/>
  <c r="Q5" i="19"/>
  <c r="O5" i="19"/>
  <c r="W42" i="19" s="1"/>
  <c r="W47" i="19" s="1"/>
  <c r="N5" i="19"/>
  <c r="L5" i="19"/>
  <c r="S42" i="19" s="1"/>
  <c r="S47" i="19" s="1"/>
  <c r="K5" i="19"/>
  <c r="R42" i="19" s="1"/>
  <c r="I5" i="19"/>
  <c r="I37" i="19" s="1"/>
  <c r="H5" i="19"/>
  <c r="N42" i="19" s="1"/>
  <c r="G5" i="19"/>
  <c r="M42" i="19" s="1"/>
  <c r="M47" i="19" s="1"/>
  <c r="F5" i="19"/>
  <c r="E5" i="19"/>
  <c r="E37" i="19" s="1"/>
  <c r="D5" i="19"/>
  <c r="J42" i="19" s="1"/>
  <c r="C5" i="19"/>
  <c r="I42" i="19" s="1"/>
  <c r="AB4" i="19"/>
  <c r="T4" i="19"/>
  <c r="P4" i="19"/>
  <c r="M4" i="19"/>
  <c r="J4" i="19"/>
  <c r="AB3" i="19"/>
  <c r="T3" i="19"/>
  <c r="P3" i="19"/>
  <c r="M3" i="19"/>
  <c r="J3" i="19"/>
  <c r="AB2" i="19"/>
  <c r="T2" i="19"/>
  <c r="T5" i="19" s="1"/>
  <c r="P2" i="19"/>
  <c r="M2" i="19"/>
  <c r="M5" i="19" s="1"/>
  <c r="M37" i="19" s="1"/>
  <c r="J2" i="19"/>
  <c r="N32" i="8"/>
  <c r="P5" i="19" l="1"/>
  <c r="AB5" i="19"/>
  <c r="J5" i="19"/>
  <c r="F37" i="19"/>
  <c r="N37" i="19"/>
  <c r="Q37" i="19"/>
  <c r="V37" i="19"/>
  <c r="Z37" i="19"/>
  <c r="J13" i="19"/>
  <c r="P13" i="19"/>
  <c r="AB13" i="19"/>
  <c r="X43" i="19"/>
  <c r="J21" i="19"/>
  <c r="AB21" i="19"/>
  <c r="T21" i="19"/>
  <c r="T37" i="19" s="1"/>
  <c r="P21" i="19"/>
  <c r="X44" i="19"/>
  <c r="J29" i="19"/>
  <c r="P29" i="19"/>
  <c r="AB29" i="19"/>
  <c r="X45" i="19"/>
  <c r="J36" i="19"/>
  <c r="P36" i="19"/>
  <c r="AB36" i="19"/>
  <c r="I47" i="19"/>
  <c r="J47" i="19"/>
  <c r="N47" i="19"/>
  <c r="AB47" i="19"/>
  <c r="AG47" i="19"/>
  <c r="AK46" i="19"/>
  <c r="AD47" i="19"/>
  <c r="AK43" i="19"/>
  <c r="AK44" i="19"/>
  <c r="AK45" i="19"/>
  <c r="R47" i="19"/>
  <c r="T47" i="19" s="1"/>
  <c r="T42" i="19"/>
  <c r="T43" i="19"/>
  <c r="T44" i="19"/>
  <c r="T45" i="19"/>
  <c r="C37" i="19"/>
  <c r="G37" i="19"/>
  <c r="K37" i="19"/>
  <c r="O37" i="19"/>
  <c r="S37" i="19"/>
  <c r="W37" i="19"/>
  <c r="AA37" i="19"/>
  <c r="K42" i="19"/>
  <c r="K47" i="19" s="1"/>
  <c r="O42" i="19"/>
  <c r="O47" i="19" s="1"/>
  <c r="Z42" i="19"/>
  <c r="Z47" i="19" s="1"/>
  <c r="AE42" i="19"/>
  <c r="AE47" i="19" s="1"/>
  <c r="AI42" i="19"/>
  <c r="AI47" i="19" s="1"/>
  <c r="D37" i="19"/>
  <c r="H37" i="19"/>
  <c r="L37" i="19"/>
  <c r="X37" i="19"/>
  <c r="L42" i="19"/>
  <c r="L47" i="19" s="1"/>
  <c r="V42" i="19"/>
  <c r="AA42" i="19"/>
  <c r="AA47" i="19" s="1"/>
  <c r="U37" i="19"/>
  <c r="Y37" i="19"/>
  <c r="Y8" i="12"/>
  <c r="Y7" i="12"/>
  <c r="Y6" i="12"/>
  <c r="Y14" i="14"/>
  <c r="Y13" i="14"/>
  <c r="Y12" i="14"/>
  <c r="Y11" i="14"/>
  <c r="Y10" i="14"/>
  <c r="Y9" i="14"/>
  <c r="Y8" i="14"/>
  <c r="P37" i="19" l="1"/>
  <c r="AK47" i="19"/>
  <c r="AK42" i="19"/>
  <c r="X42" i="19"/>
  <c r="V47" i="19"/>
  <c r="X47" i="19" s="1"/>
  <c r="Y31" i="8"/>
  <c r="Y30" i="8"/>
  <c r="Y29" i="8"/>
  <c r="Y28" i="8"/>
  <c r="Y27" i="8"/>
  <c r="Y26" i="8"/>
  <c r="Y23" i="8"/>
  <c r="Y22" i="8"/>
  <c r="Y25" i="8"/>
  <c r="Y24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2" i="8"/>
  <c r="Y3" i="8"/>
  <c r="Y4" i="8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Y14" i="17"/>
  <c r="Y13" i="17"/>
  <c r="Y12" i="17"/>
  <c r="Y11" i="17"/>
  <c r="Y10" i="17"/>
  <c r="Y9" i="17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C16" i="18"/>
  <c r="D16" i="18"/>
  <c r="Y15" i="18"/>
  <c r="Y14" i="18"/>
  <c r="Y13" i="18"/>
  <c r="Y12" i="18"/>
  <c r="Y11" i="18"/>
  <c r="Y10" i="18"/>
  <c r="Y9" i="18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C13" i="15"/>
  <c r="D13" i="15"/>
  <c r="Y12" i="15"/>
  <c r="Y11" i="15"/>
  <c r="Y10" i="15"/>
  <c r="Y9" i="15"/>
  <c r="Y8" i="15"/>
  <c r="Y7" i="15"/>
  <c r="Y6" i="15"/>
  <c r="R15" i="14"/>
  <c r="S15" i="14"/>
  <c r="T15" i="14"/>
  <c r="U15" i="14"/>
  <c r="V15" i="14"/>
  <c r="W15" i="14"/>
  <c r="X15" i="14"/>
  <c r="T32" i="8"/>
  <c r="S32" i="8"/>
  <c r="R32" i="8"/>
  <c r="X32" i="8"/>
  <c r="W32" i="8"/>
  <c r="V32" i="8"/>
  <c r="U32" i="8"/>
  <c r="Q32" i="8"/>
  <c r="I32" i="8"/>
  <c r="P32" i="8"/>
  <c r="H32" i="8"/>
  <c r="G32" i="8"/>
  <c r="F32" i="8"/>
  <c r="L32" i="8"/>
  <c r="K32" i="8"/>
  <c r="O32" i="8"/>
  <c r="M32" i="8"/>
  <c r="E32" i="8"/>
  <c r="D32" i="8"/>
  <c r="C32" i="8"/>
  <c r="Q15" i="14"/>
  <c r="P15" i="14"/>
  <c r="O15" i="14"/>
  <c r="C15" i="14"/>
  <c r="D15" i="14"/>
  <c r="Y15" i="14" s="1"/>
  <c r="E15" i="14"/>
  <c r="F15" i="14"/>
  <c r="G15" i="14"/>
  <c r="H15" i="14"/>
  <c r="I15" i="14"/>
  <c r="J15" i="14"/>
  <c r="K15" i="14"/>
  <c r="L15" i="14"/>
  <c r="M15" i="14"/>
  <c r="N15" i="14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Y15" i="17"/>
  <c r="Y9" i="12" l="1"/>
  <c r="Y13" i="15"/>
  <c r="Y16" i="18"/>
  <c r="Y32" i="8"/>
</calcChain>
</file>

<file path=xl/sharedStrings.xml><?xml version="1.0" encoding="utf-8"?>
<sst xmlns="http://schemas.openxmlformats.org/spreadsheetml/2006/main" count="583" uniqueCount="145">
  <si>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</si>
  <si>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</si>
  <si>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</si>
  <si>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</si>
  <si>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</si>
  <si>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</si>
  <si>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</si>
  <si>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</si>
  <si>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</si>
  <si>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</si>
  <si>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</si>
  <si>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</si>
  <si>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</si>
  <si>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</si>
  <si>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</si>
  <si>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</si>
  <si>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</si>
  <si>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</si>
  <si>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</si>
  <si>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</si>
  <si>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</si>
  <si>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</si>
  <si>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</si>
  <si>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</si>
  <si>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</si>
  <si>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</si>
  <si>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</si>
  <si>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</si>
  <si>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</si>
  <si>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</si>
  <si>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 Folios de conocimiento Telmujer </t>
  </si>
  <si>
    <t xml:space="preserve">   Folios de conocimiento Telmujer </t>
  </si>
  <si>
    <t>01/04/2022</t>
  </si>
  <si>
    <t>02/04/2022</t>
  </si>
  <si>
    <t>04/04/2022</t>
  </si>
  <si>
    <t>09/04/2022</t>
  </si>
  <si>
    <t>05/04/2022</t>
  </si>
  <si>
    <t>06/04/2022</t>
  </si>
  <si>
    <t>07/04/2022</t>
  </si>
  <si>
    <t>08/04/2022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</si>
  <si>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</si>
  <si>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</si>
  <si>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</si>
  <si>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</si>
  <si>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</si>
  <si>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</si>
  <si>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</si>
  <si>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</si>
  <si>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</si>
  <si>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</si>
  <si>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</si>
  <si>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</si>
  <si>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23/04/2022</t>
  </si>
  <si>
    <t>22/04/2022</t>
  </si>
  <si>
    <t>24/04/2022</t>
  </si>
  <si>
    <t>25/04/2022</t>
  </si>
  <si>
    <t>03/04/2022</t>
  </si>
  <si>
    <t>Atenciones vía WhatsApp</t>
  </si>
  <si>
    <t>Total Centro Integral</t>
  </si>
  <si>
    <t xml:space="preserve"> Atenciones de primera vez (Centro de Empoderamiento)</t>
  </si>
  <si>
    <t>Atenciones de seguimiento (Centro de Empoderamiento)</t>
  </si>
  <si>
    <t xml:space="preserve">  Incidentes de conocimiento Telmujer </t>
  </si>
  <si>
    <t xml:space="preserve">   Atenciones psicológicas y jurídicas Refugio </t>
  </si>
  <si>
    <t xml:space="preserve">Ingresos al Refugio </t>
  </si>
  <si>
    <t>Semana 1
01 al 03</t>
  </si>
  <si>
    <t>01
V</t>
  </si>
  <si>
    <t>02
S</t>
  </si>
  <si>
    <t>03
D</t>
  </si>
  <si>
    <t>Semana 2
04 al 10</t>
  </si>
  <si>
    <t>04
L</t>
  </si>
  <si>
    <t>05
MA</t>
  </si>
  <si>
    <t>06
MI</t>
  </si>
  <si>
    <t>07
J</t>
  </si>
  <si>
    <t>08
V</t>
  </si>
  <si>
    <t>09
S</t>
  </si>
  <si>
    <t>10
D</t>
  </si>
  <si>
    <t>Semana 3
11 al 17</t>
  </si>
  <si>
    <t>11
L</t>
  </si>
  <si>
    <t>12
MA</t>
  </si>
  <si>
    <t>13
MI</t>
  </si>
  <si>
    <t>14
J</t>
  </si>
  <si>
    <t>15
V</t>
  </si>
  <si>
    <t>16
S</t>
  </si>
  <si>
    <t>17
D</t>
  </si>
  <si>
    <t>Semana 4
18 al 24</t>
  </si>
  <si>
    <t>18
L</t>
  </si>
  <si>
    <t>19
MA</t>
  </si>
  <si>
    <t>20
MI</t>
  </si>
  <si>
    <t>21
J</t>
  </si>
  <si>
    <t>22
V</t>
  </si>
  <si>
    <t>23
S</t>
  </si>
  <si>
    <t>24
D</t>
  </si>
  <si>
    <t>Semana 5
25 al 30</t>
  </si>
  <si>
    <t>25
L</t>
  </si>
  <si>
    <t>26
MA</t>
  </si>
  <si>
    <t>27
MI</t>
  </si>
  <si>
    <t>28
J</t>
  </si>
  <si>
    <t>29
V</t>
  </si>
  <si>
    <t>30
S</t>
  </si>
  <si>
    <t xml:space="preserve">Acumulado mensual </t>
  </si>
  <si>
    <t>Atenciones primer contacto presenciales  (UAM)</t>
  </si>
  <si>
    <t>Atenciones primer contacto a distancia  (UAM)</t>
  </si>
  <si>
    <t>Seguimientos de Trabajo Social  (UAM)</t>
  </si>
  <si>
    <t>Atenciones seguimiento psicológico (UAM)</t>
  </si>
  <si>
    <t>Asesorías jurídicas subsecuentes (UAM)</t>
  </si>
  <si>
    <t>Acompañamientos jurídicos  (UAM)</t>
  </si>
  <si>
    <t>Atenciones de primera vez y subsecuentes a NNyA (UAM)</t>
  </si>
  <si>
    <t>Semana 3
14 al 20</t>
  </si>
  <si>
    <t>Semana 4
21 al 27</t>
  </si>
  <si>
    <t>Total Centro de Empoderamiento</t>
  </si>
  <si>
    <t>Atenciones a mujeres UAM</t>
  </si>
  <si>
    <t>Etiquetas de fila</t>
  </si>
  <si>
    <t>Total general</t>
  </si>
  <si>
    <t>Promedio</t>
  </si>
  <si>
    <t>Máximo</t>
  </si>
  <si>
    <t>Mínimo</t>
  </si>
  <si>
    <t>Total Telmujer</t>
  </si>
  <si>
    <t>Total Refugio</t>
  </si>
  <si>
    <t>Total UAM</t>
  </si>
  <si>
    <t>TOTAL</t>
  </si>
  <si>
    <t>Semana 5
28 al 30</t>
  </si>
  <si>
    <t xml:space="preserve">Atención psicológica de primera vez y subsecuente a NNyA en Refugio </t>
  </si>
  <si>
    <t>V</t>
  </si>
  <si>
    <t>S</t>
  </si>
  <si>
    <t>D</t>
  </si>
  <si>
    <t>L</t>
  </si>
  <si>
    <t>MA</t>
  </si>
  <si>
    <t>MI</t>
  </si>
  <si>
    <t>J</t>
  </si>
  <si>
    <t>Seguimientos de Trabajo Social (UAM)</t>
  </si>
  <si>
    <t>Atenciones de primera vez y subsecuentes a niñas, niños y adolescentes (UAM)</t>
  </si>
  <si>
    <t>Domingo</t>
  </si>
  <si>
    <t>Sábado</t>
  </si>
  <si>
    <t>Viernes</t>
  </si>
  <si>
    <t>Jueves</t>
  </si>
  <si>
    <t>Miércoles</t>
  </si>
  <si>
    <t>Martes</t>
  </si>
  <si>
    <t>Lunes</t>
  </si>
  <si>
    <t>Atenciones a mujeres en Centro Integral</t>
  </si>
  <si>
    <t>Atenciones a NNyA en Centro de Empoderamiento</t>
  </si>
  <si>
    <t>Incidentes de conocimiento Telmujer</t>
  </si>
  <si>
    <t>Asesorías Telmujer</t>
  </si>
  <si>
    <t xml:space="preserve">Suma de    Atenciones psicológicas y jurídicas Refugio </t>
  </si>
  <si>
    <t xml:space="preserve">Suma de Atención psicológica de primera vez y subsecuente a niñas, niños y adolescentes en Refugio </t>
  </si>
  <si>
    <t xml:space="preserve">Suma de Ingresos al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</si>
</sst>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  <font>
      <sz val="10"/>
      <color theme="1"/>
      <name val="Adelle Sans Light"/>
      <family val="3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</fonts>
  <fills count="10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660033"/>
      </patternFill>
    </fill>
    <fill>
      <patternFill patternType="solid">
        <fgColor rgb="FFFFC000"/>
        <bgColor rgb="FF66003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5" fillId="2" borderId="9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9" fillId="5" borderId="2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2" borderId="1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7" fillId="6" borderId="2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10" fillId="0" borderId="1" xfId="0" applyFont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C-4421-B15C-655B8AD4AFF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C-4421-B15C-655B8AD4AFF7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C-4421-B15C-655B8AD4AFF7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3C-4421-B15C-655B8AD4AFF7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3C-4421-B15C-655B8AD4AFF7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3C-4421-B15C-655B8AD4AFF7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3C-4421-B15C-655B8AD4AFF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C3C-4421-B15C-655B8AD4AFF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C3C-4421-B15C-655B8AD4AF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Gráficas!$C$1:$I$1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Gráficas!$C$37:$I$37</c:f>
              <c:numCache>
                <c:formatCode>General</c:formatCode>
                <c:ptCount val="7"/>
                <c:pt idx="0">
                  <c:v>107</c:v>
                </c:pt>
                <c:pt idx="1">
                  <c:v>10</c:v>
                </c:pt>
                <c:pt idx="2">
                  <c:v>368</c:v>
                </c:pt>
                <c:pt idx="3">
                  <c:v>167</c:v>
                </c:pt>
                <c:pt idx="4">
                  <c:v>114</c:v>
                </c:pt>
                <c:pt idx="5">
                  <c:v>11</c:v>
                </c:pt>
                <c:pt idx="6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3C-4421-B15C-655B8AD4AF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5-4F00-A75A-8F2CBD72438D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5-4F00-A75A-8F2CBD72438D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5-4F00-A75A-8F2CBD72438D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5-4F00-A75A-8F2CBD72438D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05-4F00-A75A-8F2CBD72438D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05-4F00-A75A-8F2CBD72438D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C05-4F00-A75A-8F2CBD72438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C05-4F00-A75A-8F2CBD724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Gráficas!$U$1:$Z$1</c:f>
              <c:strCache>
                <c:ptCount val="6"/>
                <c:pt idx="0">
                  <c:v>Atenciones primer contacto presenciales en UAM</c:v>
                </c:pt>
                <c:pt idx="1">
                  <c:v>Atenciones primer contacto a distancia  en UAM</c:v>
                </c:pt>
                <c:pt idx="2">
                  <c:v>Seguimientos de Trabajo Social en UAM</c:v>
                </c:pt>
                <c:pt idx="3">
                  <c:v>Atenciones seguimiento psicológico UAM</c:v>
                </c:pt>
                <c:pt idx="4">
                  <c:v>Asesorías jurídicas subsecuentes UAM</c:v>
                </c:pt>
                <c:pt idx="5">
                  <c:v>Acompañamientos jurídicos  UAM</c:v>
                </c:pt>
              </c:strCache>
            </c:strRef>
          </c:cat>
          <c:val>
            <c:numRef>
              <c:f>Gráficas!$U$37:$Z$37</c:f>
              <c:numCache>
                <c:formatCode>General</c:formatCode>
                <c:ptCount val="6"/>
                <c:pt idx="0">
                  <c:v>218</c:v>
                </c:pt>
                <c:pt idx="1">
                  <c:v>0</c:v>
                </c:pt>
                <c:pt idx="2">
                  <c:v>292</c:v>
                </c:pt>
                <c:pt idx="3">
                  <c:v>406</c:v>
                </c:pt>
                <c:pt idx="4">
                  <c:v>207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05-4F00-A75A-8F2CBD7243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Gráficas!$H$42</c:f>
              <c:strCache>
                <c:ptCount val="1"/>
                <c:pt idx="0">
                  <c:v>Semana 1
01 al 03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Gráficas!$AD$42:$AJ$42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9</c:v>
                </c:pt>
                <c:pt idx="3">
                  <c:v>19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DA6-BEE2-20E9AC55C89B}"/>
            </c:ext>
          </c:extLst>
        </c:ser>
        <c:ser>
          <c:idx val="1"/>
          <c:order val="1"/>
          <c:tx>
            <c:strRef>
              <c:f>Gráficas!$H$43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Gráficas!$AD$43:$AJ$43</c:f>
              <c:numCache>
                <c:formatCode>General</c:formatCode>
                <c:ptCount val="7"/>
                <c:pt idx="0">
                  <c:v>59</c:v>
                </c:pt>
                <c:pt idx="1">
                  <c:v>0</c:v>
                </c:pt>
                <c:pt idx="2">
                  <c:v>61</c:v>
                </c:pt>
                <c:pt idx="3">
                  <c:v>98</c:v>
                </c:pt>
                <c:pt idx="4">
                  <c:v>63</c:v>
                </c:pt>
                <c:pt idx="5">
                  <c:v>21</c:v>
                </c:pt>
                <c:pt idx="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4DA6-BEE2-20E9AC55C89B}"/>
            </c:ext>
          </c:extLst>
        </c:ser>
        <c:ser>
          <c:idx val="2"/>
          <c:order val="2"/>
          <c:tx>
            <c:strRef>
              <c:f>Gráficas!$H$44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Gráficas!$AD$44:$AJ$44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54</c:v>
                </c:pt>
                <c:pt idx="3">
                  <c:v>68</c:v>
                </c:pt>
                <c:pt idx="4">
                  <c:v>36</c:v>
                </c:pt>
                <c:pt idx="5">
                  <c:v>10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4DA6-BEE2-20E9AC55C89B}"/>
            </c:ext>
          </c:extLst>
        </c:ser>
        <c:ser>
          <c:idx val="3"/>
          <c:order val="3"/>
          <c:tx>
            <c:strRef>
              <c:f>Gráficas!$H$45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Gráficas!$AD$45:$AJ$45</c:f>
              <c:numCache>
                <c:formatCode>General</c:formatCode>
                <c:ptCount val="7"/>
                <c:pt idx="0">
                  <c:v>52</c:v>
                </c:pt>
                <c:pt idx="1">
                  <c:v>0</c:v>
                </c:pt>
                <c:pt idx="2">
                  <c:v>77</c:v>
                </c:pt>
                <c:pt idx="3">
                  <c:v>106</c:v>
                </c:pt>
                <c:pt idx="4">
                  <c:v>56</c:v>
                </c:pt>
                <c:pt idx="5">
                  <c:v>20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6-4DA6-BEE2-20E9AC55C89B}"/>
            </c:ext>
          </c:extLst>
        </c:ser>
        <c:ser>
          <c:idx val="4"/>
          <c:order val="4"/>
          <c:tx>
            <c:strRef>
              <c:f>Gráficas!$H$46</c:f>
              <c:strCache>
                <c:ptCount val="1"/>
                <c:pt idx="0">
                  <c:v>Semana 5
28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Gráficas!$AD$46:$AJ$46</c:f>
              <c:numCache>
                <c:formatCode>General</c:formatCode>
                <c:ptCount val="7"/>
                <c:pt idx="0">
                  <c:v>65</c:v>
                </c:pt>
                <c:pt idx="1">
                  <c:v>0</c:v>
                </c:pt>
                <c:pt idx="2">
                  <c:v>91</c:v>
                </c:pt>
                <c:pt idx="3">
                  <c:v>115</c:v>
                </c:pt>
                <c:pt idx="4">
                  <c:v>44</c:v>
                </c:pt>
                <c:pt idx="5">
                  <c:v>10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6-4DA6-BEE2-20E9AC55C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5267215"/>
        <c:axId val="1024523343"/>
      </c:barChart>
      <c:catAx>
        <c:axId val="10352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523343"/>
        <c:crosses val="autoZero"/>
        <c:auto val="1"/>
        <c:lblAlgn val="ctr"/>
        <c:lblOffset val="100"/>
        <c:noMultiLvlLbl val="0"/>
      </c:catAx>
      <c:valAx>
        <c:axId val="1024523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52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4F-4BBB-A4D4-93DDB9CFE80F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4F-4BBB-A4D4-93DDB9CFE80F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F-4BBB-A4D4-93DDB9CFE80F}"/>
              </c:ext>
            </c:extLst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4F-4BBB-A4D4-93DDB9CFE80F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4F-4BBB-A4D4-93DDB9CFE80F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4F-4BBB-A4D4-93DDB9CFE80F}"/>
              </c:ext>
            </c:extLst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4F-4BBB-A4D4-93DDB9CFE80F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04F-4BBB-A4D4-93DDB9CFE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Gráficas!$AD$41:$AJ$41</c:f>
              <c:strCache>
                <c:ptCount val="7"/>
                <c:pt idx="0">
                  <c:v>Atenciones primer contacto presenciales  (UAM)</c:v>
                </c:pt>
                <c:pt idx="1">
                  <c:v>Atenciones primer contacto a distancia 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Gráficas!$AD$47:$AJ$47</c:f>
              <c:numCache>
                <c:formatCode>General</c:formatCode>
                <c:ptCount val="7"/>
                <c:pt idx="0">
                  <c:v>218</c:v>
                </c:pt>
                <c:pt idx="1">
                  <c:v>0</c:v>
                </c:pt>
                <c:pt idx="2">
                  <c:v>292</c:v>
                </c:pt>
                <c:pt idx="3">
                  <c:v>406</c:v>
                </c:pt>
                <c:pt idx="4">
                  <c:v>207</c:v>
                </c:pt>
                <c:pt idx="5">
                  <c:v>63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4F-4BBB-A4D4-93DDB9CFE8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Gráficas!$P$51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Gráficas!$P$52:$P$81</c:f>
              <c:numCache>
                <c:formatCode>General</c:formatCode>
                <c:ptCount val="30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54</c:v>
                </c:pt>
                <c:pt idx="4">
                  <c:v>62</c:v>
                </c:pt>
                <c:pt idx="5">
                  <c:v>60</c:v>
                </c:pt>
                <c:pt idx="6">
                  <c:v>74</c:v>
                </c:pt>
                <c:pt idx="7">
                  <c:v>52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71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76</c:v>
                </c:pt>
                <c:pt idx="19">
                  <c:v>58</c:v>
                </c:pt>
                <c:pt idx="20">
                  <c:v>76</c:v>
                </c:pt>
                <c:pt idx="21">
                  <c:v>44</c:v>
                </c:pt>
                <c:pt idx="22">
                  <c:v>0</c:v>
                </c:pt>
                <c:pt idx="23">
                  <c:v>0</c:v>
                </c:pt>
                <c:pt idx="24">
                  <c:v>63</c:v>
                </c:pt>
                <c:pt idx="25">
                  <c:v>77</c:v>
                </c:pt>
                <c:pt idx="26">
                  <c:v>62</c:v>
                </c:pt>
                <c:pt idx="27">
                  <c:v>74</c:v>
                </c:pt>
                <c:pt idx="28">
                  <c:v>48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0-4354-885E-F62554AAF84C}"/>
            </c:ext>
          </c:extLst>
        </c:ser>
        <c:ser>
          <c:idx val="1"/>
          <c:order val="1"/>
          <c:tx>
            <c:strRef>
              <c:f>Gráficas!$Q$51</c:f>
              <c:strCache>
                <c:ptCount val="1"/>
                <c:pt idx="0">
                  <c:v>Atenciones de primera vez y subsecuentes a niñas, niños y adolescentes en UAM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Gráficas!$Q$52:$Q$81</c:f>
              <c:numCache>
                <c:formatCode>General</c:formatCode>
                <c:ptCount val="3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</c:v>
                </c:pt>
                <c:pt idx="18">
                  <c:v>15</c:v>
                </c:pt>
                <c:pt idx="19">
                  <c:v>13</c:v>
                </c:pt>
                <c:pt idx="20">
                  <c:v>23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14</c:v>
                </c:pt>
                <c:pt idx="26">
                  <c:v>19</c:v>
                </c:pt>
                <c:pt idx="27">
                  <c:v>17</c:v>
                </c:pt>
                <c:pt idx="28">
                  <c:v>18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0-4354-885E-F62554AAF8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232944"/>
        <c:axId val="1639626480"/>
      </c:lineChart>
      <c:catAx>
        <c:axId val="17342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39626480"/>
        <c:crosses val="autoZero"/>
        <c:auto val="1"/>
        <c:lblAlgn val="ctr"/>
        <c:lblOffset val="100"/>
        <c:noMultiLvlLbl val="0"/>
      </c:catAx>
      <c:valAx>
        <c:axId val="163962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42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Gráficas!$M$51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Gráficas!$M$52:$M$81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11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4-45C0-8026-C7C32BFDCC14}"/>
            </c:ext>
          </c:extLst>
        </c:ser>
        <c:ser>
          <c:idx val="1"/>
          <c:order val="1"/>
          <c:tx>
            <c:strRef>
              <c:f>Gráficas!$N$51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Gráficas!$N$52:$N$81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6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12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4-45C0-8026-C7C32BFDCC14}"/>
            </c:ext>
          </c:extLst>
        </c:ser>
        <c:ser>
          <c:idx val="2"/>
          <c:order val="2"/>
          <c:tx>
            <c:strRef>
              <c:f>Gráficas!$O$51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Gráficas!$O$52:$O$81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4-45C0-8026-C7C32BFDCC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6608528"/>
        <c:axId val="1881259824"/>
      </c:lineChart>
      <c:catAx>
        <c:axId val="18766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881259824"/>
        <c:crosses val="autoZero"/>
        <c:auto val="1"/>
        <c:lblAlgn val="ctr"/>
        <c:lblOffset val="100"/>
        <c:noMultiLvlLbl val="0"/>
      </c:catAx>
      <c:valAx>
        <c:axId val="1881259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66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CALOR'!$AI$3</c:f>
              <c:strCache>
                <c:ptCount val="1"/>
                <c:pt idx="0">
                  <c:v>Atenciones a mujeres en Centro Integral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CALOR'!$AI$4:$AI$10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183</c:v>
                </c:pt>
                <c:pt idx="3">
                  <c:v>163</c:v>
                </c:pt>
                <c:pt idx="4">
                  <c:v>233</c:v>
                </c:pt>
                <c:pt idx="5">
                  <c:v>214</c:v>
                </c:pt>
                <c:pt idx="6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D-45FD-A19A-5019933D8BA2}"/>
            </c:ext>
          </c:extLst>
        </c:ser>
        <c:ser>
          <c:idx val="1"/>
          <c:order val="1"/>
          <c:tx>
            <c:strRef>
              <c:f>'TABLAS CALOR'!$AJ$3</c:f>
              <c:strCache>
                <c:ptCount val="1"/>
                <c:pt idx="0">
                  <c:v>Atenciones a NNyA en Centro de Empoderamiento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5ED-45FD-A19A-5019933D8BA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5ED-45FD-A19A-5019933D8BA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5ED-45FD-A19A-5019933D8BA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5ED-45FD-A19A-5019933D8BA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5ED-45FD-A19A-5019933D8B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CALOR'!$AJ$4:$AJ$10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32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D-45FD-A19A-5019933D8B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8278688"/>
        <c:axId val="1649573776"/>
      </c:barChart>
      <c:catAx>
        <c:axId val="184827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49573776"/>
        <c:crosses val="autoZero"/>
        <c:auto val="1"/>
        <c:lblAlgn val="ctr"/>
        <c:lblOffset val="100"/>
        <c:noMultiLvlLbl val="0"/>
      </c:catAx>
      <c:valAx>
        <c:axId val="1649573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82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CALOR'!$AK$3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CALOR'!$AK$4:$AK$10</c:f>
              <c:numCache>
                <c:formatCode>General</c:formatCode>
                <c:ptCount val="7"/>
                <c:pt idx="0">
                  <c:v>95</c:v>
                </c:pt>
                <c:pt idx="1">
                  <c:v>102</c:v>
                </c:pt>
                <c:pt idx="2">
                  <c:v>94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BC8-BCE7-C0C108CEAD85}"/>
            </c:ext>
          </c:extLst>
        </c:ser>
        <c:ser>
          <c:idx val="1"/>
          <c:order val="1"/>
          <c:tx>
            <c:strRef>
              <c:f>'TABLAS CALOR'!$AL$3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CALOR'!$AL$4:$AL$10</c:f>
              <c:numCache>
                <c:formatCode>General</c:formatCode>
                <c:ptCount val="7"/>
                <c:pt idx="0">
                  <c:v>579</c:v>
                </c:pt>
                <c:pt idx="1">
                  <c:v>455</c:v>
                </c:pt>
                <c:pt idx="2">
                  <c:v>469</c:v>
                </c:pt>
                <c:pt idx="3">
                  <c:v>346</c:v>
                </c:pt>
                <c:pt idx="4">
                  <c:v>308</c:v>
                </c:pt>
                <c:pt idx="5">
                  <c:v>351</c:v>
                </c:pt>
                <c:pt idx="6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D-4BC8-BCE7-C0C108CEAD8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6217392"/>
        <c:axId val="1733914400"/>
      </c:barChart>
      <c:catAx>
        <c:axId val="184621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733914400"/>
        <c:crosses val="autoZero"/>
        <c:auto val="1"/>
        <c:lblAlgn val="ctr"/>
        <c:lblOffset val="100"/>
        <c:noMultiLvlLbl val="0"/>
      </c:catAx>
      <c:valAx>
        <c:axId val="173391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62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 sz="1200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CALOR'!$AM$3</c:f>
              <c:strCache>
                <c:ptCount val="1"/>
                <c:pt idx="0">
                  <c:v>   Atenciones psicológicas y jurídicas Refugio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CALOR'!$AM$4:$AM$10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6</c:v>
                </c:pt>
                <c:pt idx="4">
                  <c:v>23</c:v>
                </c:pt>
                <c:pt idx="5">
                  <c:v>20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254-BCC2-DA5D5EA85E8B}"/>
            </c:ext>
          </c:extLst>
        </c:ser>
        <c:ser>
          <c:idx val="1"/>
          <c:order val="1"/>
          <c:tx>
            <c:strRef>
              <c:f>'TABLAS CALOR'!$AN$3</c:f>
              <c:strCache>
                <c:ptCount val="1"/>
                <c:pt idx="0">
                  <c:v>Atención psicológica de primera vez y subsecuente a NNyA en Refugio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CALOR'!$AN$4:$AN$10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16</c:v>
                </c:pt>
                <c:pt idx="4">
                  <c:v>34</c:v>
                </c:pt>
                <c:pt idx="5">
                  <c:v>14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4-4254-BCC2-DA5D5EA85E8B}"/>
            </c:ext>
          </c:extLst>
        </c:ser>
        <c:ser>
          <c:idx val="2"/>
          <c:order val="2"/>
          <c:tx>
            <c:strRef>
              <c:f>'TABLAS CALOR'!$AO$3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CALOR'!$AH$4:$AH$10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'TABLAS CALOR'!$AO$4:$AO$10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4-4254-BCC2-DA5D5EA85E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55796768"/>
        <c:axId val="1881266896"/>
      </c:barChart>
      <c:catAx>
        <c:axId val="195579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881266896"/>
        <c:crosses val="autoZero"/>
        <c:auto val="1"/>
        <c:lblAlgn val="ctr"/>
        <c:lblOffset val="100"/>
        <c:noMultiLvlLbl val="0"/>
      </c:catAx>
      <c:valAx>
        <c:axId val="188126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557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Gráficas!$H$42</c:f>
              <c:strCache>
                <c:ptCount val="1"/>
                <c:pt idx="0">
                  <c:v>Semana 1
01 al 03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Gráficas!$I$41:$O$41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Gráficas!$I$42:$O$42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24</c:v>
                </c:pt>
                <c:pt idx="3">
                  <c:v>7</c:v>
                </c:pt>
                <c:pt idx="4">
                  <c:v>13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6-4B37-871F-E4A0A6C13B87}"/>
            </c:ext>
          </c:extLst>
        </c:ser>
        <c:ser>
          <c:idx val="1"/>
          <c:order val="1"/>
          <c:tx>
            <c:strRef>
              <c:f>Gráficas!$H$43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Gráficas!$I$41:$O$41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Gráficas!$I$43:$O$43</c:f>
              <c:numCache>
                <c:formatCode>General</c:formatCode>
                <c:ptCount val="7"/>
                <c:pt idx="0">
                  <c:v>31</c:v>
                </c:pt>
                <c:pt idx="1">
                  <c:v>2</c:v>
                </c:pt>
                <c:pt idx="2">
                  <c:v>108</c:v>
                </c:pt>
                <c:pt idx="3">
                  <c:v>33</c:v>
                </c:pt>
                <c:pt idx="4">
                  <c:v>36</c:v>
                </c:pt>
                <c:pt idx="5">
                  <c:v>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6-4B37-871F-E4A0A6C13B87}"/>
            </c:ext>
          </c:extLst>
        </c:ser>
        <c:ser>
          <c:idx val="2"/>
          <c:order val="2"/>
          <c:tx>
            <c:strRef>
              <c:f>Gráficas!$H$44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Gráficas!$I$41:$O$41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Gráficas!$I$44:$O$44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62</c:v>
                </c:pt>
                <c:pt idx="3">
                  <c:v>25</c:v>
                </c:pt>
                <c:pt idx="4">
                  <c:v>20</c:v>
                </c:pt>
                <c:pt idx="5">
                  <c:v>1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6-4B37-871F-E4A0A6C13B87}"/>
            </c:ext>
          </c:extLst>
        </c:ser>
        <c:ser>
          <c:idx val="3"/>
          <c:order val="3"/>
          <c:tx>
            <c:strRef>
              <c:f>Gráficas!$H$45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Gráficas!$I$41:$O$41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Gráficas!$I$45:$O$45</c:f>
              <c:numCache>
                <c:formatCode>General</c:formatCode>
                <c:ptCount val="7"/>
                <c:pt idx="0">
                  <c:v>35</c:v>
                </c:pt>
                <c:pt idx="1">
                  <c:v>6</c:v>
                </c:pt>
                <c:pt idx="2">
                  <c:v>84</c:v>
                </c:pt>
                <c:pt idx="3">
                  <c:v>71</c:v>
                </c:pt>
                <c:pt idx="4">
                  <c:v>20</c:v>
                </c:pt>
                <c:pt idx="5">
                  <c:v>3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6-4B37-871F-E4A0A6C13B87}"/>
            </c:ext>
          </c:extLst>
        </c:ser>
        <c:ser>
          <c:idx val="4"/>
          <c:order val="4"/>
          <c:tx>
            <c:strRef>
              <c:f>Gráficas!$H$46</c:f>
              <c:strCache>
                <c:ptCount val="1"/>
                <c:pt idx="0">
                  <c:v>Semana 5
28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Gráficas!$I$41:$O$41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Gráficas!$I$46:$O$46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90</c:v>
                </c:pt>
                <c:pt idx="3">
                  <c:v>31</c:v>
                </c:pt>
                <c:pt idx="4">
                  <c:v>25</c:v>
                </c:pt>
                <c:pt idx="5">
                  <c:v>3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6-4B37-871F-E4A0A6C13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629871"/>
        <c:axId val="1022303295"/>
      </c:barChart>
      <c:catAx>
        <c:axId val="9156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2303295"/>
        <c:crosses val="autoZero"/>
        <c:auto val="1"/>
        <c:lblAlgn val="ctr"/>
        <c:lblOffset val="100"/>
        <c:noMultiLvlLbl val="0"/>
      </c:catAx>
      <c:valAx>
        <c:axId val="102230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56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8-4CB0-B4DB-24ABD5FEEFD0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D8-4CB0-B4DB-24ABD5FEE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Gráficas!$K$1:$L$1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Gráficas!$K$37:$L$37</c:f>
              <c:numCache>
                <c:formatCode>General</c:formatCode>
                <c:ptCount val="2"/>
                <c:pt idx="0">
                  <c:v>52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8-4CB0-B4DB-24ABD5FEE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Gráficas!$H$42</c:f>
              <c:strCache>
                <c:ptCount val="1"/>
                <c:pt idx="0">
                  <c:v>Semana 1
01 al 03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Gráficas!$R$41:$S$41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Gráficas!$R$42:$S$42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B87-9080-97F45A3CA638}"/>
            </c:ext>
          </c:extLst>
        </c:ser>
        <c:ser>
          <c:idx val="1"/>
          <c:order val="1"/>
          <c:tx>
            <c:strRef>
              <c:f>Gráficas!$H$43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Gráficas!$R$41:$S$41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Gráficas!$R$43:$S$43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5-4B87-9080-97F45A3CA638}"/>
            </c:ext>
          </c:extLst>
        </c:ser>
        <c:ser>
          <c:idx val="2"/>
          <c:order val="2"/>
          <c:tx>
            <c:strRef>
              <c:f>Gráficas!$H$44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Gráficas!$R$41:$S$41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Gráficas!$R$44:$S$44</c:f>
              <c:numCache>
                <c:formatCode>General</c:formatCode>
                <c:ptCount val="2"/>
                <c:pt idx="0">
                  <c:v>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5-4B87-9080-97F45A3CA638}"/>
            </c:ext>
          </c:extLst>
        </c:ser>
        <c:ser>
          <c:idx val="3"/>
          <c:order val="3"/>
          <c:tx>
            <c:strRef>
              <c:f>Gráficas!$H$45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Gráficas!$R$41:$S$41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Gráficas!$R$45:$S$45</c:f>
              <c:numCache>
                <c:formatCode>General</c:formatCode>
                <c:ptCount val="2"/>
                <c:pt idx="0">
                  <c:v>11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5-4B87-9080-97F45A3CA638}"/>
            </c:ext>
          </c:extLst>
        </c:ser>
        <c:ser>
          <c:idx val="4"/>
          <c:order val="4"/>
          <c:tx>
            <c:strRef>
              <c:f>Gráficas!$H$46</c:f>
              <c:strCache>
                <c:ptCount val="1"/>
                <c:pt idx="0">
                  <c:v>Semana 5
28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Gráficas!$R$41:$S$41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Gráficas!$R$46:$S$46</c:f>
              <c:numCache>
                <c:formatCode>General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5-4B87-9080-97F45A3CA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283327"/>
        <c:axId val="1022449871"/>
      </c:barChart>
      <c:catAx>
        <c:axId val="8722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2449871"/>
        <c:crosses val="autoZero"/>
        <c:auto val="1"/>
        <c:lblAlgn val="ctr"/>
        <c:lblOffset val="100"/>
        <c:noMultiLvlLbl val="0"/>
      </c:catAx>
      <c:valAx>
        <c:axId val="1022449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22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Gráficas!$I$51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Gráficas!$I$52:$I$81</c:f>
              <c:numCache>
                <c:formatCode>General</c:formatCode>
                <c:ptCount val="30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45</c:v>
                </c:pt>
                <c:pt idx="5">
                  <c:v>55</c:v>
                </c:pt>
                <c:pt idx="6">
                  <c:v>59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53</c:v>
                </c:pt>
                <c:pt idx="12">
                  <c:v>68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</c:v>
                </c:pt>
                <c:pt idx="18">
                  <c:v>63</c:v>
                </c:pt>
                <c:pt idx="19">
                  <c:v>67</c:v>
                </c:pt>
                <c:pt idx="20">
                  <c:v>52</c:v>
                </c:pt>
                <c:pt idx="21">
                  <c:v>38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53</c:v>
                </c:pt>
                <c:pt idx="26">
                  <c:v>43</c:v>
                </c:pt>
                <c:pt idx="27">
                  <c:v>52</c:v>
                </c:pt>
                <c:pt idx="28">
                  <c:v>49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9-47DD-B715-27DF3ECDC474}"/>
            </c:ext>
          </c:extLst>
        </c:ser>
        <c:ser>
          <c:idx val="1"/>
          <c:order val="1"/>
          <c:tx>
            <c:strRef>
              <c:f>Gráficas!$J$51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Gráficas!$J$52:$J$81</c:f>
              <c:numCache>
                <c:formatCode>General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15</c:v>
                </c:pt>
                <c:pt idx="6">
                  <c:v>13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14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11</c:v>
                </c:pt>
                <c:pt idx="25">
                  <c:v>10</c:v>
                </c:pt>
                <c:pt idx="26">
                  <c:v>6</c:v>
                </c:pt>
                <c:pt idx="27">
                  <c:v>8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9-47DD-B715-27DF3ECDC4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561439"/>
        <c:axId val="1089311647"/>
      </c:lineChart>
      <c:catAx>
        <c:axId val="11035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89311647"/>
        <c:crosses val="autoZero"/>
        <c:auto val="1"/>
        <c:lblAlgn val="ctr"/>
        <c:lblOffset val="100"/>
        <c:noMultiLvlLbl val="0"/>
      </c:catAx>
      <c:valAx>
        <c:axId val="1089311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035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0C-46A0-99B3-29BC3FBE7474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0C-46A0-99B3-29BC3FBE7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Gráficas!$N$1:$O$1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Gráficas!$N$37:$O$37</c:f>
              <c:numCache>
                <c:formatCode>General</c:formatCode>
                <c:ptCount val="2"/>
                <c:pt idx="0">
                  <c:v>666</c:v>
                </c:pt>
                <c:pt idx="1">
                  <c:v>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C-46A0-99B3-29BC3FBE74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Gráficas!$H$42</c:f>
              <c:strCache>
                <c:ptCount val="1"/>
                <c:pt idx="0">
                  <c:v>Semana 1
01 al 03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Gráficas!$V$41:$W$41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Gráficas!$V$42:$W$42</c:f>
              <c:numCache>
                <c:formatCode>General</c:formatCode>
                <c:ptCount val="2"/>
                <c:pt idx="0">
                  <c:v>56</c:v>
                </c:pt>
                <c:pt idx="1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B-4319-AECC-904ACB44A018}"/>
            </c:ext>
          </c:extLst>
        </c:ser>
        <c:ser>
          <c:idx val="1"/>
          <c:order val="1"/>
          <c:tx>
            <c:strRef>
              <c:f>Gráficas!$H$43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Gráficas!$V$41:$W$41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Gráficas!$V$43:$W$43</c:f>
              <c:numCache>
                <c:formatCode>General</c:formatCode>
                <c:ptCount val="2"/>
                <c:pt idx="0">
                  <c:v>172</c:v>
                </c:pt>
                <c:pt idx="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B-4319-AECC-904ACB44A018}"/>
            </c:ext>
          </c:extLst>
        </c:ser>
        <c:ser>
          <c:idx val="2"/>
          <c:order val="2"/>
          <c:tx>
            <c:strRef>
              <c:f>Gráficas!$H$44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Gráficas!$V$41:$W$41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Gráficas!$V$44:$W$44</c:f>
              <c:numCache>
                <c:formatCode>General</c:formatCode>
                <c:ptCount val="2"/>
                <c:pt idx="0">
                  <c:v>163</c:v>
                </c:pt>
                <c:pt idx="1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B-4319-AECC-904ACB44A018}"/>
            </c:ext>
          </c:extLst>
        </c:ser>
        <c:ser>
          <c:idx val="3"/>
          <c:order val="3"/>
          <c:tx>
            <c:strRef>
              <c:f>Gráficas!$H$45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Gráficas!$V$41:$W$41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Gráficas!$V$45:$W$45</c:f>
              <c:numCache>
                <c:formatCode>General</c:formatCode>
                <c:ptCount val="2"/>
                <c:pt idx="0">
                  <c:v>142</c:v>
                </c:pt>
                <c:pt idx="1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B-4319-AECC-904ACB44A018}"/>
            </c:ext>
          </c:extLst>
        </c:ser>
        <c:ser>
          <c:idx val="4"/>
          <c:order val="4"/>
          <c:tx>
            <c:strRef>
              <c:f>Gráficas!$H$46</c:f>
              <c:strCache>
                <c:ptCount val="1"/>
                <c:pt idx="0">
                  <c:v>Semana 5
28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Gráficas!$V$41:$W$41</c:f>
              <c:strCache>
                <c:ptCount val="2"/>
                <c:pt idx="0">
                  <c:v>Asesorías Telmujer </c:v>
                </c:pt>
                <c:pt idx="1">
                  <c:v>  Incidentes de conocimiento Telmujer </c:v>
                </c:pt>
              </c:strCache>
            </c:strRef>
          </c:cat>
          <c:val>
            <c:numRef>
              <c:f>Gráficas!$V$46:$W$46</c:f>
              <c:numCache>
                <c:formatCode>General</c:formatCode>
                <c:ptCount val="2"/>
                <c:pt idx="0">
                  <c:v>133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B-4319-AECC-904ACB44A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888687"/>
        <c:axId val="1089323295"/>
      </c:barChart>
      <c:catAx>
        <c:axId val="11038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89323295"/>
        <c:crosses val="autoZero"/>
        <c:auto val="1"/>
        <c:lblAlgn val="ctr"/>
        <c:lblOffset val="100"/>
        <c:noMultiLvlLbl val="0"/>
      </c:catAx>
      <c:valAx>
        <c:axId val="1089323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38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Gráficas!$K$51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Gráficas!$K$52:$K$81</c:f>
              <c:numCache>
                <c:formatCode>General</c:formatCode>
                <c:ptCount val="30"/>
                <c:pt idx="0">
                  <c:v>13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24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29</c:v>
                </c:pt>
                <c:pt idx="11">
                  <c:v>16</c:v>
                </c:pt>
                <c:pt idx="12">
                  <c:v>28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26</c:v>
                </c:pt>
                <c:pt idx="17">
                  <c:v>25</c:v>
                </c:pt>
                <c:pt idx="18">
                  <c:v>26</c:v>
                </c:pt>
                <c:pt idx="19">
                  <c:v>16</c:v>
                </c:pt>
                <c:pt idx="20">
                  <c:v>14</c:v>
                </c:pt>
                <c:pt idx="21">
                  <c:v>12</c:v>
                </c:pt>
                <c:pt idx="22">
                  <c:v>25</c:v>
                </c:pt>
                <c:pt idx="23">
                  <c:v>24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28</c:v>
                </c:pt>
                <c:pt idx="28">
                  <c:v>28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9-4EE6-A5C9-F14AE29FE10C}"/>
            </c:ext>
          </c:extLst>
        </c:ser>
        <c:ser>
          <c:idx val="1"/>
          <c:order val="1"/>
          <c:tx>
            <c:strRef>
              <c:f>Gráficas!$L$51</c:f>
              <c:strCache>
                <c:ptCount val="1"/>
                <c:pt idx="0">
                  <c:v>  Incidentes de conocimiento Telmujer 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Gráficas!$H$52:$H$81</c:f>
              <c:strCache>
                <c:ptCount val="30"/>
                <c:pt idx="0">
                  <c:v>01
V</c:v>
                </c:pt>
                <c:pt idx="1">
                  <c:v>02
S</c:v>
                </c:pt>
                <c:pt idx="2">
                  <c:v>03
D</c:v>
                </c:pt>
                <c:pt idx="3">
                  <c:v>04
L</c:v>
                </c:pt>
                <c:pt idx="4">
                  <c:v>05
MA</c:v>
                </c:pt>
                <c:pt idx="5">
                  <c:v>06
MI</c:v>
                </c:pt>
                <c:pt idx="6">
                  <c:v>07
J</c:v>
                </c:pt>
                <c:pt idx="7">
                  <c:v>08
V</c:v>
                </c:pt>
                <c:pt idx="8">
                  <c:v>09
S</c:v>
                </c:pt>
                <c:pt idx="9">
                  <c:v>10
D</c:v>
                </c:pt>
                <c:pt idx="10">
                  <c:v>11
L</c:v>
                </c:pt>
                <c:pt idx="11">
                  <c:v>12
MA</c:v>
                </c:pt>
                <c:pt idx="12">
                  <c:v>13
MI</c:v>
                </c:pt>
                <c:pt idx="13">
                  <c:v>14
J</c:v>
                </c:pt>
                <c:pt idx="14">
                  <c:v>15
V</c:v>
                </c:pt>
                <c:pt idx="15">
                  <c:v>16
S</c:v>
                </c:pt>
                <c:pt idx="16">
                  <c:v>17
D</c:v>
                </c:pt>
                <c:pt idx="17">
                  <c:v>18
L</c:v>
                </c:pt>
                <c:pt idx="18">
                  <c:v>19
MA</c:v>
                </c:pt>
                <c:pt idx="19">
                  <c:v>20
MI</c:v>
                </c:pt>
                <c:pt idx="20">
                  <c:v>21
J</c:v>
                </c:pt>
                <c:pt idx="21">
                  <c:v>22
V</c:v>
                </c:pt>
                <c:pt idx="22">
                  <c:v>23
S</c:v>
                </c:pt>
                <c:pt idx="23">
                  <c:v>24
D</c:v>
                </c:pt>
                <c:pt idx="24">
                  <c:v>25
L</c:v>
                </c:pt>
                <c:pt idx="25">
                  <c:v>26
MA</c:v>
                </c:pt>
                <c:pt idx="26">
                  <c:v>27
MI</c:v>
                </c:pt>
                <c:pt idx="27">
                  <c:v>28
J</c:v>
                </c:pt>
                <c:pt idx="28">
                  <c:v>29
V</c:v>
                </c:pt>
                <c:pt idx="29">
                  <c:v>30
S</c:v>
                </c:pt>
              </c:strCache>
            </c:strRef>
          </c:cat>
          <c:val>
            <c:numRef>
              <c:f>Gráficas!$L$52:$L$81</c:f>
              <c:numCache>
                <c:formatCode>General</c:formatCode>
                <c:ptCount val="30"/>
                <c:pt idx="0">
                  <c:v>102</c:v>
                </c:pt>
                <c:pt idx="1">
                  <c:v>90</c:v>
                </c:pt>
                <c:pt idx="2">
                  <c:v>165</c:v>
                </c:pt>
                <c:pt idx="3">
                  <c:v>137</c:v>
                </c:pt>
                <c:pt idx="4">
                  <c:v>95</c:v>
                </c:pt>
                <c:pt idx="5">
                  <c:v>94</c:v>
                </c:pt>
                <c:pt idx="6">
                  <c:v>83</c:v>
                </c:pt>
                <c:pt idx="7">
                  <c:v>81</c:v>
                </c:pt>
                <c:pt idx="8">
                  <c:v>72</c:v>
                </c:pt>
                <c:pt idx="9">
                  <c:v>143</c:v>
                </c:pt>
                <c:pt idx="10">
                  <c:v>119</c:v>
                </c:pt>
                <c:pt idx="11">
                  <c:v>96</c:v>
                </c:pt>
                <c:pt idx="12">
                  <c:v>83</c:v>
                </c:pt>
                <c:pt idx="13">
                  <c:v>98</c:v>
                </c:pt>
                <c:pt idx="14">
                  <c:v>129</c:v>
                </c:pt>
                <c:pt idx="15">
                  <c:v>91</c:v>
                </c:pt>
                <c:pt idx="16">
                  <c:v>143</c:v>
                </c:pt>
                <c:pt idx="17">
                  <c:v>141</c:v>
                </c:pt>
                <c:pt idx="18">
                  <c:v>73</c:v>
                </c:pt>
                <c:pt idx="19">
                  <c:v>77</c:v>
                </c:pt>
                <c:pt idx="20">
                  <c:v>93</c:v>
                </c:pt>
                <c:pt idx="21">
                  <c:v>77</c:v>
                </c:pt>
                <c:pt idx="22">
                  <c:v>97</c:v>
                </c:pt>
                <c:pt idx="23">
                  <c:v>128</c:v>
                </c:pt>
                <c:pt idx="24">
                  <c:v>131</c:v>
                </c:pt>
                <c:pt idx="25">
                  <c:v>87</c:v>
                </c:pt>
                <c:pt idx="26">
                  <c:v>54</c:v>
                </c:pt>
                <c:pt idx="27">
                  <c:v>72</c:v>
                </c:pt>
                <c:pt idx="28">
                  <c:v>80</c:v>
                </c:pt>
                <c:pt idx="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9-4EE6-A5C9-F14AE29FE1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652735"/>
        <c:axId val="1097386975"/>
      </c:lineChart>
      <c:catAx>
        <c:axId val="11416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97386975"/>
        <c:crosses val="autoZero"/>
        <c:auto val="1"/>
        <c:lblAlgn val="ctr"/>
        <c:lblOffset val="100"/>
        <c:noMultiLvlLbl val="0"/>
      </c:catAx>
      <c:valAx>
        <c:axId val="10973869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1200" b="1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1416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Gráficas!$H$42</c:f>
              <c:strCache>
                <c:ptCount val="1"/>
                <c:pt idx="0">
                  <c:v>Semana 1
01 al 03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Gráficas!$Z$41:$AB$41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Gráficas!$Z$42:$AB$42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D00-AB59-20D844BB49CF}"/>
            </c:ext>
          </c:extLst>
        </c:ser>
        <c:ser>
          <c:idx val="1"/>
          <c:order val="1"/>
          <c:tx>
            <c:strRef>
              <c:f>Gráficas!$H$43</c:f>
              <c:strCache>
                <c:ptCount val="1"/>
                <c:pt idx="0">
                  <c:v>Semana 2
04 al 10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Gráficas!$Z$41:$AB$41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Gráficas!$Z$43:$AB$43</c:f>
              <c:numCache>
                <c:formatCode>General</c:formatCode>
                <c:ptCount val="3"/>
                <c:pt idx="0">
                  <c:v>15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E-4D00-AB59-20D844BB49CF}"/>
            </c:ext>
          </c:extLst>
        </c:ser>
        <c:ser>
          <c:idx val="2"/>
          <c:order val="2"/>
          <c:tx>
            <c:strRef>
              <c:f>Gráficas!$H$44</c:f>
              <c:strCache>
                <c:ptCount val="1"/>
                <c:pt idx="0">
                  <c:v>Semana 3
14 al 20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Gráficas!$Z$41:$AB$41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Gráficas!$Z$44:$AB$44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E-4D00-AB59-20D844BB49CF}"/>
            </c:ext>
          </c:extLst>
        </c:ser>
        <c:ser>
          <c:idx val="3"/>
          <c:order val="3"/>
          <c:tx>
            <c:strRef>
              <c:f>Gráficas!$H$45</c:f>
              <c:strCache>
                <c:ptCount val="1"/>
                <c:pt idx="0">
                  <c:v>Semana 4
21 al 27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Gráficas!$Z$41:$AB$41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Gráficas!$Z$45:$AB$45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E-4D00-AB59-20D844BB49CF}"/>
            </c:ext>
          </c:extLst>
        </c:ser>
        <c:ser>
          <c:idx val="4"/>
          <c:order val="4"/>
          <c:tx>
            <c:strRef>
              <c:f>Gráficas!$H$46</c:f>
              <c:strCache>
                <c:ptCount val="1"/>
                <c:pt idx="0">
                  <c:v>Semana 5
28 al 30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Gráficas!$Z$41:$AB$41</c:f>
              <c:strCache>
                <c:ptCount val="3"/>
                <c:pt idx="0">
                  <c:v>   Atenciones psicológicas y jurídicas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Gráficas!$Z$46:$AB$46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E-4D00-AB59-20D844BB4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639935"/>
        <c:axId val="1024524175"/>
      </c:barChart>
      <c:catAx>
        <c:axId val="11416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524175"/>
        <c:crosses val="autoZero"/>
        <c:auto val="1"/>
        <c:lblAlgn val="ctr"/>
        <c:lblOffset val="100"/>
        <c:noMultiLvlLbl val="0"/>
      </c:catAx>
      <c:valAx>
        <c:axId val="1024524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16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170259</xdr:rowOff>
    </xdr:from>
    <xdr:to>
      <xdr:col>4</xdr:col>
      <xdr:colOff>619125</xdr:colOff>
      <xdr:row>50</xdr:row>
      <xdr:rowOff>1440656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966554-4480-4E5A-992C-1A4D2ED2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750093</xdr:colOff>
      <xdr:row>45</xdr:row>
      <xdr:rowOff>71439</xdr:rowOff>
    </xdr:from>
    <xdr:to>
      <xdr:col>5</xdr:col>
      <xdr:colOff>202405</xdr:colOff>
      <xdr:row>55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975481-55EF-46F1-B067-02094C6C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178593</xdr:rowOff>
    </xdr:from>
    <xdr:to>
      <xdr:col>3</xdr:col>
      <xdr:colOff>125016</xdr:colOff>
      <xdr:row>63</xdr:row>
      <xdr:rowOff>107156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6AE734-6968-4C29-94E9-53BC45146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35718</xdr:colOff>
      <xdr:row>61</xdr:row>
      <xdr:rowOff>170258</xdr:rowOff>
    </xdr:from>
    <xdr:to>
      <xdr:col>4</xdr:col>
      <xdr:colOff>29764</xdr:colOff>
      <xdr:row>71</xdr:row>
      <xdr:rowOff>154781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A7F415-0FD7-4B1F-88CC-94E77FF5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59532</xdr:rowOff>
    </xdr:from>
    <xdr:to>
      <xdr:col>5</xdr:col>
      <xdr:colOff>250031</xdr:colOff>
      <xdr:row>75</xdr:row>
      <xdr:rowOff>309562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E02C4F-988E-49B1-ACA3-6D5E3DEF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23812</xdr:rowOff>
    </xdr:from>
    <xdr:to>
      <xdr:col>3</xdr:col>
      <xdr:colOff>226219</xdr:colOff>
      <xdr:row>41</xdr:row>
      <xdr:rowOff>369093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024642-8A32-484A-8584-2FA9E597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52</xdr:row>
      <xdr:rowOff>313132</xdr:rowOff>
    </xdr:from>
    <xdr:to>
      <xdr:col>5</xdr:col>
      <xdr:colOff>631032</xdr:colOff>
      <xdr:row>57</xdr:row>
      <xdr:rowOff>238125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A65D9B-2249-4B09-BA88-668BBF7B8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348803</xdr:colOff>
      <xdr:row>71</xdr:row>
      <xdr:rowOff>268310</xdr:rowOff>
    </xdr:from>
    <xdr:to>
      <xdr:col>28</xdr:col>
      <xdr:colOff>228062</xdr:colOff>
      <xdr:row>80</xdr:row>
      <xdr:rowOff>187816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F8D034-2BB3-4D15-9719-35595ABC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265508</xdr:rowOff>
    </xdr:from>
    <xdr:to>
      <xdr:col>3</xdr:col>
      <xdr:colOff>428624</xdr:colOff>
      <xdr:row>64</xdr:row>
      <xdr:rowOff>321469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750184-D153-455A-BA6A-51B3B84A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464345</xdr:colOff>
      <xdr:row>40</xdr:row>
      <xdr:rowOff>432197</xdr:rowOff>
    </xdr:from>
    <xdr:to>
      <xdr:col>6</xdr:col>
      <xdr:colOff>476250</xdr:colOff>
      <xdr:row>41</xdr:row>
      <xdr:rowOff>11907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E06366-6BDB-4E2F-B037-8418FF60A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23812</xdr:colOff>
      <xdr:row>81</xdr:row>
      <xdr:rowOff>51195</xdr:rowOff>
    </xdr:from>
    <xdr:to>
      <xdr:col>31</xdr:col>
      <xdr:colOff>678658</xdr:colOff>
      <xdr:row>103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29982A9-0B5E-4C1E-8209-EEBC1B228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333374</xdr:colOff>
      <xdr:row>50</xdr:row>
      <xdr:rowOff>1039414</xdr:rowOff>
    </xdr:from>
    <xdr:to>
      <xdr:col>31</xdr:col>
      <xdr:colOff>238125</xdr:colOff>
      <xdr:row>62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8A3109B-1D41-450F-92BF-CB40206B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269649</xdr:colOff>
      <xdr:row>94</xdr:row>
      <xdr:rowOff>151056</xdr:rowOff>
    </xdr:from>
    <xdr:to>
      <xdr:col>14</xdr:col>
      <xdr:colOff>321970</xdr:colOff>
      <xdr:row>117</xdr:row>
      <xdr:rowOff>147571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8B81A2A-9F28-4DA5-B565-9BFCBD150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563451</xdr:colOff>
      <xdr:row>83</xdr:row>
      <xdr:rowOff>151056</xdr:rowOff>
    </xdr:from>
    <xdr:to>
      <xdr:col>15</xdr:col>
      <xdr:colOff>375634</xdr:colOff>
      <xdr:row>104</xdr:row>
      <xdr:rowOff>26830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892538D-9916-43B0-A746-D1AABBA1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503005</xdr:colOff>
      <xdr:row>13</xdr:row>
      <xdr:rowOff>83906</xdr:rowOff>
    </xdr:from>
    <xdr:to>
      <xdr:col>39</xdr:col>
      <xdr:colOff>160533</xdr:colOff>
      <xdr:row>19</xdr:row>
      <xdr:rowOff>96321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19D71-54A1-4391-9B83-420F32EEF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592904</xdr:colOff>
      <xdr:row>20</xdr:row>
      <xdr:rowOff>41097</xdr:rowOff>
    </xdr:from>
    <xdr:to>
      <xdr:col>38</xdr:col>
      <xdr:colOff>246151</xdr:colOff>
      <xdr:row>24</xdr:row>
      <xdr:rowOff>96322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75E6F-9015-43F8-881F-5122B667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117726</xdr:colOff>
      <xdr:row>2</xdr:row>
      <xdr:rowOff>982893</xdr:rowOff>
    </xdr:from>
    <xdr:to>
      <xdr:col>38</xdr:col>
      <xdr:colOff>310366</xdr:colOff>
      <xdr:row>7</xdr:row>
      <xdr:rowOff>503006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C42706-CE35-4147-977E-E26C9780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690.474470949077" createdVersion="7" refreshedVersion="7" minRefreshableVersion="3" recordCount="30" xr:uid="{7B4BAA49-4557-419C-8629-CF34D36C15A6}">
  <cacheSource type="worksheet">
    <worksheetSource ref="H51:Q81" sheet="Gráficas"/>
  </cacheSource>
  <cacheFields count="10">
    <cacheField name="Fecha " numFmtId="49">
      <sharedItems count="30">
        <s v="01_x000a_V"/>
        <s v="02_x000a_S"/>
        <s v="03_x000a_D"/>
        <s v="04_x000a_L"/>
        <s v="05_x000a_MA"/>
        <s v="06_x000a_MI"/>
        <s v="07_x000a_J"/>
        <s v="08_x000a_V"/>
        <s v="09_x000a_S"/>
        <s v="10_x000a_D"/>
        <s v="11_x000a_L"/>
        <s v="12_x000a_MA"/>
        <s v="13_x000a_MI"/>
        <s v="14_x000a_J"/>
        <s v="15_x000a_V"/>
        <s v="16_x000a_S"/>
        <s v="17_x000a_D"/>
        <s v="18_x000a_L"/>
        <s v="19_x000a_MA"/>
        <s v="20_x000a_MI"/>
        <s v="21_x000a_J"/>
        <s v="22_x000a_V"/>
        <s v="23_x000a_S"/>
        <s v="24_x000a_D"/>
        <s v="25_x000a_L"/>
        <s v="26_x000a_MA"/>
        <s v="27_x000a_MI"/>
        <s v="28_x000a_J"/>
        <s v="29_x000a_V"/>
        <s v="30_x000a_S"/>
      </sharedItems>
    </cacheField>
    <cacheField name="Total Centro Integral" numFmtId="0">
      <sharedItems containsSemiMixedTypes="0" containsString="0" containsNumber="1" containsInteger="1" minValue="0" maxValue="81"/>
    </cacheField>
    <cacheField name="Total Centro de Empoderamiento" numFmtId="0">
      <sharedItems containsSemiMixedTypes="0" containsString="0" containsNumber="1" containsInteger="1" minValue="0" maxValue="15"/>
    </cacheField>
    <cacheField name="Asesorías Telmujer " numFmtId="0">
      <sharedItems containsSemiMixedTypes="0" containsString="0" containsNumber="1" containsInteger="1" minValue="12" maxValue="31"/>
    </cacheField>
    <cacheField name="  Incidentes de conocimiento Telmujer " numFmtId="0">
      <sharedItems containsSemiMixedTypes="0" containsString="0" containsNumber="1" containsInteger="1" minValue="54" maxValue="165"/>
    </cacheField>
    <cacheField name="   Atenciones psicológicas y jurídicas Refugio " numFmtId="0">
      <sharedItems containsSemiMixedTypes="0" containsString="0" containsNumber="1" containsInteger="1" minValue="0" maxValue="12"/>
    </cacheField>
    <cacheField name="Atención psicológica de primera vez y subsecuente a niñas, niños y adolescentes en Refugio " numFmtId="0">
      <sharedItems containsSemiMixedTypes="0" containsString="0" containsNumber="1" containsInteger="1" minValue="0" maxValue="14"/>
    </cacheField>
    <cacheField name="Ingresos al Refugio " numFmtId="0">
      <sharedItems containsSemiMixedTypes="0" containsString="0" containsNumber="1" containsInteger="1" minValue="0" maxValue="7"/>
    </cacheField>
    <cacheField name="Atenciones a mujeres UAM" numFmtId="0">
      <sharedItems containsSemiMixedTypes="0" containsString="0" containsNumber="1" containsInteger="1" minValue="0" maxValue="77"/>
    </cacheField>
    <cacheField name="Atenciones de primera vez y subsecuentes a niñas, niños y adolescentes en UAM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56"/>
    <n v="9"/>
    <n v="13"/>
    <n v="102"/>
    <n v="12"/>
    <n v="3"/>
    <n v="0"/>
    <n v="48"/>
    <n v="10"/>
  </r>
  <r>
    <x v="1"/>
    <n v="0"/>
    <n v="0"/>
    <n v="20"/>
    <n v="90"/>
    <n v="0"/>
    <n v="0"/>
    <n v="0"/>
    <n v="0"/>
    <n v="0"/>
  </r>
  <r>
    <x v="2"/>
    <n v="0"/>
    <n v="0"/>
    <n v="23"/>
    <n v="165"/>
    <n v="0"/>
    <n v="0"/>
    <n v="0"/>
    <n v="0"/>
    <n v="0"/>
  </r>
  <r>
    <x v="3"/>
    <n v="43"/>
    <n v="7"/>
    <n v="24"/>
    <n v="137"/>
    <n v="2"/>
    <n v="9"/>
    <n v="0"/>
    <n v="54"/>
    <n v="18"/>
  </r>
  <r>
    <x v="4"/>
    <n v="45"/>
    <n v="5"/>
    <n v="31"/>
    <n v="95"/>
    <n v="2"/>
    <n v="8"/>
    <n v="0"/>
    <n v="62"/>
    <n v="20"/>
  </r>
  <r>
    <x v="5"/>
    <n v="55"/>
    <n v="15"/>
    <n v="27"/>
    <n v="94"/>
    <n v="8"/>
    <n v="9"/>
    <n v="0"/>
    <n v="60"/>
    <n v="21"/>
  </r>
  <r>
    <x v="6"/>
    <n v="59"/>
    <n v="13"/>
    <n v="24"/>
    <n v="83"/>
    <n v="1"/>
    <n v="2"/>
    <n v="7"/>
    <n v="74"/>
    <n v="20"/>
  </r>
  <r>
    <x v="7"/>
    <n v="40"/>
    <n v="10"/>
    <n v="22"/>
    <n v="81"/>
    <n v="2"/>
    <n v="6"/>
    <n v="0"/>
    <n v="52"/>
    <n v="12"/>
  </r>
  <r>
    <x v="8"/>
    <n v="0"/>
    <n v="0"/>
    <n v="22"/>
    <n v="72"/>
    <n v="0"/>
    <n v="0"/>
    <n v="0"/>
    <n v="0"/>
    <n v="0"/>
  </r>
  <r>
    <x v="9"/>
    <n v="0"/>
    <n v="0"/>
    <n v="22"/>
    <n v="143"/>
    <n v="0"/>
    <n v="0"/>
    <n v="0"/>
    <n v="0"/>
    <n v="0"/>
  </r>
  <r>
    <x v="10"/>
    <n v="70"/>
    <n v="10"/>
    <n v="29"/>
    <n v="119"/>
    <n v="0"/>
    <n v="3"/>
    <n v="0"/>
    <n v="65"/>
    <n v="16"/>
  </r>
  <r>
    <x v="11"/>
    <n v="53"/>
    <n v="14"/>
    <n v="16"/>
    <n v="96"/>
    <n v="8"/>
    <n v="6"/>
    <n v="0"/>
    <n v="71"/>
    <n v="19"/>
  </r>
  <r>
    <x v="12"/>
    <n v="68"/>
    <n v="11"/>
    <n v="28"/>
    <n v="83"/>
    <n v="1"/>
    <n v="14"/>
    <n v="0"/>
    <n v="64"/>
    <n v="20"/>
  </r>
  <r>
    <x v="13"/>
    <n v="0"/>
    <n v="0"/>
    <n v="24"/>
    <n v="98"/>
    <n v="0"/>
    <n v="0"/>
    <n v="0"/>
    <n v="0"/>
    <n v="0"/>
  </r>
  <r>
    <x v="14"/>
    <n v="0"/>
    <n v="0"/>
    <n v="19"/>
    <n v="129"/>
    <n v="0"/>
    <n v="0"/>
    <n v="0"/>
    <n v="0"/>
    <n v="0"/>
  </r>
  <r>
    <x v="15"/>
    <n v="0"/>
    <n v="0"/>
    <n v="21"/>
    <n v="91"/>
    <n v="0"/>
    <n v="0"/>
    <n v="0"/>
    <n v="0"/>
    <n v="0"/>
  </r>
  <r>
    <x v="16"/>
    <n v="0"/>
    <n v="0"/>
    <n v="26"/>
    <n v="143"/>
    <n v="0"/>
    <n v="0"/>
    <n v="0"/>
    <n v="0"/>
    <n v="0"/>
  </r>
  <r>
    <x v="17"/>
    <n v="81"/>
    <n v="13"/>
    <n v="25"/>
    <n v="141"/>
    <n v="4"/>
    <n v="0"/>
    <n v="0"/>
    <n v="57"/>
    <n v="26"/>
  </r>
  <r>
    <x v="18"/>
    <n v="63"/>
    <n v="12"/>
    <n v="26"/>
    <n v="73"/>
    <n v="8"/>
    <n v="0"/>
    <n v="0"/>
    <n v="76"/>
    <n v="15"/>
  </r>
  <r>
    <x v="19"/>
    <n v="67"/>
    <n v="9"/>
    <n v="16"/>
    <n v="77"/>
    <n v="3"/>
    <n v="11"/>
    <n v="0"/>
    <n v="58"/>
    <n v="13"/>
  </r>
  <r>
    <x v="20"/>
    <n v="52"/>
    <n v="11"/>
    <n v="14"/>
    <n v="93"/>
    <n v="3"/>
    <n v="6"/>
    <n v="0"/>
    <n v="76"/>
    <n v="23"/>
  </r>
  <r>
    <x v="21"/>
    <n v="38"/>
    <n v="11"/>
    <n v="12"/>
    <n v="77"/>
    <n v="5"/>
    <n v="9"/>
    <n v="0"/>
    <n v="44"/>
    <n v="15"/>
  </r>
  <r>
    <x v="22"/>
    <n v="0"/>
    <n v="0"/>
    <n v="25"/>
    <n v="97"/>
    <n v="0"/>
    <n v="0"/>
    <n v="0"/>
    <n v="0"/>
    <n v="0"/>
  </r>
  <r>
    <x v="23"/>
    <n v="0"/>
    <n v="0"/>
    <n v="24"/>
    <n v="128"/>
    <n v="0"/>
    <n v="0"/>
    <n v="0"/>
    <n v="0"/>
    <n v="0"/>
  </r>
  <r>
    <x v="24"/>
    <n v="57"/>
    <n v="11"/>
    <n v="22"/>
    <n v="131"/>
    <n v="5"/>
    <n v="9"/>
    <n v="0"/>
    <n v="63"/>
    <n v="15"/>
  </r>
  <r>
    <x v="25"/>
    <n v="53"/>
    <n v="10"/>
    <n v="20"/>
    <n v="87"/>
    <n v="2"/>
    <n v="0"/>
    <n v="0"/>
    <n v="77"/>
    <n v="14"/>
  </r>
  <r>
    <x v="26"/>
    <n v="43"/>
    <n v="6"/>
    <n v="21"/>
    <n v="54"/>
    <n v="11"/>
    <n v="0"/>
    <n v="0"/>
    <n v="62"/>
    <n v="19"/>
  </r>
  <r>
    <x v="27"/>
    <n v="52"/>
    <n v="8"/>
    <n v="28"/>
    <n v="72"/>
    <n v="2"/>
    <n v="8"/>
    <n v="0"/>
    <n v="74"/>
    <n v="17"/>
  </r>
  <r>
    <x v="28"/>
    <n v="49"/>
    <n v="5"/>
    <n v="28"/>
    <n v="80"/>
    <n v="0"/>
    <n v="12"/>
    <n v="0"/>
    <n v="48"/>
    <n v="18"/>
  </r>
  <r>
    <x v="29"/>
    <n v="0"/>
    <n v="0"/>
    <n v="14"/>
    <n v="105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A9190-4C5C-443A-8755-776AF6CE12E5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9" firstHeaderRow="0" firstDataRow="1" firstDataCol="1"/>
  <pivotFields count="10">
    <pivotField axis="axisRow" showAll="0">
      <items count="31">
        <item h="1" x="0"/>
        <item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x="2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6">
    <i>
      <x v="1"/>
    </i>
    <i>
      <x v="8"/>
    </i>
    <i>
      <x v="15"/>
    </i>
    <i>
      <x v="22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Refugio " fld="5" baseField="0" baseItem="0"/>
    <dataField name="Suma de Atención psicológica de primera vez y subsecuente a niñas, niños y adolescentes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zoomScale="80" zoomScaleNormal="80" zoomScaleSheetLayoutView="50" workbookViewId="0">
      <pane xSplit="2" ySplit="5" topLeftCell="C6" activePane="bottomRight" state="frozen"/>
      <selection pane="topRight" activeCell="C1" sqref="C1"/>
      <selection pane="bottomLeft" activeCell="A8" sqref="A8"/>
      <selection pane="bottomRight" activeCell="M24" sqref="M24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1" x14ac:dyDescent="0.25">
      <c r="A2" s="57" t="s">
        <v>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6.25" customHeight="1" thickBot="1" x14ac:dyDescent="0.3">
      <c r="A3" s="57" t="s">
        <v>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s="5" customFormat="1" x14ac:dyDescent="0.25">
      <c r="A4" s="59" t="s">
        <v>0</v>
      </c>
      <c r="B4" s="61" t="s">
        <v>1</v>
      </c>
      <c r="C4" s="63">
        <v>2.1</v>
      </c>
      <c r="D4" s="64"/>
      <c r="E4" s="4">
        <v>2.2000000000000002</v>
      </c>
      <c r="F4" s="63">
        <v>2.2999999999999998</v>
      </c>
      <c r="G4" s="65"/>
      <c r="H4" s="64"/>
      <c r="I4" s="4">
        <v>2.4</v>
      </c>
      <c r="J4" s="63">
        <v>2.5</v>
      </c>
      <c r="K4" s="64"/>
      <c r="L4" s="4">
        <v>2.6</v>
      </c>
      <c r="M4" s="63">
        <v>2.7</v>
      </c>
      <c r="N4" s="64"/>
      <c r="O4" s="4">
        <v>2.8</v>
      </c>
      <c r="P4" s="4"/>
      <c r="Q4" s="4"/>
      <c r="R4" s="4">
        <v>2.9</v>
      </c>
      <c r="S4" s="63" t="s">
        <v>11</v>
      </c>
      <c r="T4" s="64"/>
      <c r="U4" s="4">
        <v>2.11</v>
      </c>
      <c r="V4" s="63">
        <v>2.12</v>
      </c>
      <c r="W4" s="64"/>
      <c r="X4" s="4"/>
      <c r="Y4" s="66" t="s">
        <v>12</v>
      </c>
    </row>
    <row r="5" spans="1:25" s="10" customFormat="1" ht="102" x14ac:dyDescent="0.25">
      <c r="A5" s="60"/>
      <c r="B5" s="62"/>
      <c r="C5" s="6" t="s">
        <v>2</v>
      </c>
      <c r="D5" s="7" t="s">
        <v>3</v>
      </c>
      <c r="E5" s="8" t="s">
        <v>4</v>
      </c>
      <c r="F5" s="6" t="s">
        <v>5</v>
      </c>
      <c r="G5" s="9" t="s">
        <v>30</v>
      </c>
      <c r="H5" s="7" t="s">
        <v>13</v>
      </c>
      <c r="I5" s="8" t="s">
        <v>14</v>
      </c>
      <c r="J5" s="6" t="s">
        <v>15</v>
      </c>
      <c r="K5" s="7" t="s">
        <v>16</v>
      </c>
      <c r="L5" s="8" t="s">
        <v>17</v>
      </c>
      <c r="M5" s="6" t="s">
        <v>18</v>
      </c>
      <c r="N5" s="7" t="s">
        <v>19</v>
      </c>
      <c r="O5" s="8" t="s">
        <v>20</v>
      </c>
      <c r="P5" s="8" t="s">
        <v>21</v>
      </c>
      <c r="Q5" s="8" t="s">
        <v>22</v>
      </c>
      <c r="R5" s="8" t="s">
        <v>23</v>
      </c>
      <c r="S5" s="6" t="s">
        <v>24</v>
      </c>
      <c r="T5" s="7" t="s">
        <v>25</v>
      </c>
      <c r="U5" s="8" t="s">
        <v>26</v>
      </c>
      <c r="V5" s="6" t="s">
        <v>27</v>
      </c>
      <c r="W5" s="7" t="s">
        <v>28</v>
      </c>
      <c r="X5" s="8" t="s">
        <v>29</v>
      </c>
      <c r="Y5" s="67"/>
    </row>
    <row r="6" spans="1:25" ht="15.75" x14ac:dyDescent="0.25">
      <c r="A6" s="1">
        <v>13</v>
      </c>
      <c r="B6" s="13" t="s">
        <v>32</v>
      </c>
      <c r="C6" s="2">
        <v>5</v>
      </c>
      <c r="D6" s="2">
        <v>0</v>
      </c>
      <c r="E6" s="23">
        <v>24</v>
      </c>
      <c r="F6" s="2">
        <v>13</v>
      </c>
      <c r="G6" s="2">
        <v>102</v>
      </c>
      <c r="H6" s="2">
        <v>0</v>
      </c>
      <c r="I6" s="2">
        <v>12</v>
      </c>
      <c r="J6" s="2">
        <v>2</v>
      </c>
      <c r="K6" s="2">
        <v>7</v>
      </c>
      <c r="L6" s="2">
        <v>7</v>
      </c>
      <c r="M6" s="2">
        <v>13</v>
      </c>
      <c r="N6" s="2">
        <v>0</v>
      </c>
      <c r="O6" s="11">
        <v>3</v>
      </c>
      <c r="P6" s="11">
        <v>7</v>
      </c>
      <c r="Q6" s="2">
        <v>0</v>
      </c>
      <c r="R6" s="11">
        <v>19</v>
      </c>
      <c r="S6" s="21">
        <v>8</v>
      </c>
      <c r="T6" s="21">
        <v>2</v>
      </c>
      <c r="U6" s="11">
        <v>10</v>
      </c>
      <c r="V6" s="11">
        <v>10</v>
      </c>
      <c r="W6" s="11">
        <v>0</v>
      </c>
      <c r="X6" s="11">
        <v>9</v>
      </c>
      <c r="Y6" s="11">
        <f t="shared" ref="Y6:Y8" si="0">SUM(C6:X6)</f>
        <v>253</v>
      </c>
    </row>
    <row r="7" spans="1:25" ht="15.75" x14ac:dyDescent="0.25">
      <c r="A7" s="1">
        <v>13</v>
      </c>
      <c r="B7" s="13" t="s">
        <v>33</v>
      </c>
      <c r="C7" s="2">
        <v>0</v>
      </c>
      <c r="D7" s="2">
        <v>0</v>
      </c>
      <c r="E7" s="23">
        <v>0</v>
      </c>
      <c r="F7" s="2">
        <v>20</v>
      </c>
      <c r="G7" s="2">
        <v>90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1">
        <v>0</v>
      </c>
      <c r="P7" s="11">
        <v>0</v>
      </c>
      <c r="Q7" s="2">
        <v>0</v>
      </c>
      <c r="R7" s="11">
        <v>0</v>
      </c>
      <c r="S7" s="16">
        <v>0</v>
      </c>
      <c r="T7" s="16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0"/>
        <v>110</v>
      </c>
    </row>
    <row r="8" spans="1:25" ht="15.75" x14ac:dyDescent="0.25">
      <c r="A8" s="1">
        <v>13</v>
      </c>
      <c r="B8" s="13" t="s">
        <v>56</v>
      </c>
      <c r="C8" s="2">
        <v>0</v>
      </c>
      <c r="D8" s="2">
        <v>0</v>
      </c>
      <c r="E8" s="23">
        <v>0</v>
      </c>
      <c r="F8" s="2">
        <v>23</v>
      </c>
      <c r="G8" s="2">
        <v>165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1">
        <v>0</v>
      </c>
      <c r="P8" s="11">
        <v>0</v>
      </c>
      <c r="Q8" s="2">
        <v>0</v>
      </c>
      <c r="R8" s="11">
        <v>0</v>
      </c>
      <c r="S8" s="16">
        <v>0</v>
      </c>
      <c r="T8" s="16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0"/>
        <v>188</v>
      </c>
    </row>
    <row r="9" spans="1:25" x14ac:dyDescent="0.25">
      <c r="A9" s="56" t="s">
        <v>7</v>
      </c>
      <c r="B9" s="56"/>
      <c r="C9" s="12">
        <f t="shared" ref="C9:X9" si="1">SUM(C6:C8)</f>
        <v>5</v>
      </c>
      <c r="D9" s="12">
        <f t="shared" si="1"/>
        <v>0</v>
      </c>
      <c r="E9" s="12">
        <f t="shared" si="1"/>
        <v>24</v>
      </c>
      <c r="F9" s="12">
        <f t="shared" si="1"/>
        <v>56</v>
      </c>
      <c r="G9" s="12">
        <f t="shared" si="1"/>
        <v>357</v>
      </c>
      <c r="H9" s="12">
        <f t="shared" si="1"/>
        <v>0</v>
      </c>
      <c r="I9" s="12">
        <f t="shared" si="1"/>
        <v>12</v>
      </c>
      <c r="J9" s="12">
        <f t="shared" si="1"/>
        <v>2</v>
      </c>
      <c r="K9" s="12">
        <f t="shared" si="1"/>
        <v>7</v>
      </c>
      <c r="L9" s="12">
        <f t="shared" si="1"/>
        <v>7</v>
      </c>
      <c r="M9" s="12">
        <f t="shared" si="1"/>
        <v>13</v>
      </c>
      <c r="N9" s="12">
        <f t="shared" si="1"/>
        <v>0</v>
      </c>
      <c r="O9" s="12">
        <f t="shared" si="1"/>
        <v>3</v>
      </c>
      <c r="P9" s="12">
        <f t="shared" si="1"/>
        <v>7</v>
      </c>
      <c r="Q9" s="12">
        <f t="shared" si="1"/>
        <v>0</v>
      </c>
      <c r="R9" s="12">
        <f t="shared" si="1"/>
        <v>19</v>
      </c>
      <c r="S9" s="12">
        <f t="shared" si="1"/>
        <v>8</v>
      </c>
      <c r="T9" s="12">
        <f t="shared" si="1"/>
        <v>2</v>
      </c>
      <c r="U9" s="12">
        <f t="shared" si="1"/>
        <v>10</v>
      </c>
      <c r="V9" s="12">
        <f t="shared" si="1"/>
        <v>10</v>
      </c>
      <c r="W9" s="12">
        <f t="shared" si="1"/>
        <v>0</v>
      </c>
      <c r="X9" s="12">
        <f t="shared" si="1"/>
        <v>9</v>
      </c>
      <c r="Y9" s="12">
        <f t="shared" ref="Y9" si="2">SUM(C9:X9)</f>
        <v>551</v>
      </c>
    </row>
  </sheetData>
  <mergeCells count="13">
    <mergeCell ref="A9:B9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topLeftCell="A3" workbookViewId="0">
      <pane xSplit="2" ySplit="5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A8" sqref="A8:XFD14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  <col min="3" max="3" width="11.42578125" customWidth="1"/>
    <col min="5" max="5" width="11.28515625" customWidth="1"/>
    <col min="7" max="7" width="12.42578125" customWidth="1"/>
    <col min="9" max="9" width="11" customWidth="1"/>
    <col min="10" max="10" width="15.7109375" customWidth="1"/>
    <col min="11" max="11" width="15.28515625" customWidth="1"/>
    <col min="13" max="13" width="12.5703125" customWidth="1"/>
    <col min="14" max="14" width="17.140625" customWidth="1"/>
    <col min="15" max="15" width="13.42578125" customWidth="1"/>
    <col min="16" max="16" width="12.7109375" customWidth="1"/>
    <col min="18" max="18" width="11.28515625" customWidth="1"/>
    <col min="19" max="19" width="12.42578125" customWidth="1"/>
    <col min="20" max="20" width="11.7109375" customWidth="1"/>
    <col min="21" max="21" width="13" customWidth="1"/>
    <col min="22" max="22" width="12" customWidth="1"/>
    <col min="23" max="23" width="10.5703125" customWidth="1"/>
    <col min="24" max="24" width="13.42578125" customWidth="1"/>
  </cols>
  <sheetData>
    <row r="1" spans="1:25" ht="15.75" thickBot="1" x14ac:dyDescent="0.3"/>
    <row r="2" spans="1:25" ht="21.75" thickBot="1" x14ac:dyDescent="0.3">
      <c r="A2" s="68" t="s">
        <v>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25" ht="21.75" customHeight="1" x14ac:dyDescent="0.25">
      <c r="A3" s="57" t="s">
        <v>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21" x14ac:dyDescent="0.25">
      <c r="A4" s="57" t="s">
        <v>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26.25" customHeight="1" thickBot="1" x14ac:dyDescent="0.3">
      <c r="A5" s="57" t="s">
        <v>10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s="5" customFormat="1" x14ac:dyDescent="0.25">
      <c r="A6" s="59" t="s">
        <v>0</v>
      </c>
      <c r="B6" s="61" t="s">
        <v>1</v>
      </c>
      <c r="C6" s="63">
        <v>2.1</v>
      </c>
      <c r="D6" s="64"/>
      <c r="E6" s="4">
        <v>2.2000000000000002</v>
      </c>
      <c r="F6" s="63">
        <v>2.2999999999999998</v>
      </c>
      <c r="G6" s="65"/>
      <c r="H6" s="64"/>
      <c r="I6" s="4">
        <v>2.4</v>
      </c>
      <c r="J6" s="63">
        <v>2.5</v>
      </c>
      <c r="K6" s="64"/>
      <c r="L6" s="4">
        <v>2.6</v>
      </c>
      <c r="M6" s="63">
        <v>2.7</v>
      </c>
      <c r="N6" s="64"/>
      <c r="O6" s="4">
        <v>2.8</v>
      </c>
      <c r="P6" s="4"/>
      <c r="Q6" s="4"/>
      <c r="R6" s="4">
        <v>2.9</v>
      </c>
      <c r="S6" s="63" t="s">
        <v>11</v>
      </c>
      <c r="T6" s="64"/>
      <c r="U6" s="4">
        <v>2.11</v>
      </c>
      <c r="V6" s="63">
        <v>2.12</v>
      </c>
      <c r="W6" s="64"/>
      <c r="X6" s="4"/>
      <c r="Y6" s="66" t="s">
        <v>12</v>
      </c>
    </row>
    <row r="7" spans="1:25" s="10" customFormat="1" ht="89.25" x14ac:dyDescent="0.25">
      <c r="A7" s="60"/>
      <c r="B7" s="62"/>
      <c r="C7" s="6" t="s">
        <v>2</v>
      </c>
      <c r="D7" s="7" t="s">
        <v>3</v>
      </c>
      <c r="E7" s="8" t="s">
        <v>4</v>
      </c>
      <c r="F7" s="6" t="s">
        <v>5</v>
      </c>
      <c r="G7" s="9" t="s">
        <v>31</v>
      </c>
      <c r="H7" s="7" t="s">
        <v>13</v>
      </c>
      <c r="I7" s="8" t="s">
        <v>14</v>
      </c>
      <c r="J7" s="6" t="s">
        <v>15</v>
      </c>
      <c r="K7" s="7" t="s">
        <v>16</v>
      </c>
      <c r="L7" s="8" t="s">
        <v>17</v>
      </c>
      <c r="M7" s="6" t="s">
        <v>18</v>
      </c>
      <c r="N7" s="7" t="s">
        <v>19</v>
      </c>
      <c r="O7" s="8" t="s">
        <v>20</v>
      </c>
      <c r="P7" s="8" t="s">
        <v>21</v>
      </c>
      <c r="Q7" s="8" t="s">
        <v>22</v>
      </c>
      <c r="R7" s="8" t="s">
        <v>23</v>
      </c>
      <c r="S7" s="6" t="s">
        <v>24</v>
      </c>
      <c r="T7" s="7" t="s">
        <v>25</v>
      </c>
      <c r="U7" s="8" t="s">
        <v>26</v>
      </c>
      <c r="V7" s="6" t="s">
        <v>27</v>
      </c>
      <c r="W7" s="7" t="s">
        <v>28</v>
      </c>
      <c r="X7" s="8" t="s">
        <v>29</v>
      </c>
      <c r="Y7" s="67"/>
    </row>
    <row r="8" spans="1:25" ht="15.75" x14ac:dyDescent="0.25">
      <c r="A8" s="1">
        <v>14</v>
      </c>
      <c r="B8" s="13" t="s">
        <v>34</v>
      </c>
      <c r="C8" s="2">
        <v>7</v>
      </c>
      <c r="D8" s="2">
        <v>1</v>
      </c>
      <c r="E8" s="22">
        <v>23</v>
      </c>
      <c r="F8" s="2">
        <v>24</v>
      </c>
      <c r="G8" s="2">
        <v>137</v>
      </c>
      <c r="H8" s="2">
        <v>0</v>
      </c>
      <c r="I8" s="2">
        <v>2</v>
      </c>
      <c r="J8" s="2">
        <v>1</v>
      </c>
      <c r="K8" s="2">
        <v>6</v>
      </c>
      <c r="L8" s="2">
        <v>3</v>
      </c>
      <c r="M8" s="2">
        <v>4</v>
      </c>
      <c r="N8" s="2">
        <v>1</v>
      </c>
      <c r="O8" s="11">
        <v>9</v>
      </c>
      <c r="P8" s="11">
        <v>4</v>
      </c>
      <c r="Q8" s="2">
        <v>0</v>
      </c>
      <c r="R8" s="11">
        <v>16</v>
      </c>
      <c r="S8" s="16">
        <v>10</v>
      </c>
      <c r="T8" s="16">
        <v>5</v>
      </c>
      <c r="U8" s="11">
        <v>18</v>
      </c>
      <c r="V8" s="11">
        <v>15</v>
      </c>
      <c r="W8" s="11">
        <v>0</v>
      </c>
      <c r="X8" s="11">
        <v>8</v>
      </c>
      <c r="Y8" s="11">
        <f t="shared" ref="Y8:Y14" si="0">SUM(C8:X8)</f>
        <v>294</v>
      </c>
    </row>
    <row r="9" spans="1:25" ht="15.75" x14ac:dyDescent="0.25">
      <c r="A9" s="1">
        <v>14</v>
      </c>
      <c r="B9" s="13" t="s">
        <v>36</v>
      </c>
      <c r="C9" s="2">
        <v>8</v>
      </c>
      <c r="D9" s="2">
        <v>0</v>
      </c>
      <c r="E9" s="23">
        <v>19</v>
      </c>
      <c r="F9" s="2">
        <v>31</v>
      </c>
      <c r="G9" s="2">
        <v>95</v>
      </c>
      <c r="H9" s="2">
        <v>1</v>
      </c>
      <c r="I9" s="2">
        <v>2</v>
      </c>
      <c r="J9" s="2">
        <v>1</v>
      </c>
      <c r="K9" s="2">
        <v>4</v>
      </c>
      <c r="L9" s="2">
        <v>5</v>
      </c>
      <c r="M9" s="2">
        <v>6</v>
      </c>
      <c r="N9" s="2">
        <v>1</v>
      </c>
      <c r="O9" s="11">
        <v>8</v>
      </c>
      <c r="P9" s="11">
        <v>6</v>
      </c>
      <c r="Q9" s="2">
        <v>0</v>
      </c>
      <c r="R9" s="11">
        <v>19</v>
      </c>
      <c r="S9" s="16">
        <v>12</v>
      </c>
      <c r="T9" s="16">
        <v>5</v>
      </c>
      <c r="U9" s="11">
        <v>20</v>
      </c>
      <c r="V9" s="11">
        <v>12</v>
      </c>
      <c r="W9" s="11">
        <v>0</v>
      </c>
      <c r="X9" s="11">
        <v>14</v>
      </c>
      <c r="Y9" s="11">
        <f t="shared" si="0"/>
        <v>269</v>
      </c>
    </row>
    <row r="10" spans="1:25" ht="15.75" x14ac:dyDescent="0.25">
      <c r="A10" s="1">
        <v>14</v>
      </c>
      <c r="B10" s="13" t="s">
        <v>37</v>
      </c>
      <c r="C10" s="2">
        <v>6</v>
      </c>
      <c r="D10" s="2">
        <v>1</v>
      </c>
      <c r="E10" s="23">
        <v>22</v>
      </c>
      <c r="F10" s="2">
        <v>27</v>
      </c>
      <c r="G10" s="2">
        <v>94</v>
      </c>
      <c r="H10" s="2">
        <v>0</v>
      </c>
      <c r="I10" s="2">
        <v>8</v>
      </c>
      <c r="J10" s="2">
        <v>12</v>
      </c>
      <c r="K10" s="2">
        <v>3</v>
      </c>
      <c r="L10" s="2">
        <v>10</v>
      </c>
      <c r="M10" s="2">
        <v>9</v>
      </c>
      <c r="N10" s="2">
        <v>1</v>
      </c>
      <c r="O10" s="11">
        <v>9</v>
      </c>
      <c r="P10" s="11">
        <v>6</v>
      </c>
      <c r="Q10" s="2">
        <v>0</v>
      </c>
      <c r="R10" s="11">
        <v>19</v>
      </c>
      <c r="S10" s="16">
        <v>12</v>
      </c>
      <c r="T10" s="16">
        <v>3</v>
      </c>
      <c r="U10" s="11">
        <v>21</v>
      </c>
      <c r="V10" s="11">
        <v>12</v>
      </c>
      <c r="W10" s="11">
        <v>0</v>
      </c>
      <c r="X10" s="11">
        <v>14</v>
      </c>
      <c r="Y10" s="11">
        <f t="shared" si="0"/>
        <v>289</v>
      </c>
    </row>
    <row r="11" spans="1:25" ht="15.75" x14ac:dyDescent="0.25">
      <c r="A11" s="1">
        <v>14</v>
      </c>
      <c r="B11" s="13" t="s">
        <v>38</v>
      </c>
      <c r="C11" s="2">
        <v>8</v>
      </c>
      <c r="D11" s="2">
        <v>0</v>
      </c>
      <c r="E11" s="22">
        <v>24</v>
      </c>
      <c r="F11" s="2">
        <v>24</v>
      </c>
      <c r="G11" s="2">
        <v>83</v>
      </c>
      <c r="H11" s="2">
        <v>0</v>
      </c>
      <c r="I11" s="2">
        <v>1</v>
      </c>
      <c r="J11" s="3">
        <v>8</v>
      </c>
      <c r="K11" s="3">
        <v>5</v>
      </c>
      <c r="L11" s="2">
        <v>15</v>
      </c>
      <c r="M11" s="2">
        <v>8</v>
      </c>
      <c r="N11" s="2">
        <v>0</v>
      </c>
      <c r="O11" s="11">
        <v>2</v>
      </c>
      <c r="P11" s="11">
        <v>4</v>
      </c>
      <c r="Q11" s="2">
        <v>7</v>
      </c>
      <c r="R11" s="11">
        <v>26</v>
      </c>
      <c r="S11" s="16">
        <v>13</v>
      </c>
      <c r="T11" s="16">
        <v>7</v>
      </c>
      <c r="U11" s="11">
        <v>20</v>
      </c>
      <c r="V11" s="11">
        <v>15</v>
      </c>
      <c r="W11" s="11">
        <v>0</v>
      </c>
      <c r="X11" s="11">
        <v>13</v>
      </c>
      <c r="Y11" s="11">
        <f t="shared" si="0"/>
        <v>283</v>
      </c>
    </row>
    <row r="12" spans="1:25" ht="15.75" x14ac:dyDescent="0.25">
      <c r="A12" s="1">
        <v>14</v>
      </c>
      <c r="B12" s="13" t="s">
        <v>39</v>
      </c>
      <c r="C12" s="11">
        <v>2</v>
      </c>
      <c r="D12" s="11">
        <v>0</v>
      </c>
      <c r="E12" s="16">
        <v>20</v>
      </c>
      <c r="F12" s="11">
        <v>22</v>
      </c>
      <c r="G12" s="11">
        <v>81</v>
      </c>
      <c r="H12" s="11">
        <v>0</v>
      </c>
      <c r="I12" s="11">
        <v>2</v>
      </c>
      <c r="J12" s="11">
        <v>2</v>
      </c>
      <c r="K12" s="11">
        <v>8</v>
      </c>
      <c r="L12" s="11">
        <v>0</v>
      </c>
      <c r="M12" s="11">
        <v>9</v>
      </c>
      <c r="N12" s="11">
        <v>1</v>
      </c>
      <c r="O12" s="11">
        <v>6</v>
      </c>
      <c r="P12" s="11">
        <v>8</v>
      </c>
      <c r="Q12" s="11">
        <v>0</v>
      </c>
      <c r="R12" s="11">
        <v>18</v>
      </c>
      <c r="S12" s="16">
        <v>16</v>
      </c>
      <c r="T12" s="16">
        <v>1</v>
      </c>
      <c r="U12" s="11">
        <v>12</v>
      </c>
      <c r="V12" s="11">
        <v>5</v>
      </c>
      <c r="W12" s="11">
        <v>0</v>
      </c>
      <c r="X12" s="11">
        <v>12</v>
      </c>
      <c r="Y12" s="11">
        <f t="shared" si="0"/>
        <v>225</v>
      </c>
    </row>
    <row r="13" spans="1:25" ht="15.75" x14ac:dyDescent="0.25">
      <c r="A13" s="1">
        <v>14</v>
      </c>
      <c r="B13" s="13" t="s">
        <v>35</v>
      </c>
      <c r="C13" s="11">
        <v>0</v>
      </c>
      <c r="D13" s="11">
        <v>0</v>
      </c>
      <c r="E13" s="16">
        <v>0</v>
      </c>
      <c r="F13" s="11">
        <v>22</v>
      </c>
      <c r="G13" s="11">
        <v>72</v>
      </c>
      <c r="H13" s="11">
        <v>0</v>
      </c>
      <c r="I13" s="11">
        <v>0</v>
      </c>
      <c r="J13" s="11">
        <v>0</v>
      </c>
      <c r="K13" s="2">
        <v>0</v>
      </c>
      <c r="L13" s="2">
        <v>0</v>
      </c>
      <c r="M13" s="2">
        <v>0</v>
      </c>
      <c r="N13" s="2">
        <v>0</v>
      </c>
      <c r="O13" s="11">
        <v>0</v>
      </c>
      <c r="P13" s="11">
        <v>0</v>
      </c>
      <c r="Q13" s="2">
        <v>0</v>
      </c>
      <c r="R13" s="11">
        <v>0</v>
      </c>
      <c r="S13" s="16">
        <v>0</v>
      </c>
      <c r="T13" s="16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94</v>
      </c>
    </row>
    <row r="14" spans="1:25" ht="15.75" x14ac:dyDescent="0.25">
      <c r="A14" s="1">
        <v>14</v>
      </c>
      <c r="B14" s="13" t="s">
        <v>40</v>
      </c>
      <c r="C14" s="11">
        <v>0</v>
      </c>
      <c r="D14" s="11">
        <v>0</v>
      </c>
      <c r="E14" s="16">
        <v>0</v>
      </c>
      <c r="F14" s="11">
        <v>22</v>
      </c>
      <c r="G14" s="11">
        <v>143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6">
        <v>0</v>
      </c>
      <c r="T14" s="16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165</v>
      </c>
    </row>
    <row r="15" spans="1:25" x14ac:dyDescent="0.25">
      <c r="A15" s="56" t="s">
        <v>7</v>
      </c>
      <c r="B15" s="56"/>
      <c r="C15" s="12">
        <f t="shared" ref="C15:X15" si="1">SUM(C8:C14)</f>
        <v>31</v>
      </c>
      <c r="D15" s="12">
        <f t="shared" si="1"/>
        <v>2</v>
      </c>
      <c r="E15" s="12">
        <f t="shared" si="1"/>
        <v>108</v>
      </c>
      <c r="F15" s="12">
        <f t="shared" si="1"/>
        <v>172</v>
      </c>
      <c r="G15" s="12">
        <f t="shared" si="1"/>
        <v>705</v>
      </c>
      <c r="H15" s="12">
        <f t="shared" si="1"/>
        <v>1</v>
      </c>
      <c r="I15" s="12">
        <f t="shared" si="1"/>
        <v>15</v>
      </c>
      <c r="J15" s="12">
        <f t="shared" si="1"/>
        <v>24</v>
      </c>
      <c r="K15" s="12">
        <f t="shared" si="1"/>
        <v>26</v>
      </c>
      <c r="L15" s="12">
        <f t="shared" si="1"/>
        <v>33</v>
      </c>
      <c r="M15" s="12">
        <f t="shared" si="1"/>
        <v>36</v>
      </c>
      <c r="N15" s="12">
        <f t="shared" si="1"/>
        <v>4</v>
      </c>
      <c r="O15" s="12">
        <f t="shared" si="1"/>
        <v>34</v>
      </c>
      <c r="P15" s="12">
        <f t="shared" si="1"/>
        <v>28</v>
      </c>
      <c r="Q15" s="12">
        <f t="shared" si="1"/>
        <v>7</v>
      </c>
      <c r="R15" s="12">
        <f t="shared" si="1"/>
        <v>98</v>
      </c>
      <c r="S15" s="12">
        <f t="shared" si="1"/>
        <v>63</v>
      </c>
      <c r="T15" s="12">
        <f t="shared" si="1"/>
        <v>21</v>
      </c>
      <c r="U15" s="12">
        <f t="shared" si="1"/>
        <v>91</v>
      </c>
      <c r="V15" s="12">
        <f t="shared" si="1"/>
        <v>59</v>
      </c>
      <c r="W15" s="12">
        <f t="shared" si="1"/>
        <v>0</v>
      </c>
      <c r="X15" s="12">
        <f t="shared" si="1"/>
        <v>61</v>
      </c>
      <c r="Y15" s="12">
        <f t="shared" ref="Y15" si="2">SUM(C15:X15)</f>
        <v>1619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4" sqref="G14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1" x14ac:dyDescent="0.25">
      <c r="A2" s="57" t="s">
        <v>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6.25" customHeight="1" thickBot="1" x14ac:dyDescent="0.3">
      <c r="A3" s="57" t="s">
        <v>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s="5" customFormat="1" x14ac:dyDescent="0.25">
      <c r="A4" s="59" t="s">
        <v>0</v>
      </c>
      <c r="B4" s="61" t="s">
        <v>1</v>
      </c>
      <c r="C4" s="63">
        <v>2.1</v>
      </c>
      <c r="D4" s="64"/>
      <c r="E4" s="4">
        <v>2.2000000000000002</v>
      </c>
      <c r="F4" s="63">
        <v>2.2999999999999998</v>
      </c>
      <c r="G4" s="65"/>
      <c r="H4" s="64"/>
      <c r="I4" s="4">
        <v>2.4</v>
      </c>
      <c r="J4" s="63">
        <v>2.5</v>
      </c>
      <c r="K4" s="64"/>
      <c r="L4" s="4">
        <v>2.6</v>
      </c>
      <c r="M4" s="63">
        <v>2.7</v>
      </c>
      <c r="N4" s="64"/>
      <c r="O4" s="4">
        <v>2.8</v>
      </c>
      <c r="P4" s="4"/>
      <c r="Q4" s="4"/>
      <c r="R4" s="4">
        <v>2.9</v>
      </c>
      <c r="S4" s="63" t="s">
        <v>11</v>
      </c>
      <c r="T4" s="64"/>
      <c r="U4" s="4">
        <v>2.11</v>
      </c>
      <c r="V4" s="63">
        <v>2.12</v>
      </c>
      <c r="W4" s="64"/>
      <c r="X4" s="4"/>
      <c r="Y4" s="66" t="s">
        <v>12</v>
      </c>
    </row>
    <row r="5" spans="1:25" s="10" customFormat="1" ht="127.5" x14ac:dyDescent="0.25">
      <c r="A5" s="60"/>
      <c r="B5" s="62"/>
      <c r="C5" s="6" t="s">
        <v>2</v>
      </c>
      <c r="D5" s="7" t="s">
        <v>3</v>
      </c>
      <c r="E5" s="8" t="s">
        <v>4</v>
      </c>
      <c r="F5" s="6" t="s">
        <v>5</v>
      </c>
      <c r="G5" s="9" t="s">
        <v>31</v>
      </c>
      <c r="H5" s="7" t="s">
        <v>13</v>
      </c>
      <c r="I5" s="8" t="s">
        <v>14</v>
      </c>
      <c r="J5" s="6" t="s">
        <v>15</v>
      </c>
      <c r="K5" s="7" t="s">
        <v>16</v>
      </c>
      <c r="L5" s="8" t="s">
        <v>17</v>
      </c>
      <c r="M5" s="6" t="s">
        <v>18</v>
      </c>
      <c r="N5" s="7" t="s">
        <v>19</v>
      </c>
      <c r="O5" s="8" t="s">
        <v>20</v>
      </c>
      <c r="P5" s="8" t="s">
        <v>21</v>
      </c>
      <c r="Q5" s="8" t="s">
        <v>22</v>
      </c>
      <c r="R5" s="8" t="s">
        <v>23</v>
      </c>
      <c r="S5" s="6" t="s">
        <v>24</v>
      </c>
      <c r="T5" s="7" t="s">
        <v>25</v>
      </c>
      <c r="U5" s="8" t="s">
        <v>26</v>
      </c>
      <c r="V5" s="6" t="s">
        <v>27</v>
      </c>
      <c r="W5" s="7" t="s">
        <v>28</v>
      </c>
      <c r="X5" s="8" t="s">
        <v>29</v>
      </c>
      <c r="Y5" s="67"/>
    </row>
    <row r="6" spans="1:25" ht="15.75" x14ac:dyDescent="0.25">
      <c r="A6" s="1">
        <v>15</v>
      </c>
      <c r="B6" s="13" t="s">
        <v>41</v>
      </c>
      <c r="C6" s="2">
        <v>7</v>
      </c>
      <c r="D6" s="2">
        <v>1</v>
      </c>
      <c r="E6" s="2">
        <v>24</v>
      </c>
      <c r="F6" s="2">
        <v>29</v>
      </c>
      <c r="G6" s="2">
        <v>119</v>
      </c>
      <c r="H6" s="2">
        <v>0</v>
      </c>
      <c r="I6" s="2">
        <v>0</v>
      </c>
      <c r="J6" s="2">
        <v>0</v>
      </c>
      <c r="K6" s="2">
        <v>10</v>
      </c>
      <c r="L6" s="2">
        <v>7</v>
      </c>
      <c r="M6" s="2">
        <v>11</v>
      </c>
      <c r="N6" s="2">
        <v>0</v>
      </c>
      <c r="O6" s="11">
        <v>3</v>
      </c>
      <c r="P6" s="11">
        <v>20</v>
      </c>
      <c r="Q6" s="2">
        <v>0</v>
      </c>
      <c r="R6" s="11">
        <v>21</v>
      </c>
      <c r="S6" s="11">
        <v>13</v>
      </c>
      <c r="T6" s="11">
        <v>5</v>
      </c>
      <c r="U6" s="11">
        <v>16</v>
      </c>
      <c r="V6" s="11">
        <v>13</v>
      </c>
      <c r="W6" s="11">
        <v>0</v>
      </c>
      <c r="X6" s="11">
        <v>13</v>
      </c>
      <c r="Y6" s="11">
        <f t="shared" ref="Y6:Y13" si="0">SUM(C6:X6)</f>
        <v>312</v>
      </c>
    </row>
    <row r="7" spans="1:25" ht="15.75" x14ac:dyDescent="0.25">
      <c r="A7" s="1">
        <v>15</v>
      </c>
      <c r="B7" s="13" t="s">
        <v>42</v>
      </c>
      <c r="C7" s="2">
        <v>5</v>
      </c>
      <c r="D7" s="2">
        <v>1</v>
      </c>
      <c r="E7" s="2">
        <v>19</v>
      </c>
      <c r="F7" s="2">
        <v>16</v>
      </c>
      <c r="G7" s="2">
        <v>96</v>
      </c>
      <c r="H7" s="2">
        <v>0</v>
      </c>
      <c r="I7" s="2">
        <v>8</v>
      </c>
      <c r="J7" s="2">
        <v>3</v>
      </c>
      <c r="K7" s="2">
        <v>11</v>
      </c>
      <c r="L7" s="2">
        <v>8</v>
      </c>
      <c r="M7" s="2">
        <v>3</v>
      </c>
      <c r="N7" s="2">
        <v>0</v>
      </c>
      <c r="O7" s="11">
        <v>6</v>
      </c>
      <c r="P7" s="11">
        <v>17</v>
      </c>
      <c r="Q7" s="2">
        <v>0</v>
      </c>
      <c r="R7" s="11">
        <v>25</v>
      </c>
      <c r="S7" s="11">
        <v>12</v>
      </c>
      <c r="T7" s="11">
        <v>2</v>
      </c>
      <c r="U7" s="11">
        <v>19</v>
      </c>
      <c r="V7" s="11">
        <v>7</v>
      </c>
      <c r="W7" s="11">
        <v>0</v>
      </c>
      <c r="X7" s="11">
        <v>25</v>
      </c>
      <c r="Y7" s="11">
        <f t="shared" si="0"/>
        <v>283</v>
      </c>
    </row>
    <row r="8" spans="1:25" ht="15.75" x14ac:dyDescent="0.25">
      <c r="A8" s="1">
        <v>15</v>
      </c>
      <c r="B8" s="13" t="s">
        <v>43</v>
      </c>
      <c r="C8" s="2">
        <v>5</v>
      </c>
      <c r="D8" s="2">
        <v>0</v>
      </c>
      <c r="E8" s="2">
        <v>19</v>
      </c>
      <c r="F8" s="2">
        <v>28</v>
      </c>
      <c r="G8" s="2">
        <v>83</v>
      </c>
      <c r="H8" s="2">
        <v>0</v>
      </c>
      <c r="I8" s="2">
        <v>1</v>
      </c>
      <c r="J8" s="2">
        <v>1</v>
      </c>
      <c r="K8" s="2">
        <v>10</v>
      </c>
      <c r="L8" s="2">
        <v>10</v>
      </c>
      <c r="M8" s="2">
        <v>6</v>
      </c>
      <c r="N8" s="2">
        <v>1</v>
      </c>
      <c r="O8" s="11">
        <v>14</v>
      </c>
      <c r="P8" s="11">
        <v>27</v>
      </c>
      <c r="Q8" s="2">
        <v>0</v>
      </c>
      <c r="R8" s="11">
        <v>22</v>
      </c>
      <c r="S8" s="11">
        <v>11</v>
      </c>
      <c r="T8" s="11">
        <v>3</v>
      </c>
      <c r="U8" s="11">
        <v>20</v>
      </c>
      <c r="V8" s="11">
        <v>12</v>
      </c>
      <c r="W8" s="11">
        <v>0</v>
      </c>
      <c r="X8" s="11">
        <v>16</v>
      </c>
      <c r="Y8" s="11">
        <f t="shared" si="0"/>
        <v>289</v>
      </c>
    </row>
    <row r="9" spans="1:25" ht="15.75" x14ac:dyDescent="0.25">
      <c r="A9" s="1">
        <v>15</v>
      </c>
      <c r="B9" s="13" t="s">
        <v>44</v>
      </c>
      <c r="C9" s="2">
        <v>0</v>
      </c>
      <c r="D9" s="2">
        <v>0</v>
      </c>
      <c r="E9" s="2">
        <v>0</v>
      </c>
      <c r="F9" s="2">
        <v>24</v>
      </c>
      <c r="G9" s="2">
        <v>98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11">
        <v>0</v>
      </c>
      <c r="P9" s="11">
        <v>0</v>
      </c>
      <c r="Q9" s="2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0"/>
        <v>122</v>
      </c>
    </row>
    <row r="10" spans="1:25" ht="15.75" x14ac:dyDescent="0.25">
      <c r="A10" s="1">
        <v>15</v>
      </c>
      <c r="B10" s="13" t="s">
        <v>45</v>
      </c>
      <c r="C10" s="11">
        <v>0</v>
      </c>
      <c r="D10" s="11">
        <v>0</v>
      </c>
      <c r="E10" s="11">
        <v>0</v>
      </c>
      <c r="F10" s="11">
        <v>19</v>
      </c>
      <c r="G10" s="11">
        <v>129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148</v>
      </c>
    </row>
    <row r="11" spans="1:25" ht="15.75" x14ac:dyDescent="0.25">
      <c r="A11" s="1">
        <v>15</v>
      </c>
      <c r="B11" s="13" t="s">
        <v>46</v>
      </c>
      <c r="C11" s="11">
        <v>0</v>
      </c>
      <c r="D11" s="11">
        <v>0</v>
      </c>
      <c r="E11" s="11">
        <v>0</v>
      </c>
      <c r="F11" s="11">
        <v>21</v>
      </c>
      <c r="G11" s="11">
        <v>91</v>
      </c>
      <c r="H11" s="11">
        <v>0</v>
      </c>
      <c r="I11" s="11">
        <v>0</v>
      </c>
      <c r="J11" s="11">
        <v>0</v>
      </c>
      <c r="K11" s="2">
        <v>0</v>
      </c>
      <c r="L11" s="2">
        <v>0</v>
      </c>
      <c r="M11" s="2">
        <v>0</v>
      </c>
      <c r="N11" s="2">
        <v>0</v>
      </c>
      <c r="O11" s="11">
        <v>0</v>
      </c>
      <c r="P11" s="11">
        <v>0</v>
      </c>
      <c r="Q11" s="2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112</v>
      </c>
    </row>
    <row r="12" spans="1:25" ht="15.75" x14ac:dyDescent="0.25">
      <c r="A12" s="1">
        <v>15</v>
      </c>
      <c r="B12" s="13" t="s">
        <v>47</v>
      </c>
      <c r="C12" s="11">
        <v>0</v>
      </c>
      <c r="D12" s="11">
        <v>0</v>
      </c>
      <c r="E12" s="11">
        <v>0</v>
      </c>
      <c r="F12" s="11">
        <v>26</v>
      </c>
      <c r="G12" s="11">
        <v>143</v>
      </c>
      <c r="H12" s="11">
        <v>0</v>
      </c>
      <c r="I12" s="11">
        <v>0</v>
      </c>
      <c r="J12" s="11">
        <v>0</v>
      </c>
      <c r="K12" s="2">
        <v>0</v>
      </c>
      <c r="L12" s="2">
        <v>0</v>
      </c>
      <c r="M12" s="2">
        <v>0</v>
      </c>
      <c r="N12" s="2">
        <v>0</v>
      </c>
      <c r="O12" s="11">
        <v>0</v>
      </c>
      <c r="P12" s="11">
        <v>0</v>
      </c>
      <c r="Q12" s="2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169</v>
      </c>
    </row>
    <row r="13" spans="1:25" x14ac:dyDescent="0.25">
      <c r="A13" s="56" t="s">
        <v>7</v>
      </c>
      <c r="B13" s="56"/>
      <c r="C13" s="14">
        <f t="shared" ref="C13:X13" si="1">SUM(C6:C12)</f>
        <v>17</v>
      </c>
      <c r="D13" s="14">
        <f t="shared" si="1"/>
        <v>2</v>
      </c>
      <c r="E13" s="14">
        <f t="shared" si="1"/>
        <v>62</v>
      </c>
      <c r="F13" s="14">
        <f t="shared" si="1"/>
        <v>163</v>
      </c>
      <c r="G13" s="14">
        <f t="shared" si="1"/>
        <v>759</v>
      </c>
      <c r="H13" s="14">
        <f t="shared" si="1"/>
        <v>0</v>
      </c>
      <c r="I13" s="14">
        <f t="shared" si="1"/>
        <v>9</v>
      </c>
      <c r="J13" s="14">
        <f t="shared" si="1"/>
        <v>4</v>
      </c>
      <c r="K13" s="14">
        <f t="shared" si="1"/>
        <v>31</v>
      </c>
      <c r="L13" s="14">
        <f t="shared" si="1"/>
        <v>25</v>
      </c>
      <c r="M13" s="14">
        <f t="shared" si="1"/>
        <v>20</v>
      </c>
      <c r="N13" s="14">
        <f t="shared" si="1"/>
        <v>1</v>
      </c>
      <c r="O13" s="14">
        <f t="shared" si="1"/>
        <v>23</v>
      </c>
      <c r="P13" s="14">
        <f t="shared" si="1"/>
        <v>64</v>
      </c>
      <c r="Q13" s="14">
        <f t="shared" si="1"/>
        <v>0</v>
      </c>
      <c r="R13" s="14">
        <f t="shared" si="1"/>
        <v>68</v>
      </c>
      <c r="S13" s="14">
        <f t="shared" si="1"/>
        <v>36</v>
      </c>
      <c r="T13" s="14">
        <f t="shared" si="1"/>
        <v>10</v>
      </c>
      <c r="U13" s="14">
        <f t="shared" si="1"/>
        <v>55</v>
      </c>
      <c r="V13" s="14">
        <f t="shared" si="1"/>
        <v>32</v>
      </c>
      <c r="W13" s="14">
        <f t="shared" si="1"/>
        <v>0</v>
      </c>
      <c r="X13" s="14">
        <f t="shared" si="1"/>
        <v>54</v>
      </c>
      <c r="Y13" s="14">
        <f t="shared" si="0"/>
        <v>1435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topLeftCell="A4" zoomScaleNormal="100" workbookViewId="0">
      <pane xSplit="2" ySplit="5" topLeftCell="N9" activePane="bottomRight" state="frozen"/>
      <selection activeCell="A4" sqref="A4"/>
      <selection pane="topRight" activeCell="C4" sqref="C4"/>
      <selection pane="bottomLeft" activeCell="A6" sqref="A6"/>
      <selection pane="bottomRight" activeCell="Q18" sqref="Q18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  <col min="3" max="3" width="12.28515625" customWidth="1"/>
    <col min="4" max="4" width="12.85546875" customWidth="1"/>
    <col min="5" max="5" width="13.7109375" customWidth="1"/>
    <col min="6" max="6" width="11.7109375" customWidth="1"/>
    <col min="7" max="7" width="12.140625" customWidth="1"/>
    <col min="9" max="11" width="15" customWidth="1"/>
    <col min="12" max="12" width="13.42578125" customWidth="1"/>
    <col min="13" max="13" width="15.42578125" customWidth="1"/>
    <col min="14" max="14" width="19.5703125" customWidth="1"/>
    <col min="15" max="15" width="14.5703125" customWidth="1"/>
    <col min="16" max="16" width="17" customWidth="1"/>
    <col min="18" max="18" width="13.85546875" customWidth="1"/>
    <col min="19" max="19" width="13" customWidth="1"/>
    <col min="20" max="20" width="12" customWidth="1"/>
    <col min="21" max="21" width="14.85546875" customWidth="1"/>
    <col min="22" max="22" width="11.85546875" customWidth="1"/>
    <col min="24" max="24" width="12.42578125" customWidth="1"/>
  </cols>
  <sheetData>
    <row r="1" spans="1:25" ht="21.75" customHeight="1" x14ac:dyDescent="0.2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1" x14ac:dyDescent="0.25">
      <c r="A2" s="57" t="s">
        <v>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6.25" customHeight="1" x14ac:dyDescent="0.25">
      <c r="A3" s="57" t="s">
        <v>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21.75" customHeight="1" x14ac:dyDescent="0.25">
      <c r="A4" s="57" t="s">
        <v>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21" x14ac:dyDescent="0.25">
      <c r="A5" s="57" t="s">
        <v>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26.25" customHeight="1" thickBot="1" x14ac:dyDescent="0.3">
      <c r="A6" s="57" t="s">
        <v>10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s="5" customFormat="1" x14ac:dyDescent="0.25">
      <c r="A7" s="59" t="s">
        <v>0</v>
      </c>
      <c r="B7" s="61" t="s">
        <v>1</v>
      </c>
      <c r="C7" s="63">
        <v>2.1</v>
      </c>
      <c r="D7" s="64"/>
      <c r="E7" s="4">
        <v>2.2000000000000002</v>
      </c>
      <c r="F7" s="63">
        <v>2.2999999999999998</v>
      </c>
      <c r="G7" s="65"/>
      <c r="H7" s="64"/>
      <c r="I7" s="4">
        <v>2.4</v>
      </c>
      <c r="J7" s="63">
        <v>2.5</v>
      </c>
      <c r="K7" s="64"/>
      <c r="L7" s="4">
        <v>2.6</v>
      </c>
      <c r="M7" s="63">
        <v>2.7</v>
      </c>
      <c r="N7" s="64"/>
      <c r="O7" s="4">
        <v>2.8</v>
      </c>
      <c r="P7" s="4"/>
      <c r="Q7" s="4"/>
      <c r="R7" s="4">
        <v>2.9</v>
      </c>
      <c r="S7" s="63" t="s">
        <v>11</v>
      </c>
      <c r="T7" s="64"/>
      <c r="U7" s="4">
        <v>2.11</v>
      </c>
      <c r="V7" s="63">
        <v>2.12</v>
      </c>
      <c r="W7" s="64"/>
      <c r="X7" s="4"/>
      <c r="Y7" s="66" t="s">
        <v>12</v>
      </c>
    </row>
    <row r="8" spans="1:25" s="10" customFormat="1" ht="89.25" x14ac:dyDescent="0.25">
      <c r="A8" s="60"/>
      <c r="B8" s="62"/>
      <c r="C8" s="6" t="s">
        <v>2</v>
      </c>
      <c r="D8" s="7" t="s">
        <v>3</v>
      </c>
      <c r="E8" s="8" t="s">
        <v>4</v>
      </c>
      <c r="F8" s="6" t="s">
        <v>5</v>
      </c>
      <c r="G8" s="9" t="s">
        <v>31</v>
      </c>
      <c r="H8" s="7" t="s">
        <v>13</v>
      </c>
      <c r="I8" s="8" t="s">
        <v>14</v>
      </c>
      <c r="J8" s="6" t="s">
        <v>15</v>
      </c>
      <c r="K8" s="7" t="s">
        <v>16</v>
      </c>
      <c r="L8" s="8" t="s">
        <v>17</v>
      </c>
      <c r="M8" s="6" t="s">
        <v>18</v>
      </c>
      <c r="N8" s="7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6" t="s">
        <v>24</v>
      </c>
      <c r="T8" s="7" t="s">
        <v>25</v>
      </c>
      <c r="U8" s="8" t="s">
        <v>26</v>
      </c>
      <c r="V8" s="6" t="s">
        <v>27</v>
      </c>
      <c r="W8" s="7" t="s">
        <v>28</v>
      </c>
      <c r="X8" s="8" t="s">
        <v>29</v>
      </c>
      <c r="Y8" s="67"/>
    </row>
    <row r="9" spans="1:25" ht="15.75" x14ac:dyDescent="0.25">
      <c r="A9" s="1">
        <v>16</v>
      </c>
      <c r="B9" s="13" t="s">
        <v>48</v>
      </c>
      <c r="C9" s="2">
        <v>15</v>
      </c>
      <c r="D9" s="2">
        <v>0</v>
      </c>
      <c r="E9" s="2">
        <v>18</v>
      </c>
      <c r="F9" s="2">
        <v>25</v>
      </c>
      <c r="G9" s="2">
        <v>141</v>
      </c>
      <c r="H9" s="2">
        <v>0</v>
      </c>
      <c r="I9" s="2">
        <v>4</v>
      </c>
      <c r="J9" s="2">
        <v>4</v>
      </c>
      <c r="K9" s="2">
        <v>9</v>
      </c>
      <c r="L9" s="2">
        <v>32</v>
      </c>
      <c r="M9" s="2">
        <v>5</v>
      </c>
      <c r="N9" s="2">
        <v>1</v>
      </c>
      <c r="O9" s="11">
        <v>0</v>
      </c>
      <c r="P9" s="11">
        <v>10</v>
      </c>
      <c r="Q9" s="2">
        <v>0</v>
      </c>
      <c r="R9" s="11">
        <v>17</v>
      </c>
      <c r="S9" s="11">
        <v>14</v>
      </c>
      <c r="T9" s="11">
        <v>3</v>
      </c>
      <c r="U9" s="11">
        <v>26</v>
      </c>
      <c r="V9" s="11">
        <v>9</v>
      </c>
      <c r="W9" s="11">
        <v>0</v>
      </c>
      <c r="X9" s="11">
        <v>14</v>
      </c>
      <c r="Y9" s="11">
        <f t="shared" ref="Y9:Y16" si="0">SUM(C9:X9)</f>
        <v>347</v>
      </c>
    </row>
    <row r="10" spans="1:25" ht="15.75" x14ac:dyDescent="0.25">
      <c r="A10" s="1">
        <v>16</v>
      </c>
      <c r="B10" s="13" t="s">
        <v>49</v>
      </c>
      <c r="C10" s="2">
        <v>5</v>
      </c>
      <c r="D10" s="2">
        <v>4</v>
      </c>
      <c r="E10" s="2">
        <v>19</v>
      </c>
      <c r="F10" s="2">
        <v>26</v>
      </c>
      <c r="G10" s="2">
        <v>73</v>
      </c>
      <c r="H10" s="2">
        <v>0</v>
      </c>
      <c r="I10" s="2">
        <v>8</v>
      </c>
      <c r="J10" s="2">
        <v>4</v>
      </c>
      <c r="K10" s="2">
        <v>8</v>
      </c>
      <c r="L10" s="2">
        <v>15</v>
      </c>
      <c r="M10" s="2">
        <v>5</v>
      </c>
      <c r="N10" s="2">
        <v>2</v>
      </c>
      <c r="O10" s="11">
        <v>0</v>
      </c>
      <c r="P10" s="11">
        <v>13</v>
      </c>
      <c r="Q10" s="2">
        <v>0</v>
      </c>
      <c r="R10" s="11">
        <v>27</v>
      </c>
      <c r="S10" s="11">
        <v>14</v>
      </c>
      <c r="T10" s="11">
        <v>6</v>
      </c>
      <c r="U10" s="11">
        <v>15</v>
      </c>
      <c r="V10" s="11">
        <v>13</v>
      </c>
      <c r="W10" s="11">
        <v>0</v>
      </c>
      <c r="X10" s="11">
        <v>16</v>
      </c>
      <c r="Y10" s="11">
        <f t="shared" si="0"/>
        <v>273</v>
      </c>
    </row>
    <row r="11" spans="1:25" ht="15.75" x14ac:dyDescent="0.25">
      <c r="A11" s="1">
        <v>16</v>
      </c>
      <c r="B11" s="13" t="s">
        <v>50</v>
      </c>
      <c r="C11" s="2">
        <v>3</v>
      </c>
      <c r="D11" s="2">
        <v>1</v>
      </c>
      <c r="E11" s="2">
        <v>22</v>
      </c>
      <c r="F11" s="2">
        <v>16</v>
      </c>
      <c r="G11" s="2">
        <v>77</v>
      </c>
      <c r="H11" s="2">
        <v>1</v>
      </c>
      <c r="I11" s="2">
        <v>3</v>
      </c>
      <c r="J11" s="2">
        <v>2</v>
      </c>
      <c r="K11" s="2">
        <v>7</v>
      </c>
      <c r="L11" s="2">
        <v>17</v>
      </c>
      <c r="M11" s="2">
        <v>5</v>
      </c>
      <c r="N11" s="2">
        <v>0</v>
      </c>
      <c r="O11" s="11">
        <v>11</v>
      </c>
      <c r="P11" s="11">
        <v>19</v>
      </c>
      <c r="Q11" s="2">
        <v>0</v>
      </c>
      <c r="R11" s="16">
        <v>21</v>
      </c>
      <c r="S11" s="16">
        <v>9</v>
      </c>
      <c r="T11" s="16">
        <v>5</v>
      </c>
      <c r="U11" s="16">
        <v>13</v>
      </c>
      <c r="V11" s="16">
        <v>9</v>
      </c>
      <c r="W11" s="16">
        <v>0</v>
      </c>
      <c r="X11" s="16">
        <v>14</v>
      </c>
      <c r="Y11" s="11">
        <f t="shared" si="0"/>
        <v>255</v>
      </c>
    </row>
    <row r="12" spans="1:25" ht="15.75" x14ac:dyDescent="0.25">
      <c r="A12" s="1">
        <v>16</v>
      </c>
      <c r="B12" s="13" t="s">
        <v>51</v>
      </c>
      <c r="C12" s="2">
        <v>6</v>
      </c>
      <c r="D12" s="2">
        <v>1</v>
      </c>
      <c r="E12" s="2">
        <v>11</v>
      </c>
      <c r="F12" s="2">
        <v>14</v>
      </c>
      <c r="G12" s="2">
        <v>93</v>
      </c>
      <c r="H12" s="2">
        <v>0</v>
      </c>
      <c r="I12" s="2">
        <v>3</v>
      </c>
      <c r="J12" s="3">
        <v>1</v>
      </c>
      <c r="K12" s="3">
        <v>10</v>
      </c>
      <c r="L12" s="2">
        <v>3</v>
      </c>
      <c r="M12" s="2">
        <v>3</v>
      </c>
      <c r="N12" s="2">
        <v>0</v>
      </c>
      <c r="O12" s="11">
        <v>6</v>
      </c>
      <c r="P12" s="11">
        <v>28</v>
      </c>
      <c r="Q12" s="2">
        <v>0</v>
      </c>
      <c r="R12" s="16">
        <v>28</v>
      </c>
      <c r="S12" s="16">
        <v>15</v>
      </c>
      <c r="T12" s="16">
        <v>1</v>
      </c>
      <c r="U12" s="16">
        <v>23</v>
      </c>
      <c r="V12" s="16">
        <v>12</v>
      </c>
      <c r="W12" s="16">
        <v>0</v>
      </c>
      <c r="X12" s="16">
        <v>20</v>
      </c>
      <c r="Y12" s="11">
        <f t="shared" si="0"/>
        <v>278</v>
      </c>
    </row>
    <row r="13" spans="1:25" ht="15.75" x14ac:dyDescent="0.25">
      <c r="A13" s="1">
        <v>16</v>
      </c>
      <c r="B13" s="13" t="s">
        <v>53</v>
      </c>
      <c r="C13" s="11">
        <v>6</v>
      </c>
      <c r="D13" s="11">
        <v>0</v>
      </c>
      <c r="E13" s="11">
        <v>14</v>
      </c>
      <c r="F13" s="11">
        <v>12</v>
      </c>
      <c r="G13" s="11">
        <v>77</v>
      </c>
      <c r="H13" s="11">
        <v>0</v>
      </c>
      <c r="I13" s="11">
        <v>5</v>
      </c>
      <c r="J13" s="11">
        <v>0</v>
      </c>
      <c r="K13" s="11">
        <v>11</v>
      </c>
      <c r="L13" s="11">
        <v>4</v>
      </c>
      <c r="M13" s="11">
        <v>2</v>
      </c>
      <c r="N13" s="11">
        <v>0</v>
      </c>
      <c r="O13" s="11">
        <v>9</v>
      </c>
      <c r="P13" s="11">
        <v>12</v>
      </c>
      <c r="Q13" s="11">
        <v>0</v>
      </c>
      <c r="R13" s="16">
        <v>13</v>
      </c>
      <c r="S13" s="16">
        <v>5</v>
      </c>
      <c r="T13" s="16">
        <v>4</v>
      </c>
      <c r="U13" s="16">
        <v>15</v>
      </c>
      <c r="V13" s="16">
        <v>9</v>
      </c>
      <c r="W13" s="16">
        <v>0</v>
      </c>
      <c r="X13" s="16">
        <v>13</v>
      </c>
      <c r="Y13" s="11">
        <f t="shared" si="0"/>
        <v>211</v>
      </c>
    </row>
    <row r="14" spans="1:25" ht="15.75" x14ac:dyDescent="0.25">
      <c r="A14" s="1">
        <v>16</v>
      </c>
      <c r="B14" s="13" t="s">
        <v>52</v>
      </c>
      <c r="C14" s="11">
        <v>0</v>
      </c>
      <c r="D14" s="11">
        <v>0</v>
      </c>
      <c r="E14" s="11">
        <v>0</v>
      </c>
      <c r="F14" s="11">
        <v>25</v>
      </c>
      <c r="G14" s="11">
        <v>97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1">
        <f t="shared" si="0"/>
        <v>122</v>
      </c>
    </row>
    <row r="15" spans="1:25" ht="15.75" x14ac:dyDescent="0.25">
      <c r="A15" s="1">
        <v>16</v>
      </c>
      <c r="B15" s="13" t="s">
        <v>54</v>
      </c>
      <c r="C15" s="11">
        <v>0</v>
      </c>
      <c r="D15" s="11">
        <v>0</v>
      </c>
      <c r="E15" s="11">
        <v>0</v>
      </c>
      <c r="F15" s="11">
        <v>24</v>
      </c>
      <c r="G15" s="11">
        <v>128</v>
      </c>
      <c r="H15" s="11">
        <v>0</v>
      </c>
      <c r="I15" s="11">
        <v>0</v>
      </c>
      <c r="J15" s="11">
        <v>0</v>
      </c>
      <c r="K15" s="2">
        <v>0</v>
      </c>
      <c r="L15" s="2">
        <v>0</v>
      </c>
      <c r="M15" s="2">
        <v>0</v>
      </c>
      <c r="N15" s="2">
        <v>0</v>
      </c>
      <c r="O15" s="11">
        <v>0</v>
      </c>
      <c r="P15" s="11">
        <v>0</v>
      </c>
      <c r="Q15" s="2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f t="shared" si="0"/>
        <v>152</v>
      </c>
    </row>
    <row r="16" spans="1:25" x14ac:dyDescent="0.25">
      <c r="A16" s="56" t="s">
        <v>7</v>
      </c>
      <c r="B16" s="56"/>
      <c r="C16" s="14">
        <f t="shared" ref="C16:X16" si="1">SUM(C9:C15)</f>
        <v>35</v>
      </c>
      <c r="D16" s="14">
        <f t="shared" si="1"/>
        <v>6</v>
      </c>
      <c r="E16" s="14">
        <f t="shared" si="1"/>
        <v>84</v>
      </c>
      <c r="F16" s="14">
        <f t="shared" si="1"/>
        <v>142</v>
      </c>
      <c r="G16" s="14">
        <f t="shared" si="1"/>
        <v>686</v>
      </c>
      <c r="H16" s="14">
        <f t="shared" si="1"/>
        <v>1</v>
      </c>
      <c r="I16" s="14">
        <f t="shared" si="1"/>
        <v>23</v>
      </c>
      <c r="J16" s="14">
        <f t="shared" si="1"/>
        <v>11</v>
      </c>
      <c r="K16" s="14">
        <f t="shared" si="1"/>
        <v>45</v>
      </c>
      <c r="L16" s="14">
        <f t="shared" si="1"/>
        <v>71</v>
      </c>
      <c r="M16" s="14">
        <f t="shared" si="1"/>
        <v>20</v>
      </c>
      <c r="N16" s="14">
        <f t="shared" si="1"/>
        <v>3</v>
      </c>
      <c r="O16" s="14">
        <f t="shared" si="1"/>
        <v>26</v>
      </c>
      <c r="P16" s="14">
        <f t="shared" si="1"/>
        <v>82</v>
      </c>
      <c r="Q16" s="14">
        <f t="shared" si="1"/>
        <v>0</v>
      </c>
      <c r="R16" s="14">
        <f t="shared" si="1"/>
        <v>106</v>
      </c>
      <c r="S16" s="14">
        <f t="shared" si="1"/>
        <v>57</v>
      </c>
      <c r="T16" s="14">
        <f t="shared" si="1"/>
        <v>19</v>
      </c>
      <c r="U16" s="14">
        <f t="shared" si="1"/>
        <v>92</v>
      </c>
      <c r="V16" s="14">
        <f t="shared" si="1"/>
        <v>52</v>
      </c>
      <c r="W16" s="14">
        <f t="shared" si="1"/>
        <v>0</v>
      </c>
      <c r="X16" s="14">
        <f t="shared" si="1"/>
        <v>77</v>
      </c>
      <c r="Y16" s="14">
        <f t="shared" si="0"/>
        <v>1638</v>
      </c>
    </row>
  </sheetData>
  <mergeCells count="16">
    <mergeCell ref="A6:Y6"/>
    <mergeCell ref="A1:Y1"/>
    <mergeCell ref="A2:Y2"/>
    <mergeCell ref="A3:Y3"/>
    <mergeCell ref="A4:Y4"/>
    <mergeCell ref="A5:Y5"/>
    <mergeCell ref="S7:T7"/>
    <mergeCell ref="V7:W7"/>
    <mergeCell ref="Y7:Y8"/>
    <mergeCell ref="A16:B16"/>
    <mergeCell ref="A7:A8"/>
    <mergeCell ref="B7:B8"/>
    <mergeCell ref="C7:D7"/>
    <mergeCell ref="F7:H7"/>
    <mergeCell ref="J7:K7"/>
    <mergeCell ref="M7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5"/>
  <sheetViews>
    <sheetView topLeftCell="A4" zoomScale="98" zoomScaleNormal="98" workbookViewId="0">
      <pane xSplit="2" ySplit="5" topLeftCell="C9" activePane="bottomRight" state="frozen"/>
      <selection activeCell="A4" sqref="A4"/>
      <selection pane="topRight" activeCell="C4" sqref="C4"/>
      <selection pane="bottomLeft" activeCell="A6" sqref="A6"/>
      <selection pane="bottomRight" activeCell="A14" sqref="A14:XFD14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  <col min="3" max="3" width="14.7109375" customWidth="1"/>
    <col min="4" max="4" width="12.28515625" customWidth="1"/>
    <col min="5" max="5" width="13.42578125" customWidth="1"/>
    <col min="6" max="6" width="11.5703125" customWidth="1"/>
    <col min="7" max="7" width="14.7109375" customWidth="1"/>
    <col min="9" max="9" width="15" customWidth="1"/>
    <col min="10" max="10" width="15.28515625" customWidth="1"/>
    <col min="11" max="11" width="15.140625" customWidth="1"/>
    <col min="12" max="12" width="15.7109375" customWidth="1"/>
    <col min="13" max="13" width="14.85546875" customWidth="1"/>
    <col min="14" max="14" width="18.7109375" customWidth="1"/>
    <col min="15" max="15" width="13" customWidth="1"/>
    <col min="16" max="16" width="14.7109375" customWidth="1"/>
    <col min="18" max="18" width="13.7109375" customWidth="1"/>
    <col min="19" max="19" width="12.7109375" customWidth="1"/>
    <col min="21" max="21" width="13.7109375" customWidth="1"/>
    <col min="22" max="22" width="12.5703125" customWidth="1"/>
    <col min="24" max="24" width="13.140625" customWidth="1"/>
  </cols>
  <sheetData>
    <row r="1" spans="1:25" ht="21.75" customHeight="1" x14ac:dyDescent="0.2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1" x14ac:dyDescent="0.25">
      <c r="A2" s="57" t="s">
        <v>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6.25" customHeight="1" x14ac:dyDescent="0.25">
      <c r="A3" s="57" t="s">
        <v>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21.75" customHeight="1" x14ac:dyDescent="0.25">
      <c r="A4" s="57" t="s">
        <v>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21" x14ac:dyDescent="0.25">
      <c r="A5" s="57" t="s">
        <v>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26.25" customHeight="1" thickBot="1" x14ac:dyDescent="0.3">
      <c r="A6" s="57" t="s">
        <v>10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s="5" customFormat="1" x14ac:dyDescent="0.25">
      <c r="A7" s="59" t="s">
        <v>0</v>
      </c>
      <c r="B7" s="61" t="s">
        <v>1</v>
      </c>
      <c r="C7" s="63">
        <v>2.1</v>
      </c>
      <c r="D7" s="64"/>
      <c r="E7" s="4">
        <v>2.2000000000000002</v>
      </c>
      <c r="F7" s="63">
        <v>2.2999999999999998</v>
      </c>
      <c r="G7" s="65"/>
      <c r="H7" s="64"/>
      <c r="I7" s="4">
        <v>2.4</v>
      </c>
      <c r="J7" s="63">
        <v>2.5</v>
      </c>
      <c r="K7" s="64"/>
      <c r="L7" s="4">
        <v>2.6</v>
      </c>
      <c r="M7" s="63">
        <v>2.7</v>
      </c>
      <c r="N7" s="64"/>
      <c r="O7" s="4">
        <v>2.8</v>
      </c>
      <c r="P7" s="4"/>
      <c r="Q7" s="4"/>
      <c r="R7" s="4">
        <v>2.9</v>
      </c>
      <c r="S7" s="63" t="s">
        <v>11</v>
      </c>
      <c r="T7" s="64"/>
      <c r="U7" s="4">
        <v>2.11</v>
      </c>
      <c r="V7" s="63">
        <v>2.12</v>
      </c>
      <c r="W7" s="64"/>
      <c r="X7" s="4"/>
      <c r="Y7" s="66" t="s">
        <v>12</v>
      </c>
    </row>
    <row r="8" spans="1:25" s="10" customFormat="1" ht="102" x14ac:dyDescent="0.25">
      <c r="A8" s="60"/>
      <c r="B8" s="62"/>
      <c r="C8" s="6" t="s">
        <v>2</v>
      </c>
      <c r="D8" s="7" t="s">
        <v>3</v>
      </c>
      <c r="E8" s="8" t="s">
        <v>4</v>
      </c>
      <c r="F8" s="6" t="s">
        <v>5</v>
      </c>
      <c r="G8" s="9" t="s">
        <v>31</v>
      </c>
      <c r="H8" s="7" t="s">
        <v>13</v>
      </c>
      <c r="I8" s="8" t="s">
        <v>14</v>
      </c>
      <c r="J8" s="6" t="s">
        <v>15</v>
      </c>
      <c r="K8" s="7" t="s">
        <v>16</v>
      </c>
      <c r="L8" s="8" t="s">
        <v>17</v>
      </c>
      <c r="M8" s="6" t="s">
        <v>18</v>
      </c>
      <c r="N8" s="7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6" t="s">
        <v>24</v>
      </c>
      <c r="T8" s="7" t="s">
        <v>25</v>
      </c>
      <c r="U8" s="8" t="s">
        <v>26</v>
      </c>
      <c r="V8" s="6" t="s">
        <v>27</v>
      </c>
      <c r="W8" s="7" t="s">
        <v>28</v>
      </c>
      <c r="X8" s="8" t="s">
        <v>29</v>
      </c>
      <c r="Y8" s="67"/>
    </row>
    <row r="9" spans="1:25" ht="15.75" x14ac:dyDescent="0.25">
      <c r="A9" s="1">
        <v>17</v>
      </c>
      <c r="B9" s="15" t="s">
        <v>55</v>
      </c>
      <c r="C9" s="2">
        <v>4</v>
      </c>
      <c r="D9" s="2">
        <v>0</v>
      </c>
      <c r="E9" s="2">
        <v>22</v>
      </c>
      <c r="F9" s="2">
        <v>22</v>
      </c>
      <c r="G9" s="2">
        <v>131</v>
      </c>
      <c r="H9" s="2">
        <v>1</v>
      </c>
      <c r="I9" s="2">
        <v>5</v>
      </c>
      <c r="J9" s="2">
        <v>4</v>
      </c>
      <c r="K9" s="2">
        <v>7</v>
      </c>
      <c r="L9" s="2">
        <v>12</v>
      </c>
      <c r="M9" s="2">
        <v>5</v>
      </c>
      <c r="N9" s="2">
        <v>0</v>
      </c>
      <c r="O9" s="11">
        <v>9</v>
      </c>
      <c r="P9" s="11">
        <v>14</v>
      </c>
      <c r="Q9" s="2">
        <v>0</v>
      </c>
      <c r="R9" s="11">
        <v>22</v>
      </c>
      <c r="S9" s="11">
        <v>10</v>
      </c>
      <c r="T9" s="11">
        <v>2</v>
      </c>
      <c r="U9" s="11">
        <v>15</v>
      </c>
      <c r="V9" s="11">
        <v>9</v>
      </c>
      <c r="W9" s="11">
        <v>0</v>
      </c>
      <c r="X9" s="11">
        <v>20</v>
      </c>
      <c r="Y9" s="11">
        <f t="shared" ref="Y9:Y15" si="0">SUM(C9:X9)</f>
        <v>314</v>
      </c>
    </row>
    <row r="10" spans="1:25" ht="15.75" x14ac:dyDescent="0.25">
      <c r="A10" s="1">
        <v>17</v>
      </c>
      <c r="B10" s="15">
        <v>44677</v>
      </c>
      <c r="C10" s="2">
        <v>5</v>
      </c>
      <c r="D10" s="2">
        <v>0</v>
      </c>
      <c r="E10" s="2">
        <v>12</v>
      </c>
      <c r="F10" s="2">
        <v>20</v>
      </c>
      <c r="G10" s="2">
        <v>87</v>
      </c>
      <c r="H10" s="2">
        <v>0</v>
      </c>
      <c r="I10" s="2">
        <v>2</v>
      </c>
      <c r="J10" s="2">
        <v>3</v>
      </c>
      <c r="K10" s="2">
        <v>7</v>
      </c>
      <c r="L10" s="2">
        <v>5</v>
      </c>
      <c r="M10" s="2">
        <v>2</v>
      </c>
      <c r="N10" s="2">
        <v>2</v>
      </c>
      <c r="O10" s="11">
        <v>0</v>
      </c>
      <c r="P10" s="11">
        <v>27</v>
      </c>
      <c r="Q10" s="2">
        <v>0</v>
      </c>
      <c r="R10" s="11">
        <v>24</v>
      </c>
      <c r="S10" s="11">
        <v>13</v>
      </c>
      <c r="T10" s="11">
        <v>2</v>
      </c>
      <c r="U10" s="11">
        <v>14</v>
      </c>
      <c r="V10" s="11">
        <v>16</v>
      </c>
      <c r="W10" s="11">
        <v>0</v>
      </c>
      <c r="X10" s="11">
        <v>22</v>
      </c>
      <c r="Y10" s="11">
        <f t="shared" si="0"/>
        <v>263</v>
      </c>
    </row>
    <row r="11" spans="1:25" ht="15.75" x14ac:dyDescent="0.25">
      <c r="A11" s="1">
        <v>17</v>
      </c>
      <c r="B11" s="15">
        <v>44678</v>
      </c>
      <c r="C11" s="2">
        <v>4</v>
      </c>
      <c r="D11" s="2">
        <v>0</v>
      </c>
      <c r="E11" s="2">
        <v>17</v>
      </c>
      <c r="F11" s="2">
        <v>21</v>
      </c>
      <c r="G11" s="2">
        <v>54</v>
      </c>
      <c r="H11" s="2">
        <v>0</v>
      </c>
      <c r="I11" s="2">
        <v>11</v>
      </c>
      <c r="J11" s="2">
        <v>1</v>
      </c>
      <c r="K11" s="2">
        <v>5</v>
      </c>
      <c r="L11" s="2">
        <v>6</v>
      </c>
      <c r="M11" s="2">
        <v>6</v>
      </c>
      <c r="N11" s="2">
        <v>0</v>
      </c>
      <c r="O11" s="11">
        <v>0</v>
      </c>
      <c r="P11" s="11">
        <v>10</v>
      </c>
      <c r="Q11" s="2">
        <v>0</v>
      </c>
      <c r="R11" s="11">
        <v>20</v>
      </c>
      <c r="S11" s="11">
        <v>5</v>
      </c>
      <c r="T11" s="11">
        <v>2</v>
      </c>
      <c r="U11" s="11">
        <v>19</v>
      </c>
      <c r="V11" s="11">
        <v>15</v>
      </c>
      <c r="W11" s="11">
        <v>0</v>
      </c>
      <c r="X11" s="11">
        <v>20</v>
      </c>
      <c r="Y11" s="11">
        <f t="shared" si="0"/>
        <v>216</v>
      </c>
    </row>
    <row r="12" spans="1:25" ht="15.75" x14ac:dyDescent="0.25">
      <c r="A12" s="1">
        <v>17</v>
      </c>
      <c r="B12" s="15">
        <v>44679</v>
      </c>
      <c r="C12" s="2">
        <v>3</v>
      </c>
      <c r="D12" s="2">
        <v>0</v>
      </c>
      <c r="E12" s="2">
        <v>19</v>
      </c>
      <c r="F12" s="2">
        <v>28</v>
      </c>
      <c r="G12" s="2">
        <v>72</v>
      </c>
      <c r="H12" s="2">
        <v>0</v>
      </c>
      <c r="I12" s="2">
        <v>2</v>
      </c>
      <c r="J12" s="3">
        <v>2</v>
      </c>
      <c r="K12" s="3">
        <v>6</v>
      </c>
      <c r="L12" s="2">
        <v>4</v>
      </c>
      <c r="M12" s="2">
        <v>6</v>
      </c>
      <c r="N12" s="2">
        <v>0</v>
      </c>
      <c r="O12" s="11">
        <v>8</v>
      </c>
      <c r="P12" s="11">
        <v>20</v>
      </c>
      <c r="Q12" s="2">
        <v>0</v>
      </c>
      <c r="R12" s="11">
        <v>26</v>
      </c>
      <c r="S12" s="11">
        <v>11</v>
      </c>
      <c r="T12" s="11">
        <v>3</v>
      </c>
      <c r="U12" s="11">
        <v>17</v>
      </c>
      <c r="V12" s="11">
        <v>17</v>
      </c>
      <c r="W12" s="11">
        <v>0</v>
      </c>
      <c r="X12" s="11">
        <v>17</v>
      </c>
      <c r="Y12" s="11">
        <f t="shared" si="0"/>
        <v>261</v>
      </c>
    </row>
    <row r="13" spans="1:25" ht="15.75" x14ac:dyDescent="0.25">
      <c r="A13" s="1">
        <v>17</v>
      </c>
      <c r="B13" s="15">
        <v>44680</v>
      </c>
      <c r="C13" s="11">
        <v>3</v>
      </c>
      <c r="D13" s="11">
        <v>0</v>
      </c>
      <c r="E13" s="11"/>
      <c r="F13" s="11">
        <v>28</v>
      </c>
      <c r="G13" s="11">
        <v>80</v>
      </c>
      <c r="H13" s="11">
        <v>0</v>
      </c>
      <c r="I13" s="11">
        <v>0</v>
      </c>
      <c r="J13" s="11">
        <v>1</v>
      </c>
      <c r="K13" s="11">
        <v>4</v>
      </c>
      <c r="L13" s="11"/>
      <c r="M13" s="11">
        <v>6</v>
      </c>
      <c r="N13" s="11">
        <v>1</v>
      </c>
      <c r="O13" s="11">
        <v>12</v>
      </c>
      <c r="P13" s="11">
        <v>15</v>
      </c>
      <c r="Q13" s="11">
        <v>0</v>
      </c>
      <c r="R13" s="11"/>
      <c r="S13" s="11"/>
      <c r="T13" s="11"/>
      <c r="U13" s="11"/>
      <c r="V13" s="11"/>
      <c r="W13" s="11"/>
      <c r="X13" s="11"/>
      <c r="Y13" s="11">
        <f t="shared" si="0"/>
        <v>150</v>
      </c>
    </row>
    <row r="14" spans="1:25" ht="15.75" x14ac:dyDescent="0.25">
      <c r="A14" s="1">
        <v>17</v>
      </c>
      <c r="B14" s="15">
        <v>44681</v>
      </c>
      <c r="C14" s="11">
        <v>0</v>
      </c>
      <c r="D14" s="11">
        <v>0</v>
      </c>
      <c r="E14" s="11">
        <v>0</v>
      </c>
      <c r="F14" s="11">
        <v>14</v>
      </c>
      <c r="G14" s="11">
        <v>105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119</v>
      </c>
    </row>
    <row r="15" spans="1:25" x14ac:dyDescent="0.25">
      <c r="A15" s="56" t="s">
        <v>7</v>
      </c>
      <c r="B15" s="56"/>
      <c r="C15" s="14">
        <f t="shared" ref="C15:X15" si="1">SUM(C9:C14)</f>
        <v>19</v>
      </c>
      <c r="D15" s="14">
        <f t="shared" si="1"/>
        <v>0</v>
      </c>
      <c r="E15" s="14">
        <f t="shared" si="1"/>
        <v>70</v>
      </c>
      <c r="F15" s="14">
        <f t="shared" si="1"/>
        <v>133</v>
      </c>
      <c r="G15" s="14">
        <f t="shared" si="1"/>
        <v>529</v>
      </c>
      <c r="H15" s="14">
        <f t="shared" si="1"/>
        <v>1</v>
      </c>
      <c r="I15" s="14">
        <f t="shared" si="1"/>
        <v>20</v>
      </c>
      <c r="J15" s="14">
        <f t="shared" si="1"/>
        <v>11</v>
      </c>
      <c r="K15" s="14">
        <f t="shared" si="1"/>
        <v>29</v>
      </c>
      <c r="L15" s="14">
        <f t="shared" si="1"/>
        <v>27</v>
      </c>
      <c r="M15" s="14">
        <f t="shared" si="1"/>
        <v>25</v>
      </c>
      <c r="N15" s="14">
        <f t="shared" si="1"/>
        <v>3</v>
      </c>
      <c r="O15" s="14">
        <f t="shared" si="1"/>
        <v>29</v>
      </c>
      <c r="P15" s="14">
        <f t="shared" si="1"/>
        <v>86</v>
      </c>
      <c r="Q15" s="14">
        <f t="shared" si="1"/>
        <v>0</v>
      </c>
      <c r="R15" s="14">
        <f t="shared" si="1"/>
        <v>92</v>
      </c>
      <c r="S15" s="14">
        <f t="shared" si="1"/>
        <v>39</v>
      </c>
      <c r="T15" s="14">
        <f t="shared" si="1"/>
        <v>9</v>
      </c>
      <c r="U15" s="14">
        <f t="shared" si="1"/>
        <v>65</v>
      </c>
      <c r="V15" s="14">
        <f t="shared" si="1"/>
        <v>57</v>
      </c>
      <c r="W15" s="14">
        <f t="shared" si="1"/>
        <v>0</v>
      </c>
      <c r="X15" s="14">
        <f t="shared" si="1"/>
        <v>79</v>
      </c>
      <c r="Y15" s="14">
        <f t="shared" si="0"/>
        <v>1323</v>
      </c>
    </row>
  </sheetData>
  <mergeCells count="16">
    <mergeCell ref="A15:B15"/>
    <mergeCell ref="A1:Y1"/>
    <mergeCell ref="A2:Y2"/>
    <mergeCell ref="A3:Y3"/>
    <mergeCell ref="C7:D7"/>
    <mergeCell ref="F7:H7"/>
    <mergeCell ref="J7:K7"/>
    <mergeCell ref="M7:N7"/>
    <mergeCell ref="S7:T7"/>
    <mergeCell ref="V7:W7"/>
    <mergeCell ref="Y7:Y8"/>
    <mergeCell ref="A7:A8"/>
    <mergeCell ref="B7:B8"/>
    <mergeCell ref="A4:Y4"/>
    <mergeCell ref="A5:Y5"/>
    <mergeCell ref="A6:Y6"/>
  </mergeCells>
  <pageMargins left="0.7" right="0.7" top="0.7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3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K20" sqref="K20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  <col min="3" max="3" width="12.85546875" customWidth="1"/>
    <col min="4" max="4" width="13.140625" customWidth="1"/>
    <col min="5" max="5" width="12.7109375" customWidth="1"/>
    <col min="6" max="6" width="12.42578125" customWidth="1"/>
    <col min="7" max="7" width="18.85546875" customWidth="1"/>
    <col min="8" max="8" width="17.7109375" customWidth="1"/>
    <col min="9" max="10" width="14.28515625" customWidth="1"/>
    <col min="11" max="11" width="13" customWidth="1"/>
    <col min="12" max="12" width="13.42578125" customWidth="1"/>
    <col min="14" max="14" width="13.140625" customWidth="1"/>
    <col min="15" max="15" width="12.5703125" customWidth="1"/>
    <col min="16" max="16" width="15" customWidth="1"/>
    <col min="18" max="18" width="12.85546875" customWidth="1"/>
    <col min="19" max="20" width="12.7109375" customWidth="1"/>
    <col min="21" max="21" width="13.5703125" customWidth="1"/>
    <col min="22" max="22" width="14.5703125" customWidth="1"/>
    <col min="23" max="24" width="13.5703125" customWidth="1"/>
    <col min="25" max="25" width="12.42578125" hidden="1" customWidth="1"/>
  </cols>
  <sheetData>
    <row r="1" spans="1:25" s="10" customFormat="1" ht="89.25" x14ac:dyDescent="0.25">
      <c r="A1" s="18"/>
      <c r="B1" s="19"/>
      <c r="C1" s="6" t="s">
        <v>2</v>
      </c>
      <c r="D1" s="7" t="s">
        <v>3</v>
      </c>
      <c r="E1" s="8" t="s">
        <v>4</v>
      </c>
      <c r="F1" s="8" t="s">
        <v>17</v>
      </c>
      <c r="G1" s="6" t="s">
        <v>18</v>
      </c>
      <c r="H1" s="7" t="s">
        <v>19</v>
      </c>
      <c r="I1" s="8" t="s">
        <v>21</v>
      </c>
      <c r="J1" s="25"/>
      <c r="K1" s="6" t="s">
        <v>15</v>
      </c>
      <c r="L1" s="7" t="s">
        <v>16</v>
      </c>
      <c r="M1" s="6" t="s">
        <v>5</v>
      </c>
      <c r="N1" s="9" t="s">
        <v>31</v>
      </c>
      <c r="O1" s="8" t="s">
        <v>14</v>
      </c>
      <c r="P1" s="8" t="s">
        <v>20</v>
      </c>
      <c r="Q1" s="8" t="s">
        <v>22</v>
      </c>
      <c r="R1" s="6" t="s">
        <v>27</v>
      </c>
      <c r="S1" s="7" t="s">
        <v>28</v>
      </c>
      <c r="T1" s="8" t="s">
        <v>29</v>
      </c>
      <c r="U1" s="8" t="s">
        <v>23</v>
      </c>
      <c r="V1" s="6" t="s">
        <v>24</v>
      </c>
      <c r="W1" s="7" t="s">
        <v>25</v>
      </c>
      <c r="X1" s="8" t="s">
        <v>26</v>
      </c>
      <c r="Y1" s="20"/>
    </row>
    <row r="2" spans="1:25" ht="15.75" x14ac:dyDescent="0.25">
      <c r="A2" s="1">
        <v>13</v>
      </c>
      <c r="B2" s="13" t="s">
        <v>32</v>
      </c>
      <c r="C2" s="2">
        <v>5</v>
      </c>
      <c r="D2" s="2">
        <v>0</v>
      </c>
      <c r="E2" s="23">
        <v>24</v>
      </c>
      <c r="F2" s="2">
        <v>7</v>
      </c>
      <c r="G2" s="2">
        <v>13</v>
      </c>
      <c r="H2" s="2">
        <v>0</v>
      </c>
      <c r="I2" s="11">
        <v>7</v>
      </c>
      <c r="J2" s="11"/>
      <c r="K2" s="2">
        <v>2</v>
      </c>
      <c r="L2" s="2">
        <v>7</v>
      </c>
      <c r="M2" s="2">
        <v>13</v>
      </c>
      <c r="N2" s="2">
        <v>102</v>
      </c>
      <c r="O2" s="2">
        <v>12</v>
      </c>
      <c r="P2" s="11">
        <v>3</v>
      </c>
      <c r="Q2" s="2">
        <v>0</v>
      </c>
      <c r="R2" s="11">
        <v>10</v>
      </c>
      <c r="S2" s="11">
        <v>0</v>
      </c>
      <c r="T2" s="11">
        <v>9</v>
      </c>
      <c r="U2" s="11">
        <v>19</v>
      </c>
      <c r="V2" s="21">
        <v>8</v>
      </c>
      <c r="W2" s="21">
        <v>2</v>
      </c>
      <c r="X2" s="11">
        <v>10</v>
      </c>
      <c r="Y2" s="11">
        <f t="shared" ref="Y2:Y31" si="0">SUM(C2:T2)</f>
        <v>214</v>
      </c>
    </row>
    <row r="3" spans="1:25" ht="15.75" x14ac:dyDescent="0.25">
      <c r="A3" s="1">
        <v>13</v>
      </c>
      <c r="B3" s="13" t="s">
        <v>33</v>
      </c>
      <c r="C3" s="2">
        <v>0</v>
      </c>
      <c r="D3" s="2">
        <v>0</v>
      </c>
      <c r="E3" s="23">
        <v>0</v>
      </c>
      <c r="F3" s="2">
        <v>0</v>
      </c>
      <c r="G3" s="2">
        <v>0</v>
      </c>
      <c r="H3" s="2">
        <v>0</v>
      </c>
      <c r="I3" s="11">
        <v>0</v>
      </c>
      <c r="J3" s="11"/>
      <c r="K3" s="2">
        <v>0</v>
      </c>
      <c r="L3" s="2">
        <v>0</v>
      </c>
      <c r="M3" s="2">
        <v>20</v>
      </c>
      <c r="N3" s="2">
        <v>90</v>
      </c>
      <c r="O3" s="2">
        <v>0</v>
      </c>
      <c r="P3" s="11">
        <v>0</v>
      </c>
      <c r="Q3" s="2">
        <v>0</v>
      </c>
      <c r="R3" s="11">
        <v>0</v>
      </c>
      <c r="S3" s="11">
        <v>0</v>
      </c>
      <c r="T3" s="11">
        <v>0</v>
      </c>
      <c r="U3" s="11">
        <v>0</v>
      </c>
      <c r="V3" s="16">
        <v>0</v>
      </c>
      <c r="W3" s="16">
        <v>0</v>
      </c>
      <c r="X3" s="11">
        <v>0</v>
      </c>
      <c r="Y3" s="11">
        <f t="shared" si="0"/>
        <v>110</v>
      </c>
    </row>
    <row r="4" spans="1:25" ht="15.75" x14ac:dyDescent="0.25">
      <c r="A4" s="1">
        <v>13</v>
      </c>
      <c r="B4" s="13" t="s">
        <v>56</v>
      </c>
      <c r="C4" s="2">
        <v>0</v>
      </c>
      <c r="D4" s="2">
        <v>0</v>
      </c>
      <c r="E4" s="23">
        <v>0</v>
      </c>
      <c r="F4" s="2">
        <v>0</v>
      </c>
      <c r="G4" s="2">
        <v>0</v>
      </c>
      <c r="H4" s="2">
        <v>0</v>
      </c>
      <c r="I4" s="11">
        <v>0</v>
      </c>
      <c r="J4" s="11"/>
      <c r="K4" s="2">
        <v>0</v>
      </c>
      <c r="L4" s="2">
        <v>0</v>
      </c>
      <c r="M4" s="2">
        <v>23</v>
      </c>
      <c r="N4" s="2">
        <v>165</v>
      </c>
      <c r="O4" s="2">
        <v>0</v>
      </c>
      <c r="P4" s="11">
        <v>0</v>
      </c>
      <c r="Q4" s="2">
        <v>0</v>
      </c>
      <c r="R4" s="11">
        <v>0</v>
      </c>
      <c r="S4" s="11">
        <v>0</v>
      </c>
      <c r="T4" s="11">
        <v>0</v>
      </c>
      <c r="U4" s="11">
        <v>0</v>
      </c>
      <c r="V4" s="16">
        <v>0</v>
      </c>
      <c r="W4" s="16">
        <v>0</v>
      </c>
      <c r="X4" s="11">
        <v>0</v>
      </c>
      <c r="Y4" s="11">
        <f t="shared" si="0"/>
        <v>188</v>
      </c>
    </row>
    <row r="5" spans="1:25" ht="15.75" x14ac:dyDescent="0.25">
      <c r="A5" s="1">
        <v>14</v>
      </c>
      <c r="B5" s="13" t="s">
        <v>34</v>
      </c>
      <c r="C5" s="2">
        <v>7</v>
      </c>
      <c r="D5" s="2">
        <v>1</v>
      </c>
      <c r="E5" s="22">
        <v>23</v>
      </c>
      <c r="F5" s="2">
        <v>3</v>
      </c>
      <c r="G5" s="2">
        <v>4</v>
      </c>
      <c r="H5" s="2">
        <v>1</v>
      </c>
      <c r="I5" s="11">
        <v>4</v>
      </c>
      <c r="J5" s="11"/>
      <c r="K5" s="2">
        <v>1</v>
      </c>
      <c r="L5" s="2">
        <v>6</v>
      </c>
      <c r="M5" s="2">
        <v>24</v>
      </c>
      <c r="N5" s="2">
        <v>137</v>
      </c>
      <c r="O5" s="2">
        <v>2</v>
      </c>
      <c r="P5" s="11">
        <v>9</v>
      </c>
      <c r="Q5" s="2">
        <v>0</v>
      </c>
      <c r="R5" s="11">
        <v>15</v>
      </c>
      <c r="S5" s="11">
        <v>0</v>
      </c>
      <c r="T5" s="11">
        <v>8</v>
      </c>
      <c r="U5" s="11">
        <v>16</v>
      </c>
      <c r="V5" s="16">
        <v>10</v>
      </c>
      <c r="W5" s="16">
        <v>5</v>
      </c>
      <c r="X5" s="11">
        <v>18</v>
      </c>
      <c r="Y5" s="11">
        <f t="shared" si="0"/>
        <v>245</v>
      </c>
    </row>
    <row r="6" spans="1:25" ht="15.75" x14ac:dyDescent="0.25">
      <c r="A6" s="1">
        <v>14</v>
      </c>
      <c r="B6" s="13" t="s">
        <v>36</v>
      </c>
      <c r="C6" s="2">
        <v>8</v>
      </c>
      <c r="D6" s="2">
        <v>0</v>
      </c>
      <c r="E6" s="23">
        <v>19</v>
      </c>
      <c r="F6" s="2">
        <v>5</v>
      </c>
      <c r="G6" s="2">
        <v>6</v>
      </c>
      <c r="H6" s="2">
        <v>1</v>
      </c>
      <c r="I6" s="11">
        <v>6</v>
      </c>
      <c r="J6" s="11"/>
      <c r="K6" s="2">
        <v>1</v>
      </c>
      <c r="L6" s="2">
        <v>4</v>
      </c>
      <c r="M6" s="2">
        <v>31</v>
      </c>
      <c r="N6" s="2">
        <v>95</v>
      </c>
      <c r="O6" s="2">
        <v>2</v>
      </c>
      <c r="P6" s="11">
        <v>8</v>
      </c>
      <c r="Q6" s="2">
        <v>0</v>
      </c>
      <c r="R6" s="11">
        <v>12</v>
      </c>
      <c r="S6" s="11">
        <v>0</v>
      </c>
      <c r="T6" s="11">
        <v>14</v>
      </c>
      <c r="U6" s="11">
        <v>19</v>
      </c>
      <c r="V6" s="16">
        <v>12</v>
      </c>
      <c r="W6" s="16">
        <v>5</v>
      </c>
      <c r="X6" s="11">
        <v>20</v>
      </c>
      <c r="Y6" s="11">
        <f t="shared" si="0"/>
        <v>212</v>
      </c>
    </row>
    <row r="7" spans="1:25" ht="15.75" x14ac:dyDescent="0.25">
      <c r="A7" s="1">
        <v>14</v>
      </c>
      <c r="B7" s="13" t="s">
        <v>37</v>
      </c>
      <c r="C7" s="2">
        <v>6</v>
      </c>
      <c r="D7" s="2">
        <v>1</v>
      </c>
      <c r="E7" s="23">
        <v>22</v>
      </c>
      <c r="F7" s="2">
        <v>10</v>
      </c>
      <c r="G7" s="2">
        <v>9</v>
      </c>
      <c r="H7" s="2">
        <v>1</v>
      </c>
      <c r="I7" s="11">
        <v>6</v>
      </c>
      <c r="J7" s="11"/>
      <c r="K7" s="2">
        <v>12</v>
      </c>
      <c r="L7" s="2">
        <v>3</v>
      </c>
      <c r="M7" s="2">
        <v>27</v>
      </c>
      <c r="N7" s="2">
        <v>94</v>
      </c>
      <c r="O7" s="2">
        <v>8</v>
      </c>
      <c r="P7" s="11">
        <v>9</v>
      </c>
      <c r="Q7" s="2">
        <v>0</v>
      </c>
      <c r="R7" s="11">
        <v>12</v>
      </c>
      <c r="S7" s="11">
        <v>0</v>
      </c>
      <c r="T7" s="11">
        <v>14</v>
      </c>
      <c r="U7" s="11">
        <v>19</v>
      </c>
      <c r="V7" s="16">
        <v>12</v>
      </c>
      <c r="W7" s="16">
        <v>3</v>
      </c>
      <c r="X7" s="11">
        <v>21</v>
      </c>
      <c r="Y7" s="11">
        <f t="shared" si="0"/>
        <v>234</v>
      </c>
    </row>
    <row r="8" spans="1:25" ht="15.75" x14ac:dyDescent="0.25">
      <c r="A8" s="1">
        <v>14</v>
      </c>
      <c r="B8" s="13" t="s">
        <v>38</v>
      </c>
      <c r="C8" s="2">
        <v>8</v>
      </c>
      <c r="D8" s="2">
        <v>0</v>
      </c>
      <c r="E8" s="22">
        <v>24</v>
      </c>
      <c r="F8" s="2">
        <v>15</v>
      </c>
      <c r="G8" s="2">
        <v>8</v>
      </c>
      <c r="H8" s="2">
        <v>0</v>
      </c>
      <c r="I8" s="11">
        <v>4</v>
      </c>
      <c r="J8" s="11"/>
      <c r="K8" s="3">
        <v>8</v>
      </c>
      <c r="L8" s="3">
        <v>5</v>
      </c>
      <c r="M8" s="2">
        <v>24</v>
      </c>
      <c r="N8" s="2">
        <v>83</v>
      </c>
      <c r="O8" s="2">
        <v>1</v>
      </c>
      <c r="P8" s="11">
        <v>2</v>
      </c>
      <c r="Q8" s="2">
        <v>7</v>
      </c>
      <c r="R8" s="11">
        <v>15</v>
      </c>
      <c r="S8" s="11">
        <v>0</v>
      </c>
      <c r="T8" s="11">
        <v>13</v>
      </c>
      <c r="U8" s="11">
        <v>26</v>
      </c>
      <c r="V8" s="16">
        <v>13</v>
      </c>
      <c r="W8" s="16">
        <v>7</v>
      </c>
      <c r="X8" s="11">
        <v>20</v>
      </c>
      <c r="Y8" s="11">
        <f t="shared" si="0"/>
        <v>217</v>
      </c>
    </row>
    <row r="9" spans="1:25" ht="15.75" x14ac:dyDescent="0.25">
      <c r="A9" s="1">
        <v>14</v>
      </c>
      <c r="B9" s="13" t="s">
        <v>39</v>
      </c>
      <c r="C9" s="11">
        <v>2</v>
      </c>
      <c r="D9" s="11">
        <v>0</v>
      </c>
      <c r="E9" s="16">
        <v>20</v>
      </c>
      <c r="F9" s="11">
        <v>0</v>
      </c>
      <c r="G9" s="11">
        <v>9</v>
      </c>
      <c r="H9" s="11">
        <v>1</v>
      </c>
      <c r="I9" s="11">
        <v>8</v>
      </c>
      <c r="J9" s="11"/>
      <c r="K9" s="11">
        <v>2</v>
      </c>
      <c r="L9" s="11">
        <v>8</v>
      </c>
      <c r="M9" s="11">
        <v>22</v>
      </c>
      <c r="N9" s="11">
        <v>81</v>
      </c>
      <c r="O9" s="11">
        <v>2</v>
      </c>
      <c r="P9" s="11">
        <v>6</v>
      </c>
      <c r="Q9" s="11">
        <v>0</v>
      </c>
      <c r="R9" s="11">
        <v>5</v>
      </c>
      <c r="S9" s="11">
        <v>0</v>
      </c>
      <c r="T9" s="11">
        <v>12</v>
      </c>
      <c r="U9" s="11">
        <v>18</v>
      </c>
      <c r="V9" s="16">
        <v>16</v>
      </c>
      <c r="W9" s="16">
        <v>1</v>
      </c>
      <c r="X9" s="11">
        <v>12</v>
      </c>
      <c r="Y9" s="11">
        <f t="shared" si="0"/>
        <v>178</v>
      </c>
    </row>
    <row r="10" spans="1:25" ht="15.75" x14ac:dyDescent="0.25">
      <c r="A10" s="1">
        <v>14</v>
      </c>
      <c r="B10" s="13" t="s">
        <v>35</v>
      </c>
      <c r="C10" s="11">
        <v>0</v>
      </c>
      <c r="D10" s="11">
        <v>0</v>
      </c>
      <c r="E10" s="16">
        <v>0</v>
      </c>
      <c r="F10" s="2">
        <v>0</v>
      </c>
      <c r="G10" s="2">
        <v>0</v>
      </c>
      <c r="H10" s="2">
        <v>0</v>
      </c>
      <c r="I10" s="11">
        <v>0</v>
      </c>
      <c r="J10" s="11"/>
      <c r="K10" s="11">
        <v>0</v>
      </c>
      <c r="L10" s="2">
        <v>0</v>
      </c>
      <c r="M10" s="11">
        <v>22</v>
      </c>
      <c r="N10" s="11">
        <v>72</v>
      </c>
      <c r="O10" s="11">
        <v>0</v>
      </c>
      <c r="P10" s="11">
        <v>0</v>
      </c>
      <c r="Q10" s="2">
        <v>0</v>
      </c>
      <c r="R10" s="11">
        <v>0</v>
      </c>
      <c r="S10" s="11">
        <v>0</v>
      </c>
      <c r="T10" s="11">
        <v>0</v>
      </c>
      <c r="U10" s="11">
        <v>0</v>
      </c>
      <c r="V10" s="16">
        <v>0</v>
      </c>
      <c r="W10" s="16">
        <v>0</v>
      </c>
      <c r="X10" s="11">
        <v>0</v>
      </c>
      <c r="Y10" s="11">
        <f t="shared" si="0"/>
        <v>94</v>
      </c>
    </row>
    <row r="11" spans="1:25" ht="15.75" x14ac:dyDescent="0.25">
      <c r="A11" s="1">
        <v>14</v>
      </c>
      <c r="B11" s="13" t="s">
        <v>40</v>
      </c>
      <c r="C11" s="11">
        <v>0</v>
      </c>
      <c r="D11" s="11">
        <v>0</v>
      </c>
      <c r="E11" s="16">
        <v>0</v>
      </c>
      <c r="F11" s="2">
        <v>0</v>
      </c>
      <c r="G11" s="2">
        <v>0</v>
      </c>
      <c r="H11" s="2">
        <v>0</v>
      </c>
      <c r="I11" s="11">
        <v>0</v>
      </c>
      <c r="J11" s="11"/>
      <c r="K11" s="11">
        <v>0</v>
      </c>
      <c r="L11" s="2">
        <v>0</v>
      </c>
      <c r="M11" s="11">
        <v>22</v>
      </c>
      <c r="N11" s="11">
        <v>143</v>
      </c>
      <c r="O11" s="11">
        <v>0</v>
      </c>
      <c r="P11" s="11">
        <v>0</v>
      </c>
      <c r="Q11" s="2">
        <v>0</v>
      </c>
      <c r="R11" s="11">
        <v>0</v>
      </c>
      <c r="S11" s="11">
        <v>0</v>
      </c>
      <c r="T11" s="11">
        <v>0</v>
      </c>
      <c r="U11" s="11">
        <v>0</v>
      </c>
      <c r="V11" s="16">
        <v>0</v>
      </c>
      <c r="W11" s="16">
        <v>0</v>
      </c>
      <c r="X11" s="11">
        <v>0</v>
      </c>
      <c r="Y11" s="11">
        <f t="shared" si="0"/>
        <v>165</v>
      </c>
    </row>
    <row r="12" spans="1:25" ht="15.75" x14ac:dyDescent="0.25">
      <c r="A12" s="1">
        <v>15</v>
      </c>
      <c r="B12" s="13" t="s">
        <v>41</v>
      </c>
      <c r="C12" s="2">
        <v>7</v>
      </c>
      <c r="D12" s="2">
        <v>1</v>
      </c>
      <c r="E12" s="23">
        <v>24</v>
      </c>
      <c r="F12" s="2">
        <v>7</v>
      </c>
      <c r="G12" s="2">
        <v>11</v>
      </c>
      <c r="H12" s="2">
        <v>0</v>
      </c>
      <c r="I12" s="11">
        <v>20</v>
      </c>
      <c r="J12" s="11"/>
      <c r="K12" s="2">
        <v>0</v>
      </c>
      <c r="L12" s="2">
        <v>10</v>
      </c>
      <c r="M12" s="2">
        <v>29</v>
      </c>
      <c r="N12" s="2">
        <v>119</v>
      </c>
      <c r="O12" s="2">
        <v>0</v>
      </c>
      <c r="P12" s="11">
        <v>3</v>
      </c>
      <c r="Q12" s="2">
        <v>0</v>
      </c>
      <c r="R12" s="11">
        <v>13</v>
      </c>
      <c r="S12" s="11">
        <v>0</v>
      </c>
      <c r="T12" s="11">
        <v>13</v>
      </c>
      <c r="U12" s="11">
        <v>21</v>
      </c>
      <c r="V12" s="16">
        <v>13</v>
      </c>
      <c r="W12" s="16">
        <v>5</v>
      </c>
      <c r="X12" s="11">
        <v>16</v>
      </c>
      <c r="Y12" s="11">
        <f t="shared" si="0"/>
        <v>257</v>
      </c>
    </row>
    <row r="13" spans="1:25" ht="15.75" x14ac:dyDescent="0.25">
      <c r="A13" s="1">
        <v>15</v>
      </c>
      <c r="B13" s="13" t="s">
        <v>42</v>
      </c>
      <c r="C13" s="2">
        <v>5</v>
      </c>
      <c r="D13" s="2">
        <v>1</v>
      </c>
      <c r="E13" s="23">
        <v>19</v>
      </c>
      <c r="F13" s="2">
        <v>8</v>
      </c>
      <c r="G13" s="2">
        <v>3</v>
      </c>
      <c r="H13" s="2">
        <v>0</v>
      </c>
      <c r="I13" s="11">
        <v>17</v>
      </c>
      <c r="J13" s="11"/>
      <c r="K13" s="2">
        <v>3</v>
      </c>
      <c r="L13" s="2">
        <v>11</v>
      </c>
      <c r="M13" s="2">
        <v>16</v>
      </c>
      <c r="N13" s="2">
        <v>96</v>
      </c>
      <c r="O13" s="2">
        <v>8</v>
      </c>
      <c r="P13" s="11">
        <v>6</v>
      </c>
      <c r="Q13" s="2">
        <v>0</v>
      </c>
      <c r="R13" s="11">
        <v>7</v>
      </c>
      <c r="S13" s="11">
        <v>0</v>
      </c>
      <c r="T13" s="11">
        <v>25</v>
      </c>
      <c r="U13" s="11">
        <v>25</v>
      </c>
      <c r="V13" s="16">
        <v>12</v>
      </c>
      <c r="W13" s="16">
        <v>2</v>
      </c>
      <c r="X13" s="11">
        <v>19</v>
      </c>
      <c r="Y13" s="11">
        <f t="shared" si="0"/>
        <v>225</v>
      </c>
    </row>
    <row r="14" spans="1:25" ht="15.75" x14ac:dyDescent="0.25">
      <c r="A14" s="1">
        <v>15</v>
      </c>
      <c r="B14" s="13" t="s">
        <v>43</v>
      </c>
      <c r="C14" s="2">
        <v>5</v>
      </c>
      <c r="D14" s="2">
        <v>0</v>
      </c>
      <c r="E14" s="23">
        <v>19</v>
      </c>
      <c r="F14" s="2">
        <v>10</v>
      </c>
      <c r="G14" s="2">
        <v>6</v>
      </c>
      <c r="H14" s="2">
        <v>1</v>
      </c>
      <c r="I14" s="11">
        <v>27</v>
      </c>
      <c r="J14" s="11"/>
      <c r="K14" s="2">
        <v>1</v>
      </c>
      <c r="L14" s="2">
        <v>10</v>
      </c>
      <c r="M14" s="2">
        <v>28</v>
      </c>
      <c r="N14" s="2">
        <v>83</v>
      </c>
      <c r="O14" s="2">
        <v>1</v>
      </c>
      <c r="P14" s="11">
        <v>14</v>
      </c>
      <c r="Q14" s="2">
        <v>0</v>
      </c>
      <c r="R14" s="11">
        <v>12</v>
      </c>
      <c r="S14" s="11">
        <v>0</v>
      </c>
      <c r="T14" s="11">
        <v>16</v>
      </c>
      <c r="U14" s="11">
        <v>22</v>
      </c>
      <c r="V14" s="16">
        <v>11</v>
      </c>
      <c r="W14" s="16">
        <v>3</v>
      </c>
      <c r="X14" s="11">
        <v>20</v>
      </c>
      <c r="Y14" s="11">
        <f t="shared" si="0"/>
        <v>233</v>
      </c>
    </row>
    <row r="15" spans="1:25" ht="15.75" x14ac:dyDescent="0.25">
      <c r="A15" s="1">
        <v>15</v>
      </c>
      <c r="B15" s="13" t="s">
        <v>44</v>
      </c>
      <c r="C15" s="2">
        <v>0</v>
      </c>
      <c r="D15" s="2">
        <v>0</v>
      </c>
      <c r="E15" s="23">
        <v>0</v>
      </c>
      <c r="F15" s="2">
        <v>0</v>
      </c>
      <c r="G15" s="2">
        <v>0</v>
      </c>
      <c r="H15" s="2">
        <v>0</v>
      </c>
      <c r="I15" s="11">
        <v>0</v>
      </c>
      <c r="J15" s="11"/>
      <c r="K15" s="3">
        <v>0</v>
      </c>
      <c r="L15" s="3">
        <v>0</v>
      </c>
      <c r="M15" s="2">
        <v>24</v>
      </c>
      <c r="N15" s="2">
        <v>98</v>
      </c>
      <c r="O15" s="2">
        <v>0</v>
      </c>
      <c r="P15" s="11">
        <v>0</v>
      </c>
      <c r="Q15" s="2">
        <v>0</v>
      </c>
      <c r="R15" s="11">
        <v>0</v>
      </c>
      <c r="S15" s="11">
        <v>0</v>
      </c>
      <c r="T15" s="11">
        <v>0</v>
      </c>
      <c r="U15" s="11">
        <v>0</v>
      </c>
      <c r="V15" s="16">
        <v>0</v>
      </c>
      <c r="W15" s="16">
        <v>0</v>
      </c>
      <c r="X15" s="11">
        <v>0</v>
      </c>
      <c r="Y15" s="11">
        <f t="shared" si="0"/>
        <v>122</v>
      </c>
    </row>
    <row r="16" spans="1:25" ht="15.75" x14ac:dyDescent="0.25">
      <c r="A16" s="1">
        <v>15</v>
      </c>
      <c r="B16" s="13" t="s">
        <v>45</v>
      </c>
      <c r="C16" s="11">
        <v>0</v>
      </c>
      <c r="D16" s="11">
        <v>0</v>
      </c>
      <c r="E16" s="16">
        <v>0</v>
      </c>
      <c r="F16" s="11">
        <v>0</v>
      </c>
      <c r="G16" s="11">
        <v>0</v>
      </c>
      <c r="H16" s="11">
        <v>0</v>
      </c>
      <c r="I16" s="11">
        <v>0</v>
      </c>
      <c r="J16" s="11"/>
      <c r="K16" s="11">
        <v>0</v>
      </c>
      <c r="L16" s="11">
        <v>0</v>
      </c>
      <c r="M16" s="11">
        <v>19</v>
      </c>
      <c r="N16" s="11">
        <v>129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6">
        <v>0</v>
      </c>
      <c r="W16" s="16">
        <v>0</v>
      </c>
      <c r="X16" s="11">
        <v>0</v>
      </c>
      <c r="Y16" s="11">
        <f t="shared" si="0"/>
        <v>148</v>
      </c>
    </row>
    <row r="17" spans="1:25" ht="15.75" x14ac:dyDescent="0.25">
      <c r="A17" s="1">
        <v>15</v>
      </c>
      <c r="B17" s="13" t="s">
        <v>46</v>
      </c>
      <c r="C17" s="11">
        <v>0</v>
      </c>
      <c r="D17" s="11">
        <v>0</v>
      </c>
      <c r="E17" s="16">
        <v>0</v>
      </c>
      <c r="F17" s="2">
        <v>0</v>
      </c>
      <c r="G17" s="2">
        <v>0</v>
      </c>
      <c r="H17" s="2">
        <v>0</v>
      </c>
      <c r="I17" s="11">
        <v>0</v>
      </c>
      <c r="J17" s="11"/>
      <c r="K17" s="11">
        <v>0</v>
      </c>
      <c r="L17" s="2">
        <v>0</v>
      </c>
      <c r="M17" s="11">
        <v>21</v>
      </c>
      <c r="N17" s="11">
        <v>91</v>
      </c>
      <c r="O17" s="11">
        <v>0</v>
      </c>
      <c r="P17" s="11">
        <v>0</v>
      </c>
      <c r="Q17" s="2">
        <v>0</v>
      </c>
      <c r="R17" s="11">
        <v>0</v>
      </c>
      <c r="S17" s="11">
        <v>0</v>
      </c>
      <c r="T17" s="11">
        <v>0</v>
      </c>
      <c r="U17" s="11">
        <v>0</v>
      </c>
      <c r="V17" s="16">
        <v>0</v>
      </c>
      <c r="W17" s="16">
        <v>0</v>
      </c>
      <c r="X17" s="11">
        <v>0</v>
      </c>
      <c r="Y17" s="11">
        <f t="shared" si="0"/>
        <v>112</v>
      </c>
    </row>
    <row r="18" spans="1:25" ht="15.75" x14ac:dyDescent="0.25">
      <c r="A18" s="1">
        <v>15</v>
      </c>
      <c r="B18" s="13" t="s">
        <v>47</v>
      </c>
      <c r="C18" s="11">
        <v>0</v>
      </c>
      <c r="D18" s="11">
        <v>0</v>
      </c>
      <c r="E18" s="16">
        <v>0</v>
      </c>
      <c r="F18" s="2">
        <v>0</v>
      </c>
      <c r="G18" s="2">
        <v>0</v>
      </c>
      <c r="H18" s="2">
        <v>0</v>
      </c>
      <c r="I18" s="11">
        <v>0</v>
      </c>
      <c r="J18" s="11"/>
      <c r="K18" s="11">
        <v>0</v>
      </c>
      <c r="L18" s="2">
        <v>0</v>
      </c>
      <c r="M18" s="11">
        <v>26</v>
      </c>
      <c r="N18" s="11">
        <v>143</v>
      </c>
      <c r="O18" s="11">
        <v>0</v>
      </c>
      <c r="P18" s="11">
        <v>0</v>
      </c>
      <c r="Q18" s="2">
        <v>0</v>
      </c>
      <c r="R18" s="11">
        <v>0</v>
      </c>
      <c r="S18" s="11">
        <v>0</v>
      </c>
      <c r="T18" s="11">
        <v>0</v>
      </c>
      <c r="U18" s="11">
        <v>0</v>
      </c>
      <c r="V18" s="16">
        <v>0</v>
      </c>
      <c r="W18" s="16">
        <v>0</v>
      </c>
      <c r="X18" s="11">
        <v>0</v>
      </c>
      <c r="Y18" s="11">
        <f t="shared" si="0"/>
        <v>169</v>
      </c>
    </row>
    <row r="19" spans="1:25" ht="15.75" x14ac:dyDescent="0.25">
      <c r="A19" s="1">
        <v>16</v>
      </c>
      <c r="B19" s="13" t="s">
        <v>48</v>
      </c>
      <c r="C19" s="2">
        <v>15</v>
      </c>
      <c r="D19" s="2">
        <v>0</v>
      </c>
      <c r="E19" s="23">
        <v>18</v>
      </c>
      <c r="F19" s="2">
        <v>32</v>
      </c>
      <c r="G19" s="2">
        <v>5</v>
      </c>
      <c r="H19" s="2">
        <v>1</v>
      </c>
      <c r="I19" s="11">
        <v>10</v>
      </c>
      <c r="J19" s="11"/>
      <c r="K19" s="2">
        <v>4</v>
      </c>
      <c r="L19" s="2">
        <v>9</v>
      </c>
      <c r="M19" s="2">
        <v>25</v>
      </c>
      <c r="N19" s="2">
        <v>141</v>
      </c>
      <c r="O19" s="2">
        <v>4</v>
      </c>
      <c r="P19" s="11">
        <v>0</v>
      </c>
      <c r="Q19" s="2">
        <v>0</v>
      </c>
      <c r="R19" s="11">
        <v>9</v>
      </c>
      <c r="S19" s="11">
        <v>0</v>
      </c>
      <c r="T19" s="11">
        <v>14</v>
      </c>
      <c r="U19" s="11">
        <v>17</v>
      </c>
      <c r="V19" s="16">
        <v>14</v>
      </c>
      <c r="W19" s="16">
        <v>3</v>
      </c>
      <c r="X19" s="11">
        <v>26</v>
      </c>
      <c r="Y19" s="11">
        <f t="shared" si="0"/>
        <v>287</v>
      </c>
    </row>
    <row r="20" spans="1:25" ht="15.75" x14ac:dyDescent="0.25">
      <c r="A20" s="1">
        <v>16</v>
      </c>
      <c r="B20" s="13" t="s">
        <v>49</v>
      </c>
      <c r="C20" s="2">
        <v>5</v>
      </c>
      <c r="D20" s="2">
        <v>4</v>
      </c>
      <c r="E20" s="23">
        <v>19</v>
      </c>
      <c r="F20" s="2">
        <v>15</v>
      </c>
      <c r="G20" s="2">
        <v>5</v>
      </c>
      <c r="H20" s="2">
        <v>2</v>
      </c>
      <c r="I20" s="11">
        <v>13</v>
      </c>
      <c r="J20" s="11"/>
      <c r="K20" s="2">
        <v>4</v>
      </c>
      <c r="L20" s="2">
        <v>8</v>
      </c>
      <c r="M20" s="2">
        <v>26</v>
      </c>
      <c r="N20" s="2">
        <v>73</v>
      </c>
      <c r="O20" s="2">
        <v>8</v>
      </c>
      <c r="P20" s="11">
        <v>0</v>
      </c>
      <c r="Q20" s="2">
        <v>0</v>
      </c>
      <c r="R20" s="11">
        <v>13</v>
      </c>
      <c r="S20" s="11">
        <v>0</v>
      </c>
      <c r="T20" s="11">
        <v>16</v>
      </c>
      <c r="U20" s="11">
        <v>27</v>
      </c>
      <c r="V20" s="16">
        <v>14</v>
      </c>
      <c r="W20" s="16">
        <v>6</v>
      </c>
      <c r="X20" s="11">
        <v>15</v>
      </c>
      <c r="Y20" s="11">
        <f t="shared" si="0"/>
        <v>211</v>
      </c>
    </row>
    <row r="21" spans="1:25" ht="15.75" x14ac:dyDescent="0.25">
      <c r="A21" s="1">
        <v>16</v>
      </c>
      <c r="B21" s="13" t="s">
        <v>50</v>
      </c>
      <c r="C21" s="2">
        <v>3</v>
      </c>
      <c r="D21" s="2">
        <v>1</v>
      </c>
      <c r="E21" s="23">
        <v>22</v>
      </c>
      <c r="F21" s="2">
        <v>17</v>
      </c>
      <c r="G21" s="2">
        <v>5</v>
      </c>
      <c r="H21" s="2">
        <v>0</v>
      </c>
      <c r="I21" s="11">
        <v>19</v>
      </c>
      <c r="J21" s="11"/>
      <c r="K21" s="2">
        <v>2</v>
      </c>
      <c r="L21" s="2">
        <v>7</v>
      </c>
      <c r="M21" s="2">
        <v>16</v>
      </c>
      <c r="N21" s="2">
        <v>77</v>
      </c>
      <c r="O21" s="2">
        <v>3</v>
      </c>
      <c r="P21" s="11">
        <v>11</v>
      </c>
      <c r="Q21" s="2">
        <v>0</v>
      </c>
      <c r="R21" s="11">
        <v>9</v>
      </c>
      <c r="S21" s="11">
        <v>0</v>
      </c>
      <c r="T21" s="11">
        <v>14</v>
      </c>
      <c r="U21" s="11">
        <v>21</v>
      </c>
      <c r="V21" s="16">
        <v>9</v>
      </c>
      <c r="W21" s="16">
        <v>5</v>
      </c>
      <c r="X21" s="11">
        <v>13</v>
      </c>
      <c r="Y21" s="11">
        <f t="shared" si="0"/>
        <v>206</v>
      </c>
    </row>
    <row r="22" spans="1:25" ht="15.75" x14ac:dyDescent="0.25">
      <c r="A22" s="1">
        <v>16</v>
      </c>
      <c r="B22" s="13" t="s">
        <v>51</v>
      </c>
      <c r="C22" s="2">
        <v>6</v>
      </c>
      <c r="D22" s="2">
        <v>1</v>
      </c>
      <c r="E22" s="23">
        <v>11</v>
      </c>
      <c r="F22" s="2">
        <v>3</v>
      </c>
      <c r="G22" s="2">
        <v>3</v>
      </c>
      <c r="H22" s="2">
        <v>0</v>
      </c>
      <c r="I22" s="11">
        <v>28</v>
      </c>
      <c r="J22" s="11"/>
      <c r="K22" s="3">
        <v>1</v>
      </c>
      <c r="L22" s="3">
        <v>10</v>
      </c>
      <c r="M22" s="2">
        <v>14</v>
      </c>
      <c r="N22" s="2">
        <v>93</v>
      </c>
      <c r="O22" s="2">
        <v>3</v>
      </c>
      <c r="P22" s="11">
        <v>6</v>
      </c>
      <c r="Q22" s="2">
        <v>0</v>
      </c>
      <c r="R22" s="16">
        <v>12</v>
      </c>
      <c r="S22" s="16">
        <v>0</v>
      </c>
      <c r="T22" s="16">
        <v>20</v>
      </c>
      <c r="U22" s="16">
        <v>28</v>
      </c>
      <c r="V22" s="16">
        <v>14</v>
      </c>
      <c r="W22" s="16">
        <v>2</v>
      </c>
      <c r="X22" s="16">
        <v>23</v>
      </c>
      <c r="Y22" s="11">
        <f t="shared" si="0"/>
        <v>211</v>
      </c>
    </row>
    <row r="23" spans="1:25" ht="15.75" x14ac:dyDescent="0.25">
      <c r="A23" s="1">
        <v>16</v>
      </c>
      <c r="B23" s="13" t="s">
        <v>53</v>
      </c>
      <c r="C23" s="11">
        <v>6</v>
      </c>
      <c r="D23" s="11">
        <v>0</v>
      </c>
      <c r="E23" s="16">
        <v>14</v>
      </c>
      <c r="F23" s="11">
        <v>4</v>
      </c>
      <c r="G23" s="11">
        <v>2</v>
      </c>
      <c r="H23" s="11">
        <v>0</v>
      </c>
      <c r="I23" s="11">
        <v>12</v>
      </c>
      <c r="J23" s="11"/>
      <c r="K23" s="11">
        <v>0</v>
      </c>
      <c r="L23" s="11">
        <v>11</v>
      </c>
      <c r="M23" s="11">
        <v>12</v>
      </c>
      <c r="N23" s="11">
        <v>77</v>
      </c>
      <c r="O23" s="11">
        <v>5</v>
      </c>
      <c r="P23" s="11">
        <v>9</v>
      </c>
      <c r="Q23" s="11">
        <v>0</v>
      </c>
      <c r="R23" s="16">
        <v>9</v>
      </c>
      <c r="S23" s="16">
        <v>0</v>
      </c>
      <c r="T23" s="16">
        <v>13</v>
      </c>
      <c r="U23" s="16">
        <v>13</v>
      </c>
      <c r="V23" s="16">
        <v>5</v>
      </c>
      <c r="W23" s="16">
        <v>4</v>
      </c>
      <c r="X23" s="16">
        <v>15</v>
      </c>
      <c r="Y23" s="11">
        <f t="shared" si="0"/>
        <v>174</v>
      </c>
    </row>
    <row r="24" spans="1:25" ht="15.75" x14ac:dyDescent="0.25">
      <c r="A24" s="1">
        <v>16</v>
      </c>
      <c r="B24" s="13" t="s">
        <v>52</v>
      </c>
      <c r="C24" s="11">
        <v>0</v>
      </c>
      <c r="D24" s="11">
        <v>0</v>
      </c>
      <c r="E24" s="16">
        <v>0</v>
      </c>
      <c r="F24" s="2">
        <v>0</v>
      </c>
      <c r="G24" s="2">
        <v>0</v>
      </c>
      <c r="H24" s="2">
        <v>0</v>
      </c>
      <c r="I24" s="11">
        <v>0</v>
      </c>
      <c r="J24" s="11"/>
      <c r="K24" s="11">
        <v>0</v>
      </c>
      <c r="L24" s="2">
        <v>0</v>
      </c>
      <c r="M24" s="11">
        <v>25</v>
      </c>
      <c r="N24" s="11">
        <v>97</v>
      </c>
      <c r="O24" s="11">
        <v>0</v>
      </c>
      <c r="P24" s="11">
        <v>0</v>
      </c>
      <c r="Q24" s="2">
        <v>0</v>
      </c>
      <c r="R24" s="11">
        <v>0</v>
      </c>
      <c r="S24" s="11">
        <v>0</v>
      </c>
      <c r="T24" s="11">
        <v>0</v>
      </c>
      <c r="U24" s="11">
        <v>0</v>
      </c>
      <c r="V24" s="16">
        <v>0</v>
      </c>
      <c r="W24" s="16">
        <v>0</v>
      </c>
      <c r="X24" s="11">
        <v>0</v>
      </c>
      <c r="Y24" s="11">
        <f t="shared" si="0"/>
        <v>122</v>
      </c>
    </row>
    <row r="25" spans="1:25" ht="15.75" x14ac:dyDescent="0.25">
      <c r="A25" s="1">
        <v>16</v>
      </c>
      <c r="B25" s="13" t="s">
        <v>54</v>
      </c>
      <c r="C25" s="11">
        <v>0</v>
      </c>
      <c r="D25" s="11">
        <v>0</v>
      </c>
      <c r="E25" s="16">
        <v>0</v>
      </c>
      <c r="F25" s="2">
        <v>0</v>
      </c>
      <c r="G25" s="2">
        <v>0</v>
      </c>
      <c r="H25" s="2">
        <v>0</v>
      </c>
      <c r="I25" s="11">
        <v>0</v>
      </c>
      <c r="J25" s="11"/>
      <c r="K25" s="11">
        <v>0</v>
      </c>
      <c r="L25" s="2">
        <v>0</v>
      </c>
      <c r="M25" s="11">
        <v>24</v>
      </c>
      <c r="N25" s="11">
        <v>128</v>
      </c>
      <c r="O25" s="11">
        <v>0</v>
      </c>
      <c r="P25" s="11">
        <v>0</v>
      </c>
      <c r="Q25" s="2">
        <v>0</v>
      </c>
      <c r="R25" s="11">
        <v>0</v>
      </c>
      <c r="S25" s="11">
        <v>0</v>
      </c>
      <c r="T25" s="11">
        <v>0</v>
      </c>
      <c r="U25" s="11">
        <v>0</v>
      </c>
      <c r="V25" s="16">
        <v>0</v>
      </c>
      <c r="W25" s="16">
        <v>0</v>
      </c>
      <c r="X25" s="11">
        <v>0</v>
      </c>
      <c r="Y25" s="11">
        <f t="shared" si="0"/>
        <v>152</v>
      </c>
    </row>
    <row r="26" spans="1:25" ht="15.75" x14ac:dyDescent="0.25">
      <c r="A26" s="1">
        <v>17</v>
      </c>
      <c r="B26" s="15" t="s">
        <v>55</v>
      </c>
      <c r="C26" s="2">
        <v>4</v>
      </c>
      <c r="D26" s="2">
        <v>0</v>
      </c>
      <c r="E26" s="23">
        <v>22</v>
      </c>
      <c r="F26" s="2">
        <v>12</v>
      </c>
      <c r="G26" s="2">
        <v>5</v>
      </c>
      <c r="H26" s="2">
        <v>0</v>
      </c>
      <c r="I26" s="11">
        <v>14</v>
      </c>
      <c r="J26" s="11"/>
      <c r="K26" s="2">
        <v>4</v>
      </c>
      <c r="L26" s="2">
        <v>7</v>
      </c>
      <c r="M26" s="2">
        <v>22</v>
      </c>
      <c r="N26" s="2">
        <v>131</v>
      </c>
      <c r="O26" s="2">
        <v>5</v>
      </c>
      <c r="P26" s="11">
        <v>9</v>
      </c>
      <c r="Q26" s="2">
        <v>0</v>
      </c>
      <c r="R26" s="11">
        <v>9</v>
      </c>
      <c r="S26" s="11">
        <v>0</v>
      </c>
      <c r="T26" s="11">
        <v>20</v>
      </c>
      <c r="U26" s="11">
        <v>22</v>
      </c>
      <c r="V26" s="16">
        <v>10</v>
      </c>
      <c r="W26" s="16">
        <v>2</v>
      </c>
      <c r="X26" s="11">
        <v>15</v>
      </c>
      <c r="Y26" s="11">
        <f t="shared" si="0"/>
        <v>264</v>
      </c>
    </row>
    <row r="27" spans="1:25" ht="15.75" x14ac:dyDescent="0.25">
      <c r="A27" s="1">
        <v>17</v>
      </c>
      <c r="B27" s="15">
        <v>44677</v>
      </c>
      <c r="C27" s="2">
        <v>5</v>
      </c>
      <c r="D27" s="2">
        <v>0</v>
      </c>
      <c r="E27" s="23">
        <v>12</v>
      </c>
      <c r="F27" s="2">
        <v>5</v>
      </c>
      <c r="G27" s="2">
        <v>2</v>
      </c>
      <c r="H27" s="2">
        <v>2</v>
      </c>
      <c r="I27" s="11">
        <v>27</v>
      </c>
      <c r="J27" s="11"/>
      <c r="K27" s="2">
        <v>3</v>
      </c>
      <c r="L27" s="2">
        <v>7</v>
      </c>
      <c r="M27" s="2">
        <v>20</v>
      </c>
      <c r="N27" s="2">
        <v>87</v>
      </c>
      <c r="O27" s="2">
        <v>2</v>
      </c>
      <c r="P27" s="11">
        <v>0</v>
      </c>
      <c r="Q27" s="2">
        <v>0</v>
      </c>
      <c r="R27" s="11">
        <v>16</v>
      </c>
      <c r="S27" s="11">
        <v>0</v>
      </c>
      <c r="T27" s="11">
        <v>22</v>
      </c>
      <c r="U27" s="11">
        <v>24</v>
      </c>
      <c r="V27" s="16">
        <v>13</v>
      </c>
      <c r="W27" s="16">
        <v>2</v>
      </c>
      <c r="X27" s="11">
        <v>14</v>
      </c>
      <c r="Y27" s="11">
        <f t="shared" si="0"/>
        <v>210</v>
      </c>
    </row>
    <row r="28" spans="1:25" ht="15.75" x14ac:dyDescent="0.25">
      <c r="A28" s="1">
        <v>17</v>
      </c>
      <c r="B28" s="15">
        <v>44678</v>
      </c>
      <c r="C28" s="2">
        <v>4</v>
      </c>
      <c r="D28" s="2">
        <v>0</v>
      </c>
      <c r="E28" s="23">
        <v>17</v>
      </c>
      <c r="F28" s="2">
        <v>6</v>
      </c>
      <c r="G28" s="2">
        <v>6</v>
      </c>
      <c r="H28" s="2">
        <v>0</v>
      </c>
      <c r="I28" s="11">
        <v>10</v>
      </c>
      <c r="J28" s="11"/>
      <c r="K28" s="2">
        <v>1</v>
      </c>
      <c r="L28" s="2">
        <v>5</v>
      </c>
      <c r="M28" s="2">
        <v>21</v>
      </c>
      <c r="N28" s="2">
        <v>54</v>
      </c>
      <c r="O28" s="2">
        <v>11</v>
      </c>
      <c r="P28" s="11">
        <v>0</v>
      </c>
      <c r="Q28" s="2">
        <v>0</v>
      </c>
      <c r="R28" s="11">
        <v>15</v>
      </c>
      <c r="S28" s="11">
        <v>0</v>
      </c>
      <c r="T28" s="11">
        <v>20</v>
      </c>
      <c r="U28" s="11">
        <v>20</v>
      </c>
      <c r="V28" s="16">
        <v>5</v>
      </c>
      <c r="W28" s="16">
        <v>2</v>
      </c>
      <c r="X28" s="11">
        <v>19</v>
      </c>
      <c r="Y28" s="11">
        <f t="shared" si="0"/>
        <v>170</v>
      </c>
    </row>
    <row r="29" spans="1:25" ht="15.75" x14ac:dyDescent="0.25">
      <c r="A29" s="1">
        <v>17</v>
      </c>
      <c r="B29" s="15">
        <v>44679</v>
      </c>
      <c r="C29" s="2">
        <v>3</v>
      </c>
      <c r="D29" s="2">
        <v>0</v>
      </c>
      <c r="E29" s="23">
        <v>19</v>
      </c>
      <c r="F29" s="2">
        <v>4</v>
      </c>
      <c r="G29" s="2">
        <v>6</v>
      </c>
      <c r="H29" s="2">
        <v>0</v>
      </c>
      <c r="I29" s="11">
        <v>20</v>
      </c>
      <c r="J29" s="11"/>
      <c r="K29" s="3">
        <v>2</v>
      </c>
      <c r="L29" s="3">
        <v>6</v>
      </c>
      <c r="M29" s="2">
        <v>28</v>
      </c>
      <c r="N29" s="2">
        <v>72</v>
      </c>
      <c r="O29" s="2">
        <v>2</v>
      </c>
      <c r="P29" s="11">
        <v>8</v>
      </c>
      <c r="Q29" s="2">
        <v>0</v>
      </c>
      <c r="R29" s="11">
        <v>17</v>
      </c>
      <c r="S29" s="11">
        <v>0</v>
      </c>
      <c r="T29" s="11">
        <v>17</v>
      </c>
      <c r="U29" s="11">
        <v>26</v>
      </c>
      <c r="V29" s="16">
        <v>11</v>
      </c>
      <c r="W29" s="16">
        <v>3</v>
      </c>
      <c r="X29" s="11">
        <v>17</v>
      </c>
      <c r="Y29" s="11">
        <f t="shared" si="0"/>
        <v>204</v>
      </c>
    </row>
    <row r="30" spans="1:25" ht="15.75" x14ac:dyDescent="0.25">
      <c r="A30" s="1">
        <v>17</v>
      </c>
      <c r="B30" s="15">
        <v>44680</v>
      </c>
      <c r="C30" s="11">
        <v>3</v>
      </c>
      <c r="D30" s="11">
        <v>0</v>
      </c>
      <c r="E30" s="16">
        <v>20</v>
      </c>
      <c r="F30" s="11">
        <v>4</v>
      </c>
      <c r="G30" s="11">
        <v>6</v>
      </c>
      <c r="H30" s="11">
        <v>1</v>
      </c>
      <c r="I30" s="11">
        <v>15</v>
      </c>
      <c r="J30" s="11"/>
      <c r="K30" s="11">
        <v>1</v>
      </c>
      <c r="L30" s="11">
        <v>4</v>
      </c>
      <c r="M30" s="11">
        <v>28</v>
      </c>
      <c r="N30" s="11">
        <v>80</v>
      </c>
      <c r="O30" s="11">
        <v>0</v>
      </c>
      <c r="P30" s="11">
        <v>12</v>
      </c>
      <c r="Q30" s="11">
        <v>0</v>
      </c>
      <c r="R30" s="11">
        <v>8</v>
      </c>
      <c r="S30" s="11">
        <v>0</v>
      </c>
      <c r="T30" s="11">
        <v>12</v>
      </c>
      <c r="U30" s="11">
        <v>23</v>
      </c>
      <c r="V30" s="16">
        <v>5</v>
      </c>
      <c r="W30" s="16">
        <v>0</v>
      </c>
      <c r="X30" s="11">
        <v>18</v>
      </c>
      <c r="Y30" s="11">
        <f t="shared" si="0"/>
        <v>194</v>
      </c>
    </row>
    <row r="31" spans="1:25" ht="15.75" x14ac:dyDescent="0.25">
      <c r="A31" s="1">
        <v>17</v>
      </c>
      <c r="B31" s="15">
        <v>44681</v>
      </c>
      <c r="C31" s="11">
        <v>0</v>
      </c>
      <c r="D31" s="11">
        <v>0</v>
      </c>
      <c r="E31" s="16">
        <v>0</v>
      </c>
      <c r="F31" s="2">
        <v>0</v>
      </c>
      <c r="G31" s="2">
        <v>0</v>
      </c>
      <c r="H31" s="2">
        <v>0</v>
      </c>
      <c r="I31" s="11">
        <v>0</v>
      </c>
      <c r="J31" s="11"/>
      <c r="K31" s="11">
        <v>0</v>
      </c>
      <c r="L31" s="2">
        <v>0</v>
      </c>
      <c r="M31" s="11">
        <v>14</v>
      </c>
      <c r="N31" s="11">
        <v>105</v>
      </c>
      <c r="O31" s="11">
        <v>0</v>
      </c>
      <c r="P31" s="11">
        <v>0</v>
      </c>
      <c r="Q31" s="2">
        <v>0</v>
      </c>
      <c r="R31" s="11">
        <v>0</v>
      </c>
      <c r="S31" s="11">
        <v>0</v>
      </c>
      <c r="T31" s="11">
        <v>0</v>
      </c>
      <c r="U31" s="11">
        <v>0</v>
      </c>
      <c r="V31" s="16">
        <v>0</v>
      </c>
      <c r="W31" s="16">
        <v>1</v>
      </c>
      <c r="X31" s="11">
        <v>0</v>
      </c>
      <c r="Y31" s="11">
        <f t="shared" si="0"/>
        <v>119</v>
      </c>
    </row>
    <row r="32" spans="1:25" x14ac:dyDescent="0.25">
      <c r="A32" s="56" t="s">
        <v>7</v>
      </c>
      <c r="B32" s="56"/>
      <c r="C32" s="12">
        <f t="shared" ref="C32:Y32" si="1">SUM(C2:C31)</f>
        <v>107</v>
      </c>
      <c r="D32" s="12">
        <f t="shared" si="1"/>
        <v>10</v>
      </c>
      <c r="E32" s="12">
        <f t="shared" si="1"/>
        <v>368</v>
      </c>
      <c r="F32" s="12">
        <f>SUM(F2:F31)</f>
        <v>167</v>
      </c>
      <c r="G32" s="12">
        <f>SUM(G2:G31)</f>
        <v>114</v>
      </c>
      <c r="H32" s="12">
        <f>SUM(H2:H31)</f>
        <v>11</v>
      </c>
      <c r="I32" s="12">
        <f>SUM(I2:I31)</f>
        <v>267</v>
      </c>
      <c r="J32" s="17"/>
      <c r="K32" s="12">
        <f>SUM(K2:K31)</f>
        <v>52</v>
      </c>
      <c r="L32" s="12">
        <f>SUM(L2:L31)</f>
        <v>138</v>
      </c>
      <c r="M32" s="12">
        <f t="shared" si="1"/>
        <v>666</v>
      </c>
      <c r="N32" s="12">
        <f t="shared" si="1"/>
        <v>3036</v>
      </c>
      <c r="O32" s="12">
        <f t="shared" si="1"/>
        <v>79</v>
      </c>
      <c r="P32" s="12">
        <f t="shared" si="1"/>
        <v>115</v>
      </c>
      <c r="Q32" s="12">
        <f t="shared" si="1"/>
        <v>7</v>
      </c>
      <c r="R32" s="12">
        <f t="shared" si="1"/>
        <v>218</v>
      </c>
      <c r="S32" s="12">
        <f t="shared" si="1"/>
        <v>0</v>
      </c>
      <c r="T32" s="12">
        <f t="shared" si="1"/>
        <v>292</v>
      </c>
      <c r="U32" s="12">
        <f>SUM(U2:U31)</f>
        <v>406</v>
      </c>
      <c r="V32" s="12">
        <f>SUM(V2:V31)</f>
        <v>207</v>
      </c>
      <c r="W32" s="12">
        <f>SUM(W2:W31)</f>
        <v>63</v>
      </c>
      <c r="X32" s="12">
        <f>SUM(X2:X31)</f>
        <v>331</v>
      </c>
      <c r="Y32" s="12">
        <f t="shared" si="1"/>
        <v>5647</v>
      </c>
    </row>
  </sheetData>
  <mergeCells count="1">
    <mergeCell ref="A32:B32"/>
  </mergeCells>
  <pageMargins left="0.7" right="0.7" top="0.75" bottom="0.75" header="0.3" footer="0.3"/>
  <pageSetup scale="38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F74A-C37F-43B0-B832-044206CF5474}">
  <dimension ref="A1:AK81"/>
  <sheetViews>
    <sheetView zoomScale="96" zoomScaleNormal="96" workbookViewId="0">
      <pane xSplit="2" ySplit="1" topLeftCell="E32" activePane="bottomRight" state="frozen"/>
      <selection pane="topRight" activeCell="C1" sqref="C1"/>
      <selection pane="bottomLeft" activeCell="A7" sqref="A7"/>
      <selection pane="bottomRight" activeCell="E38" sqref="E38"/>
    </sheetView>
  </sheetViews>
  <sheetFormatPr baseColWidth="10" defaultColWidth="10.7109375" defaultRowHeight="15" x14ac:dyDescent="0.25"/>
  <cols>
    <col min="1" max="1" width="13" customWidth="1"/>
    <col min="2" max="2" width="13.140625" customWidth="1"/>
    <col min="3" max="9" width="10.7109375" customWidth="1"/>
    <col min="10" max="10" width="7" customWidth="1"/>
    <col min="11" max="26" width="10.7109375" customWidth="1"/>
    <col min="28" max="28" width="10.7109375" customWidth="1"/>
  </cols>
  <sheetData>
    <row r="1" spans="1:29" s="10" customFormat="1" ht="127.5" x14ac:dyDescent="0.25">
      <c r="A1" s="27" t="s">
        <v>0</v>
      </c>
      <c r="B1" s="28" t="s">
        <v>1</v>
      </c>
      <c r="C1" s="6" t="s">
        <v>2</v>
      </c>
      <c r="D1" s="7" t="s">
        <v>3</v>
      </c>
      <c r="E1" s="8" t="s">
        <v>4</v>
      </c>
      <c r="F1" s="8" t="s">
        <v>57</v>
      </c>
      <c r="G1" s="6" t="s">
        <v>18</v>
      </c>
      <c r="H1" s="7" t="s">
        <v>19</v>
      </c>
      <c r="I1" s="8" t="s">
        <v>21</v>
      </c>
      <c r="J1" s="29" t="s">
        <v>58</v>
      </c>
      <c r="K1" s="30" t="s">
        <v>59</v>
      </c>
      <c r="L1" s="31" t="s">
        <v>60</v>
      </c>
      <c r="M1" s="32" t="s">
        <v>109</v>
      </c>
      <c r="N1" s="6" t="s">
        <v>5</v>
      </c>
      <c r="O1" s="9" t="s">
        <v>61</v>
      </c>
      <c r="P1" s="32" t="s">
        <v>116</v>
      </c>
      <c r="Q1" s="33" t="s">
        <v>62</v>
      </c>
      <c r="R1" s="33" t="s">
        <v>20</v>
      </c>
      <c r="S1" s="33" t="s">
        <v>63</v>
      </c>
      <c r="T1" s="34" t="s">
        <v>117</v>
      </c>
      <c r="U1" s="6" t="s">
        <v>27</v>
      </c>
      <c r="V1" s="7" t="s">
        <v>28</v>
      </c>
      <c r="W1" s="8" t="s">
        <v>29</v>
      </c>
      <c r="X1" s="8" t="s">
        <v>23</v>
      </c>
      <c r="Y1" s="6" t="s">
        <v>24</v>
      </c>
      <c r="Z1" s="7" t="s">
        <v>25</v>
      </c>
      <c r="AA1" s="33" t="s">
        <v>26</v>
      </c>
      <c r="AB1" s="35" t="s">
        <v>118</v>
      </c>
      <c r="AC1" s="10" t="s">
        <v>119</v>
      </c>
    </row>
    <row r="2" spans="1:29" ht="31.5" x14ac:dyDescent="0.25">
      <c r="A2" s="36" t="s">
        <v>64</v>
      </c>
      <c r="B2" s="37" t="s">
        <v>65</v>
      </c>
      <c r="C2" s="2">
        <v>5</v>
      </c>
      <c r="D2" s="2">
        <v>0</v>
      </c>
      <c r="E2" s="2">
        <v>24</v>
      </c>
      <c r="F2" s="2">
        <v>7</v>
      </c>
      <c r="G2" s="2">
        <v>13</v>
      </c>
      <c r="H2" s="2">
        <v>0</v>
      </c>
      <c r="I2" s="11">
        <v>7</v>
      </c>
      <c r="J2" s="38">
        <f>SUM(C2:I2)</f>
        <v>56</v>
      </c>
      <c r="K2" s="2">
        <v>2</v>
      </c>
      <c r="L2" s="2">
        <v>7</v>
      </c>
      <c r="M2" s="38">
        <f>SUM(K2:L2)</f>
        <v>9</v>
      </c>
      <c r="N2" s="2">
        <v>13</v>
      </c>
      <c r="O2" s="2">
        <v>102</v>
      </c>
      <c r="P2" s="38">
        <f>SUM(N2:O2)</f>
        <v>115</v>
      </c>
      <c r="Q2" s="2">
        <v>12</v>
      </c>
      <c r="R2" s="11">
        <v>3</v>
      </c>
      <c r="S2" s="2">
        <v>0</v>
      </c>
      <c r="T2" s="38">
        <f>SUM(Q2:S2)</f>
        <v>15</v>
      </c>
      <c r="U2" s="11">
        <v>10</v>
      </c>
      <c r="V2" s="11">
        <v>0</v>
      </c>
      <c r="W2" s="11">
        <v>9</v>
      </c>
      <c r="X2" s="11">
        <v>19</v>
      </c>
      <c r="Y2" s="11">
        <v>8</v>
      </c>
      <c r="Z2" s="11">
        <v>2</v>
      </c>
      <c r="AA2" s="11">
        <v>10</v>
      </c>
      <c r="AB2" s="38">
        <f>SUM(U2:AA2)</f>
        <v>58</v>
      </c>
    </row>
    <row r="3" spans="1:29" ht="31.5" x14ac:dyDescent="0.25">
      <c r="A3" s="36"/>
      <c r="B3" s="37" t="s">
        <v>66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1">
        <v>0</v>
      </c>
      <c r="J3" s="38">
        <f t="shared" ref="J3:J4" si="0">SUM(C3:I3)</f>
        <v>0</v>
      </c>
      <c r="K3" s="2">
        <v>0</v>
      </c>
      <c r="L3" s="2">
        <v>0</v>
      </c>
      <c r="M3" s="38">
        <f t="shared" ref="M3:M35" si="1">SUM(K3:L3)</f>
        <v>0</v>
      </c>
      <c r="N3" s="2">
        <v>20</v>
      </c>
      <c r="O3" s="2">
        <v>90</v>
      </c>
      <c r="P3" s="38">
        <f t="shared" ref="P3:P12" si="2">SUM(N3:O3)</f>
        <v>110</v>
      </c>
      <c r="Q3" s="2">
        <v>0</v>
      </c>
      <c r="R3" s="11">
        <v>0</v>
      </c>
      <c r="S3" s="2">
        <v>0</v>
      </c>
      <c r="T3" s="38">
        <f t="shared" ref="T3:T35" si="3">SUM(Q3:S3)</f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38">
        <f t="shared" ref="AB3:AB35" si="4">SUM(U3:AA3)</f>
        <v>0</v>
      </c>
    </row>
    <row r="4" spans="1:29" ht="31.5" x14ac:dyDescent="0.25">
      <c r="A4" s="36"/>
      <c r="B4" s="37" t="s">
        <v>67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1">
        <v>0</v>
      </c>
      <c r="J4" s="38">
        <f t="shared" si="0"/>
        <v>0</v>
      </c>
      <c r="K4" s="2">
        <v>0</v>
      </c>
      <c r="L4" s="2">
        <v>0</v>
      </c>
      <c r="M4" s="38">
        <f t="shared" si="1"/>
        <v>0</v>
      </c>
      <c r="N4" s="2">
        <v>23</v>
      </c>
      <c r="O4" s="2">
        <v>165</v>
      </c>
      <c r="P4" s="38">
        <f t="shared" si="2"/>
        <v>188</v>
      </c>
      <c r="Q4" s="2">
        <v>0</v>
      </c>
      <c r="R4" s="11">
        <v>0</v>
      </c>
      <c r="S4" s="2">
        <v>0</v>
      </c>
      <c r="T4" s="38">
        <f t="shared" si="3"/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38">
        <f t="shared" si="4"/>
        <v>0</v>
      </c>
    </row>
    <row r="5" spans="1:29" ht="15.75" x14ac:dyDescent="0.25">
      <c r="A5" s="39"/>
      <c r="B5" s="37"/>
      <c r="C5" s="38">
        <f>SUM(C2:C4)</f>
        <v>5</v>
      </c>
      <c r="D5" s="38">
        <f t="shared" ref="D5:AA5" si="5">SUM(D2:D4)</f>
        <v>0</v>
      </c>
      <c r="E5" s="38">
        <f t="shared" si="5"/>
        <v>24</v>
      </c>
      <c r="F5" s="38">
        <f t="shared" si="5"/>
        <v>7</v>
      </c>
      <c r="G5" s="38">
        <f t="shared" si="5"/>
        <v>13</v>
      </c>
      <c r="H5" s="38">
        <f t="shared" si="5"/>
        <v>0</v>
      </c>
      <c r="I5" s="38">
        <f t="shared" si="5"/>
        <v>7</v>
      </c>
      <c r="J5" s="38">
        <f>SUM(J2:J4)</f>
        <v>56</v>
      </c>
      <c r="K5" s="38">
        <f t="shared" si="5"/>
        <v>2</v>
      </c>
      <c r="L5" s="38">
        <f t="shared" si="5"/>
        <v>7</v>
      </c>
      <c r="M5" s="38">
        <f>SUM(M2:M4)</f>
        <v>9</v>
      </c>
      <c r="N5" s="38">
        <f t="shared" si="5"/>
        <v>56</v>
      </c>
      <c r="O5" s="38">
        <f t="shared" si="5"/>
        <v>357</v>
      </c>
      <c r="P5" s="38">
        <f>SUM(P2:P4)</f>
        <v>413</v>
      </c>
      <c r="Q5" s="38">
        <f t="shared" si="5"/>
        <v>12</v>
      </c>
      <c r="R5" s="38">
        <f>SUM(R2:R4)</f>
        <v>3</v>
      </c>
      <c r="S5" s="38">
        <f t="shared" si="5"/>
        <v>0</v>
      </c>
      <c r="T5" s="38">
        <f>SUM(T2:T4)</f>
        <v>15</v>
      </c>
      <c r="U5" s="38">
        <f t="shared" si="5"/>
        <v>10</v>
      </c>
      <c r="V5" s="38">
        <f t="shared" si="5"/>
        <v>0</v>
      </c>
      <c r="W5" s="38">
        <f t="shared" si="5"/>
        <v>9</v>
      </c>
      <c r="X5" s="38">
        <f t="shared" si="5"/>
        <v>19</v>
      </c>
      <c r="Y5" s="38">
        <f t="shared" si="5"/>
        <v>8</v>
      </c>
      <c r="Z5" s="38">
        <f t="shared" si="5"/>
        <v>2</v>
      </c>
      <c r="AA5" s="38">
        <f t="shared" si="5"/>
        <v>10</v>
      </c>
      <c r="AB5" s="38">
        <f>SUM(AB2:AB4)</f>
        <v>58</v>
      </c>
    </row>
    <row r="6" spans="1:29" ht="31.5" x14ac:dyDescent="0.25">
      <c r="A6" s="36" t="s">
        <v>68</v>
      </c>
      <c r="B6" s="37" t="s">
        <v>69</v>
      </c>
      <c r="C6" s="2">
        <v>7</v>
      </c>
      <c r="D6" s="2">
        <v>1</v>
      </c>
      <c r="E6" s="2">
        <v>23</v>
      </c>
      <c r="F6" s="2">
        <v>3</v>
      </c>
      <c r="G6" s="2">
        <v>4</v>
      </c>
      <c r="H6" s="2">
        <v>1</v>
      </c>
      <c r="I6" s="11">
        <v>4</v>
      </c>
      <c r="J6" s="38">
        <f>SUM(C6:I6)</f>
        <v>43</v>
      </c>
      <c r="K6" s="2">
        <v>1</v>
      </c>
      <c r="L6" s="2">
        <v>6</v>
      </c>
      <c r="M6" s="38">
        <f t="shared" si="1"/>
        <v>7</v>
      </c>
      <c r="N6" s="2">
        <v>24</v>
      </c>
      <c r="O6" s="2">
        <v>137</v>
      </c>
      <c r="P6" s="38">
        <f t="shared" si="2"/>
        <v>161</v>
      </c>
      <c r="Q6" s="2">
        <v>2</v>
      </c>
      <c r="R6" s="11">
        <v>9</v>
      </c>
      <c r="S6" s="2">
        <v>0</v>
      </c>
      <c r="T6" s="38">
        <f t="shared" si="3"/>
        <v>11</v>
      </c>
      <c r="U6" s="11">
        <v>15</v>
      </c>
      <c r="V6" s="11">
        <v>0</v>
      </c>
      <c r="W6" s="11">
        <v>8</v>
      </c>
      <c r="X6" s="11">
        <v>16</v>
      </c>
      <c r="Y6" s="11">
        <v>10</v>
      </c>
      <c r="Z6" s="11">
        <v>5</v>
      </c>
      <c r="AA6" s="11">
        <v>18</v>
      </c>
      <c r="AB6" s="38">
        <f t="shared" si="4"/>
        <v>72</v>
      </c>
    </row>
    <row r="7" spans="1:29" ht="31.5" x14ac:dyDescent="0.25">
      <c r="A7" s="39"/>
      <c r="B7" s="37" t="s">
        <v>70</v>
      </c>
      <c r="C7" s="2">
        <v>8</v>
      </c>
      <c r="D7" s="2">
        <v>0</v>
      </c>
      <c r="E7" s="2">
        <v>19</v>
      </c>
      <c r="F7" s="2">
        <v>5</v>
      </c>
      <c r="G7" s="2">
        <v>6</v>
      </c>
      <c r="H7" s="2">
        <v>1</v>
      </c>
      <c r="I7" s="11">
        <v>6</v>
      </c>
      <c r="J7" s="38">
        <f t="shared" ref="J7:J35" si="6">SUM(C7:I7)</f>
        <v>45</v>
      </c>
      <c r="K7" s="2">
        <v>1</v>
      </c>
      <c r="L7" s="2">
        <v>4</v>
      </c>
      <c r="M7" s="38">
        <f t="shared" si="1"/>
        <v>5</v>
      </c>
      <c r="N7" s="2">
        <v>31</v>
      </c>
      <c r="O7" s="2">
        <v>95</v>
      </c>
      <c r="P7" s="38">
        <f t="shared" si="2"/>
        <v>126</v>
      </c>
      <c r="Q7" s="2">
        <v>2</v>
      </c>
      <c r="R7" s="11">
        <v>8</v>
      </c>
      <c r="S7" s="2">
        <v>0</v>
      </c>
      <c r="T7" s="38">
        <f t="shared" si="3"/>
        <v>10</v>
      </c>
      <c r="U7" s="11">
        <v>12</v>
      </c>
      <c r="V7" s="11">
        <v>0</v>
      </c>
      <c r="W7" s="11">
        <v>14</v>
      </c>
      <c r="X7" s="11">
        <v>19</v>
      </c>
      <c r="Y7" s="11">
        <v>12</v>
      </c>
      <c r="Z7" s="11">
        <v>5</v>
      </c>
      <c r="AA7" s="11">
        <v>20</v>
      </c>
      <c r="AB7" s="38">
        <f t="shared" si="4"/>
        <v>82</v>
      </c>
    </row>
    <row r="8" spans="1:29" ht="31.5" x14ac:dyDescent="0.25">
      <c r="A8" s="39"/>
      <c r="B8" s="37" t="s">
        <v>71</v>
      </c>
      <c r="C8" s="2">
        <v>6</v>
      </c>
      <c r="D8" s="2">
        <v>1</v>
      </c>
      <c r="E8" s="2">
        <v>22</v>
      </c>
      <c r="F8" s="2">
        <v>10</v>
      </c>
      <c r="G8" s="2">
        <v>9</v>
      </c>
      <c r="H8" s="2">
        <v>1</v>
      </c>
      <c r="I8" s="11">
        <v>6</v>
      </c>
      <c r="J8" s="38">
        <f t="shared" si="6"/>
        <v>55</v>
      </c>
      <c r="K8" s="2">
        <v>12</v>
      </c>
      <c r="L8" s="2">
        <v>3</v>
      </c>
      <c r="M8" s="38">
        <f t="shared" si="1"/>
        <v>15</v>
      </c>
      <c r="N8" s="2">
        <v>27</v>
      </c>
      <c r="O8" s="2">
        <v>94</v>
      </c>
      <c r="P8" s="38">
        <f t="shared" si="2"/>
        <v>121</v>
      </c>
      <c r="Q8" s="2">
        <v>8</v>
      </c>
      <c r="R8" s="11">
        <v>9</v>
      </c>
      <c r="S8" s="2">
        <v>0</v>
      </c>
      <c r="T8" s="38">
        <f t="shared" si="3"/>
        <v>17</v>
      </c>
      <c r="U8" s="11">
        <v>12</v>
      </c>
      <c r="V8" s="11">
        <v>0</v>
      </c>
      <c r="W8" s="11">
        <v>14</v>
      </c>
      <c r="X8" s="11">
        <v>19</v>
      </c>
      <c r="Y8" s="11">
        <v>12</v>
      </c>
      <c r="Z8" s="11">
        <v>3</v>
      </c>
      <c r="AA8" s="11">
        <v>21</v>
      </c>
      <c r="AB8" s="38">
        <f t="shared" si="4"/>
        <v>81</v>
      </c>
    </row>
    <row r="9" spans="1:29" ht="31.5" x14ac:dyDescent="0.25">
      <c r="A9" s="39"/>
      <c r="B9" s="37" t="s">
        <v>72</v>
      </c>
      <c r="C9" s="2">
        <v>8</v>
      </c>
      <c r="D9" s="2">
        <v>0</v>
      </c>
      <c r="E9" s="2">
        <v>24</v>
      </c>
      <c r="F9" s="2">
        <v>15</v>
      </c>
      <c r="G9" s="2">
        <v>8</v>
      </c>
      <c r="H9" s="2">
        <v>0</v>
      </c>
      <c r="I9" s="11">
        <v>4</v>
      </c>
      <c r="J9" s="38">
        <f t="shared" si="6"/>
        <v>59</v>
      </c>
      <c r="K9" s="3">
        <v>8</v>
      </c>
      <c r="L9" s="3">
        <v>5</v>
      </c>
      <c r="M9" s="38">
        <f t="shared" si="1"/>
        <v>13</v>
      </c>
      <c r="N9" s="2">
        <v>24</v>
      </c>
      <c r="O9" s="2">
        <v>83</v>
      </c>
      <c r="P9" s="38">
        <f t="shared" si="2"/>
        <v>107</v>
      </c>
      <c r="Q9" s="2">
        <v>1</v>
      </c>
      <c r="R9" s="11">
        <v>2</v>
      </c>
      <c r="S9" s="2">
        <v>7</v>
      </c>
      <c r="T9" s="38">
        <f t="shared" si="3"/>
        <v>10</v>
      </c>
      <c r="U9" s="11">
        <v>15</v>
      </c>
      <c r="V9" s="11">
        <v>0</v>
      </c>
      <c r="W9" s="11">
        <v>13</v>
      </c>
      <c r="X9" s="11">
        <v>26</v>
      </c>
      <c r="Y9" s="11">
        <v>13</v>
      </c>
      <c r="Z9" s="11">
        <v>7</v>
      </c>
      <c r="AA9" s="11">
        <v>20</v>
      </c>
      <c r="AB9" s="38">
        <f t="shared" si="4"/>
        <v>94</v>
      </c>
    </row>
    <row r="10" spans="1:29" ht="31.5" x14ac:dyDescent="0.25">
      <c r="A10" s="39"/>
      <c r="B10" s="37" t="s">
        <v>73</v>
      </c>
      <c r="C10" s="11">
        <v>2</v>
      </c>
      <c r="D10" s="11">
        <v>0</v>
      </c>
      <c r="E10" s="11">
        <v>20</v>
      </c>
      <c r="F10" s="11">
        <v>0</v>
      </c>
      <c r="G10" s="11">
        <v>9</v>
      </c>
      <c r="H10" s="11">
        <v>1</v>
      </c>
      <c r="I10" s="11">
        <v>8</v>
      </c>
      <c r="J10" s="38">
        <f t="shared" si="6"/>
        <v>40</v>
      </c>
      <c r="K10" s="11">
        <v>2</v>
      </c>
      <c r="L10" s="11">
        <v>8</v>
      </c>
      <c r="M10" s="38">
        <f t="shared" si="1"/>
        <v>10</v>
      </c>
      <c r="N10" s="11">
        <v>22</v>
      </c>
      <c r="O10" s="11">
        <v>81</v>
      </c>
      <c r="P10" s="38">
        <f t="shared" si="2"/>
        <v>103</v>
      </c>
      <c r="Q10" s="11">
        <v>2</v>
      </c>
      <c r="R10" s="11">
        <v>6</v>
      </c>
      <c r="S10" s="11">
        <v>0</v>
      </c>
      <c r="T10" s="38">
        <f t="shared" si="3"/>
        <v>8</v>
      </c>
      <c r="U10" s="11">
        <v>5</v>
      </c>
      <c r="V10" s="11">
        <v>0</v>
      </c>
      <c r="W10" s="11">
        <v>12</v>
      </c>
      <c r="X10" s="11">
        <v>18</v>
      </c>
      <c r="Y10" s="11">
        <v>16</v>
      </c>
      <c r="Z10" s="11">
        <v>1</v>
      </c>
      <c r="AA10" s="11">
        <v>12</v>
      </c>
      <c r="AB10" s="38">
        <f t="shared" si="4"/>
        <v>64</v>
      </c>
    </row>
    <row r="11" spans="1:29" ht="31.5" x14ac:dyDescent="0.25">
      <c r="A11" s="39"/>
      <c r="B11" s="37" t="s">
        <v>74</v>
      </c>
      <c r="C11" s="11">
        <v>0</v>
      </c>
      <c r="D11" s="11">
        <v>0</v>
      </c>
      <c r="E11" s="11">
        <v>0</v>
      </c>
      <c r="F11" s="2">
        <v>0</v>
      </c>
      <c r="G11" s="2">
        <v>0</v>
      </c>
      <c r="H11" s="2">
        <v>0</v>
      </c>
      <c r="I11" s="11">
        <v>0</v>
      </c>
      <c r="J11" s="38">
        <f t="shared" si="6"/>
        <v>0</v>
      </c>
      <c r="K11" s="11">
        <v>0</v>
      </c>
      <c r="L11" s="2">
        <v>0</v>
      </c>
      <c r="M11" s="38">
        <f t="shared" si="1"/>
        <v>0</v>
      </c>
      <c r="N11" s="11">
        <v>22</v>
      </c>
      <c r="O11" s="11">
        <v>72</v>
      </c>
      <c r="P11" s="38">
        <f t="shared" si="2"/>
        <v>94</v>
      </c>
      <c r="Q11" s="11">
        <v>0</v>
      </c>
      <c r="R11" s="11">
        <v>0</v>
      </c>
      <c r="S11" s="2">
        <v>0</v>
      </c>
      <c r="T11" s="38">
        <f t="shared" si="3"/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38">
        <f t="shared" si="4"/>
        <v>0</v>
      </c>
    </row>
    <row r="12" spans="1:29" ht="31.5" x14ac:dyDescent="0.25">
      <c r="A12" s="39"/>
      <c r="B12" s="37" t="s">
        <v>75</v>
      </c>
      <c r="C12" s="11">
        <v>0</v>
      </c>
      <c r="D12" s="11">
        <v>0</v>
      </c>
      <c r="E12" s="11">
        <v>0</v>
      </c>
      <c r="F12" s="2">
        <v>0</v>
      </c>
      <c r="G12" s="2">
        <v>0</v>
      </c>
      <c r="H12" s="2">
        <v>0</v>
      </c>
      <c r="I12" s="11">
        <v>0</v>
      </c>
      <c r="J12" s="38">
        <f t="shared" si="6"/>
        <v>0</v>
      </c>
      <c r="K12" s="11">
        <v>0</v>
      </c>
      <c r="L12" s="2">
        <v>0</v>
      </c>
      <c r="M12" s="38">
        <f t="shared" si="1"/>
        <v>0</v>
      </c>
      <c r="N12" s="11">
        <v>22</v>
      </c>
      <c r="O12" s="11">
        <v>143</v>
      </c>
      <c r="P12" s="38">
        <f t="shared" si="2"/>
        <v>165</v>
      </c>
      <c r="Q12" s="11">
        <v>0</v>
      </c>
      <c r="R12" s="11">
        <v>0</v>
      </c>
      <c r="S12" s="2">
        <v>0</v>
      </c>
      <c r="T12" s="38">
        <f t="shared" si="3"/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38">
        <f t="shared" si="4"/>
        <v>0</v>
      </c>
    </row>
    <row r="13" spans="1:29" ht="15.75" x14ac:dyDescent="0.25">
      <c r="A13" s="39"/>
      <c r="B13" s="37"/>
      <c r="C13" s="38">
        <f>SUM(C6:C12)</f>
        <v>31</v>
      </c>
      <c r="D13" s="38">
        <f t="shared" ref="D13:N13" si="7">SUM(D6:D12)</f>
        <v>2</v>
      </c>
      <c r="E13" s="38">
        <f t="shared" si="7"/>
        <v>108</v>
      </c>
      <c r="F13" s="38">
        <f t="shared" si="7"/>
        <v>33</v>
      </c>
      <c r="G13" s="38">
        <f t="shared" si="7"/>
        <v>36</v>
      </c>
      <c r="H13" s="38">
        <f t="shared" si="7"/>
        <v>4</v>
      </c>
      <c r="I13" s="38">
        <f t="shared" si="7"/>
        <v>28</v>
      </c>
      <c r="J13" s="38">
        <f>SUM(J6:J12)</f>
        <v>242</v>
      </c>
      <c r="K13" s="38">
        <f t="shared" si="7"/>
        <v>24</v>
      </c>
      <c r="L13" s="38">
        <f t="shared" si="7"/>
        <v>26</v>
      </c>
      <c r="M13" s="38">
        <f>SUM(M6:M12)</f>
        <v>50</v>
      </c>
      <c r="N13" s="38">
        <f t="shared" si="7"/>
        <v>172</v>
      </c>
      <c r="O13" s="38">
        <f>SUM(O6:O12)</f>
        <v>705</v>
      </c>
      <c r="P13" s="38">
        <f>SUM(P6:P12)</f>
        <v>877</v>
      </c>
      <c r="Q13" s="38">
        <f t="shared" ref="Q13:AA13" si="8">SUM(Q6:Q12)</f>
        <v>15</v>
      </c>
      <c r="R13" s="38">
        <f t="shared" si="8"/>
        <v>34</v>
      </c>
      <c r="S13" s="38">
        <f t="shared" si="8"/>
        <v>7</v>
      </c>
      <c r="T13" s="38">
        <f t="shared" si="8"/>
        <v>56</v>
      </c>
      <c r="U13" s="38">
        <f t="shared" si="8"/>
        <v>59</v>
      </c>
      <c r="V13" s="38">
        <f t="shared" si="8"/>
        <v>0</v>
      </c>
      <c r="W13" s="38">
        <f t="shared" si="8"/>
        <v>61</v>
      </c>
      <c r="X13" s="38">
        <f t="shared" si="8"/>
        <v>98</v>
      </c>
      <c r="Y13" s="38">
        <f t="shared" si="8"/>
        <v>63</v>
      </c>
      <c r="Z13" s="38">
        <f t="shared" si="8"/>
        <v>21</v>
      </c>
      <c r="AA13" s="38">
        <f t="shared" si="8"/>
        <v>91</v>
      </c>
      <c r="AB13" s="38">
        <f>SUM(AB6:AB12)</f>
        <v>393</v>
      </c>
    </row>
    <row r="14" spans="1:29" ht="31.5" x14ac:dyDescent="0.25">
      <c r="A14" s="36" t="s">
        <v>76</v>
      </c>
      <c r="B14" s="37" t="s">
        <v>77</v>
      </c>
      <c r="C14" s="2">
        <v>7</v>
      </c>
      <c r="D14" s="2">
        <v>1</v>
      </c>
      <c r="E14" s="2">
        <v>24</v>
      </c>
      <c r="F14" s="2">
        <v>7</v>
      </c>
      <c r="G14" s="2">
        <v>11</v>
      </c>
      <c r="H14" s="2">
        <v>0</v>
      </c>
      <c r="I14" s="11">
        <v>20</v>
      </c>
      <c r="J14" s="38">
        <f t="shared" si="6"/>
        <v>70</v>
      </c>
      <c r="K14" s="2">
        <v>0</v>
      </c>
      <c r="L14" s="2">
        <v>10</v>
      </c>
      <c r="M14" s="38">
        <f t="shared" si="1"/>
        <v>10</v>
      </c>
      <c r="N14" s="2">
        <v>29</v>
      </c>
      <c r="O14" s="2">
        <v>119</v>
      </c>
      <c r="P14" s="38">
        <f>SUM(N14:O14)</f>
        <v>148</v>
      </c>
      <c r="Q14" s="2">
        <v>0</v>
      </c>
      <c r="R14" s="11">
        <v>3</v>
      </c>
      <c r="S14" s="2">
        <v>0</v>
      </c>
      <c r="T14" s="38">
        <f t="shared" si="3"/>
        <v>3</v>
      </c>
      <c r="U14" s="11">
        <v>13</v>
      </c>
      <c r="V14" s="11">
        <v>0</v>
      </c>
      <c r="W14" s="11">
        <v>13</v>
      </c>
      <c r="X14" s="11">
        <v>21</v>
      </c>
      <c r="Y14" s="11">
        <v>13</v>
      </c>
      <c r="Z14" s="11">
        <v>5</v>
      </c>
      <c r="AA14" s="11">
        <v>16</v>
      </c>
      <c r="AB14" s="38">
        <f t="shared" si="4"/>
        <v>81</v>
      </c>
    </row>
    <row r="15" spans="1:29" ht="31.5" x14ac:dyDescent="0.25">
      <c r="A15" s="39"/>
      <c r="B15" s="37" t="s">
        <v>78</v>
      </c>
      <c r="C15" s="2">
        <v>5</v>
      </c>
      <c r="D15" s="2">
        <v>1</v>
      </c>
      <c r="E15" s="2">
        <v>19</v>
      </c>
      <c r="F15" s="2">
        <v>8</v>
      </c>
      <c r="G15" s="2">
        <v>3</v>
      </c>
      <c r="H15" s="2">
        <v>0</v>
      </c>
      <c r="I15" s="11">
        <v>17</v>
      </c>
      <c r="J15" s="38">
        <f t="shared" si="6"/>
        <v>53</v>
      </c>
      <c r="K15" s="2">
        <v>3</v>
      </c>
      <c r="L15" s="2">
        <v>11</v>
      </c>
      <c r="M15" s="38">
        <f t="shared" si="1"/>
        <v>14</v>
      </c>
      <c r="N15" s="2">
        <v>16</v>
      </c>
      <c r="O15" s="2">
        <v>96</v>
      </c>
      <c r="P15" s="38">
        <f t="shared" ref="P15:P27" si="9">SUM(N15:O15)</f>
        <v>112</v>
      </c>
      <c r="Q15" s="2">
        <v>8</v>
      </c>
      <c r="R15" s="11">
        <v>6</v>
      </c>
      <c r="S15" s="2">
        <v>0</v>
      </c>
      <c r="T15" s="38">
        <f t="shared" si="3"/>
        <v>14</v>
      </c>
      <c r="U15" s="11">
        <v>7</v>
      </c>
      <c r="V15" s="11">
        <v>0</v>
      </c>
      <c r="W15" s="11">
        <v>25</v>
      </c>
      <c r="X15" s="11">
        <v>25</v>
      </c>
      <c r="Y15" s="11">
        <v>12</v>
      </c>
      <c r="Z15" s="11">
        <v>2</v>
      </c>
      <c r="AA15" s="11">
        <v>19</v>
      </c>
      <c r="AB15" s="38">
        <f t="shared" si="4"/>
        <v>90</v>
      </c>
    </row>
    <row r="16" spans="1:29" ht="31.5" x14ac:dyDescent="0.25">
      <c r="A16" s="39"/>
      <c r="B16" s="37" t="s">
        <v>79</v>
      </c>
      <c r="C16" s="2">
        <v>5</v>
      </c>
      <c r="D16" s="2">
        <v>0</v>
      </c>
      <c r="E16" s="2">
        <v>19</v>
      </c>
      <c r="F16" s="2">
        <v>10</v>
      </c>
      <c r="G16" s="2">
        <v>6</v>
      </c>
      <c r="H16" s="2">
        <v>1</v>
      </c>
      <c r="I16" s="11">
        <v>27</v>
      </c>
      <c r="J16" s="38">
        <f t="shared" si="6"/>
        <v>68</v>
      </c>
      <c r="K16" s="2">
        <v>1</v>
      </c>
      <c r="L16" s="2">
        <v>10</v>
      </c>
      <c r="M16" s="38">
        <f t="shared" si="1"/>
        <v>11</v>
      </c>
      <c r="N16" s="2">
        <v>28</v>
      </c>
      <c r="O16" s="2">
        <v>83</v>
      </c>
      <c r="P16" s="38">
        <f t="shared" si="9"/>
        <v>111</v>
      </c>
      <c r="Q16" s="2">
        <v>1</v>
      </c>
      <c r="R16" s="11">
        <v>14</v>
      </c>
      <c r="S16" s="2">
        <v>0</v>
      </c>
      <c r="T16" s="38">
        <f t="shared" si="3"/>
        <v>15</v>
      </c>
      <c r="U16" s="11">
        <v>12</v>
      </c>
      <c r="V16" s="11">
        <v>0</v>
      </c>
      <c r="W16" s="11">
        <v>16</v>
      </c>
      <c r="X16" s="11">
        <v>22</v>
      </c>
      <c r="Y16" s="11">
        <v>11</v>
      </c>
      <c r="Z16" s="11">
        <v>3</v>
      </c>
      <c r="AA16" s="11">
        <v>20</v>
      </c>
      <c r="AB16" s="38">
        <f t="shared" si="4"/>
        <v>84</v>
      </c>
    </row>
    <row r="17" spans="1:28" ht="31.5" x14ac:dyDescent="0.25">
      <c r="A17" s="39"/>
      <c r="B17" s="37" t="s">
        <v>80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1">
        <v>0</v>
      </c>
      <c r="J17" s="38">
        <f t="shared" si="6"/>
        <v>0</v>
      </c>
      <c r="K17" s="3">
        <v>0</v>
      </c>
      <c r="L17" s="3">
        <v>0</v>
      </c>
      <c r="M17" s="38">
        <f t="shared" si="1"/>
        <v>0</v>
      </c>
      <c r="N17" s="2">
        <v>24</v>
      </c>
      <c r="O17" s="2">
        <v>98</v>
      </c>
      <c r="P17" s="38">
        <f t="shared" si="9"/>
        <v>122</v>
      </c>
      <c r="Q17" s="2">
        <v>0</v>
      </c>
      <c r="R17" s="11">
        <v>0</v>
      </c>
      <c r="S17" s="2">
        <v>0</v>
      </c>
      <c r="T17" s="38">
        <f t="shared" si="3"/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38">
        <f t="shared" si="4"/>
        <v>0</v>
      </c>
    </row>
    <row r="18" spans="1:28" ht="31.5" x14ac:dyDescent="0.25">
      <c r="A18" s="39"/>
      <c r="B18" s="37" t="s">
        <v>81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38">
        <f t="shared" si="6"/>
        <v>0</v>
      </c>
      <c r="K18" s="11">
        <v>0</v>
      </c>
      <c r="L18" s="11">
        <v>0</v>
      </c>
      <c r="M18" s="38">
        <f t="shared" si="1"/>
        <v>0</v>
      </c>
      <c r="N18" s="11">
        <v>19</v>
      </c>
      <c r="O18" s="11">
        <v>129</v>
      </c>
      <c r="P18" s="38">
        <f t="shared" si="9"/>
        <v>148</v>
      </c>
      <c r="Q18" s="11">
        <v>0</v>
      </c>
      <c r="R18" s="11">
        <v>0</v>
      </c>
      <c r="S18" s="11">
        <v>0</v>
      </c>
      <c r="T18" s="38">
        <f t="shared" si="3"/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38">
        <f t="shared" si="4"/>
        <v>0</v>
      </c>
    </row>
    <row r="19" spans="1:28" ht="31.5" x14ac:dyDescent="0.25">
      <c r="A19" s="39"/>
      <c r="B19" s="37" t="s">
        <v>82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38">
        <f t="shared" si="6"/>
        <v>0</v>
      </c>
      <c r="K19" s="11">
        <v>0</v>
      </c>
      <c r="L19" s="11">
        <v>0</v>
      </c>
      <c r="M19" s="38">
        <f t="shared" si="1"/>
        <v>0</v>
      </c>
      <c r="N19" s="11">
        <v>21</v>
      </c>
      <c r="O19" s="11">
        <v>91</v>
      </c>
      <c r="P19" s="38">
        <f t="shared" si="9"/>
        <v>112</v>
      </c>
      <c r="Q19" s="11">
        <v>0</v>
      </c>
      <c r="R19" s="11">
        <v>0</v>
      </c>
      <c r="S19" s="11">
        <v>0</v>
      </c>
      <c r="T19" s="38">
        <f t="shared" si="3"/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38">
        <f t="shared" si="4"/>
        <v>0</v>
      </c>
    </row>
    <row r="20" spans="1:28" ht="31.5" x14ac:dyDescent="0.25">
      <c r="A20" s="39"/>
      <c r="B20" s="37" t="s">
        <v>83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38">
        <f t="shared" si="6"/>
        <v>0</v>
      </c>
      <c r="K20" s="11">
        <v>0</v>
      </c>
      <c r="L20" s="11">
        <v>0</v>
      </c>
      <c r="M20" s="38">
        <f t="shared" si="1"/>
        <v>0</v>
      </c>
      <c r="N20" s="11">
        <v>26</v>
      </c>
      <c r="O20" s="11">
        <v>143</v>
      </c>
      <c r="P20" s="38">
        <f t="shared" si="9"/>
        <v>169</v>
      </c>
      <c r="Q20" s="11">
        <v>0</v>
      </c>
      <c r="R20" s="11">
        <v>0</v>
      </c>
      <c r="S20" s="11">
        <v>0</v>
      </c>
      <c r="T20" s="38">
        <f>SUM(Q20:S20)</f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38">
        <f t="shared" si="4"/>
        <v>0</v>
      </c>
    </row>
    <row r="21" spans="1:28" ht="15.75" x14ac:dyDescent="0.25">
      <c r="A21" s="39"/>
      <c r="B21" s="37"/>
      <c r="C21" s="38">
        <f>SUM(C14:C20)</f>
        <v>17</v>
      </c>
      <c r="D21" s="38">
        <f>SUM(D14:D20)</f>
        <v>2</v>
      </c>
      <c r="E21" s="38">
        <f>SUM(E14:E20)</f>
        <v>62</v>
      </c>
      <c r="F21" s="38">
        <f t="shared" ref="F21:S21" si="10">SUM(F14:F20)</f>
        <v>25</v>
      </c>
      <c r="G21" s="38">
        <f t="shared" si="10"/>
        <v>20</v>
      </c>
      <c r="H21" s="38">
        <f t="shared" si="10"/>
        <v>1</v>
      </c>
      <c r="I21" s="38">
        <f t="shared" si="10"/>
        <v>64</v>
      </c>
      <c r="J21" s="38">
        <f t="shared" si="10"/>
        <v>191</v>
      </c>
      <c r="K21" s="38">
        <f t="shared" si="10"/>
        <v>4</v>
      </c>
      <c r="L21" s="38">
        <f t="shared" si="10"/>
        <v>31</v>
      </c>
      <c r="M21" s="38">
        <f t="shared" si="10"/>
        <v>35</v>
      </c>
      <c r="N21" s="38">
        <f t="shared" si="10"/>
        <v>163</v>
      </c>
      <c r="O21" s="38">
        <f t="shared" si="10"/>
        <v>759</v>
      </c>
      <c r="P21" s="38">
        <f t="shared" si="10"/>
        <v>922</v>
      </c>
      <c r="Q21" s="38">
        <f t="shared" si="10"/>
        <v>9</v>
      </c>
      <c r="R21" s="38">
        <f t="shared" si="10"/>
        <v>23</v>
      </c>
      <c r="S21" s="38">
        <f t="shared" si="10"/>
        <v>0</v>
      </c>
      <c r="T21" s="38">
        <f>SUM(T14:T20)</f>
        <v>32</v>
      </c>
      <c r="U21" s="38">
        <f t="shared" ref="U21:AB21" si="11">SUM(U14:U20)</f>
        <v>32</v>
      </c>
      <c r="V21" s="38">
        <f t="shared" si="11"/>
        <v>0</v>
      </c>
      <c r="W21" s="38">
        <f t="shared" si="11"/>
        <v>54</v>
      </c>
      <c r="X21" s="38">
        <f t="shared" si="11"/>
        <v>68</v>
      </c>
      <c r="Y21" s="38">
        <f t="shared" si="11"/>
        <v>36</v>
      </c>
      <c r="Z21" s="38">
        <f t="shared" si="11"/>
        <v>10</v>
      </c>
      <c r="AA21" s="38">
        <f t="shared" si="11"/>
        <v>55</v>
      </c>
      <c r="AB21" s="38">
        <f t="shared" si="11"/>
        <v>255</v>
      </c>
    </row>
    <row r="22" spans="1:28" ht="31.5" x14ac:dyDescent="0.25">
      <c r="A22" s="36" t="s">
        <v>84</v>
      </c>
      <c r="B22" s="37" t="s">
        <v>85</v>
      </c>
      <c r="C22" s="2">
        <v>15</v>
      </c>
      <c r="D22" s="2">
        <v>0</v>
      </c>
      <c r="E22" s="2">
        <v>18</v>
      </c>
      <c r="F22" s="2">
        <v>32</v>
      </c>
      <c r="G22" s="2">
        <v>5</v>
      </c>
      <c r="H22" s="2">
        <v>1</v>
      </c>
      <c r="I22" s="11">
        <v>10</v>
      </c>
      <c r="J22" s="38">
        <f t="shared" si="6"/>
        <v>81</v>
      </c>
      <c r="K22" s="2">
        <v>4</v>
      </c>
      <c r="L22" s="2">
        <v>9</v>
      </c>
      <c r="M22" s="38">
        <f t="shared" si="1"/>
        <v>13</v>
      </c>
      <c r="N22" s="2">
        <v>25</v>
      </c>
      <c r="O22" s="2">
        <v>141</v>
      </c>
      <c r="P22" s="38">
        <f t="shared" si="9"/>
        <v>166</v>
      </c>
      <c r="Q22" s="2">
        <v>4</v>
      </c>
      <c r="R22" s="11">
        <v>0</v>
      </c>
      <c r="S22" s="2">
        <v>0</v>
      </c>
      <c r="T22" s="38">
        <f t="shared" si="3"/>
        <v>4</v>
      </c>
      <c r="U22" s="11">
        <v>9</v>
      </c>
      <c r="V22" s="11">
        <v>0</v>
      </c>
      <c r="W22" s="11">
        <v>14</v>
      </c>
      <c r="X22" s="11">
        <v>17</v>
      </c>
      <c r="Y22" s="11">
        <v>14</v>
      </c>
      <c r="Z22" s="11">
        <v>3</v>
      </c>
      <c r="AA22" s="11">
        <v>26</v>
      </c>
      <c r="AB22" s="38">
        <f t="shared" si="4"/>
        <v>83</v>
      </c>
    </row>
    <row r="23" spans="1:28" ht="31.5" x14ac:dyDescent="0.25">
      <c r="A23" s="39"/>
      <c r="B23" s="37" t="s">
        <v>86</v>
      </c>
      <c r="C23" s="2">
        <v>5</v>
      </c>
      <c r="D23" s="2">
        <v>4</v>
      </c>
      <c r="E23" s="2">
        <v>19</v>
      </c>
      <c r="F23" s="2">
        <v>15</v>
      </c>
      <c r="G23" s="2">
        <v>5</v>
      </c>
      <c r="H23" s="2">
        <v>2</v>
      </c>
      <c r="I23" s="11">
        <v>13</v>
      </c>
      <c r="J23" s="38">
        <f t="shared" si="6"/>
        <v>63</v>
      </c>
      <c r="K23" s="2">
        <v>4</v>
      </c>
      <c r="L23" s="2">
        <v>8</v>
      </c>
      <c r="M23" s="38">
        <f t="shared" si="1"/>
        <v>12</v>
      </c>
      <c r="N23" s="2">
        <v>26</v>
      </c>
      <c r="O23" s="2">
        <v>73</v>
      </c>
      <c r="P23" s="38">
        <f t="shared" si="9"/>
        <v>99</v>
      </c>
      <c r="Q23" s="2">
        <v>8</v>
      </c>
      <c r="R23" s="11">
        <v>0</v>
      </c>
      <c r="S23" s="2">
        <v>0</v>
      </c>
      <c r="T23" s="38">
        <f t="shared" si="3"/>
        <v>8</v>
      </c>
      <c r="U23" s="11">
        <v>13</v>
      </c>
      <c r="V23" s="11">
        <v>0</v>
      </c>
      <c r="W23" s="11">
        <v>16</v>
      </c>
      <c r="X23" s="11">
        <v>27</v>
      </c>
      <c r="Y23" s="11">
        <v>14</v>
      </c>
      <c r="Z23" s="11">
        <v>6</v>
      </c>
      <c r="AA23" s="11">
        <v>15</v>
      </c>
      <c r="AB23" s="38">
        <f t="shared" si="4"/>
        <v>91</v>
      </c>
    </row>
    <row r="24" spans="1:28" ht="31.5" x14ac:dyDescent="0.25">
      <c r="A24" s="39"/>
      <c r="B24" s="37" t="s">
        <v>87</v>
      </c>
      <c r="C24" s="2">
        <v>3</v>
      </c>
      <c r="D24" s="2">
        <v>1</v>
      </c>
      <c r="E24" s="2">
        <v>22</v>
      </c>
      <c r="F24" s="2">
        <v>17</v>
      </c>
      <c r="G24" s="2">
        <v>5</v>
      </c>
      <c r="H24" s="2">
        <v>0</v>
      </c>
      <c r="I24" s="11">
        <v>19</v>
      </c>
      <c r="J24" s="38">
        <f t="shared" si="6"/>
        <v>67</v>
      </c>
      <c r="K24" s="2">
        <v>2</v>
      </c>
      <c r="L24" s="2">
        <v>7</v>
      </c>
      <c r="M24" s="38">
        <f t="shared" si="1"/>
        <v>9</v>
      </c>
      <c r="N24" s="2">
        <v>16</v>
      </c>
      <c r="O24" s="2">
        <v>77</v>
      </c>
      <c r="P24" s="38">
        <f t="shared" si="9"/>
        <v>93</v>
      </c>
      <c r="Q24" s="2">
        <v>3</v>
      </c>
      <c r="R24" s="11">
        <v>11</v>
      </c>
      <c r="S24" s="2">
        <v>0</v>
      </c>
      <c r="T24" s="38">
        <f t="shared" si="3"/>
        <v>14</v>
      </c>
      <c r="U24" s="11">
        <v>9</v>
      </c>
      <c r="V24" s="11">
        <v>0</v>
      </c>
      <c r="W24" s="11">
        <v>14</v>
      </c>
      <c r="X24" s="11">
        <v>21</v>
      </c>
      <c r="Y24" s="11">
        <v>9</v>
      </c>
      <c r="Z24" s="11">
        <v>5</v>
      </c>
      <c r="AA24" s="11">
        <v>13</v>
      </c>
      <c r="AB24" s="38">
        <f t="shared" si="4"/>
        <v>71</v>
      </c>
    </row>
    <row r="25" spans="1:28" ht="31.5" x14ac:dyDescent="0.25">
      <c r="A25" s="39"/>
      <c r="B25" s="37" t="s">
        <v>88</v>
      </c>
      <c r="C25" s="2">
        <v>6</v>
      </c>
      <c r="D25" s="2">
        <v>1</v>
      </c>
      <c r="E25" s="2">
        <v>11</v>
      </c>
      <c r="F25" s="2">
        <v>3</v>
      </c>
      <c r="G25" s="2">
        <v>3</v>
      </c>
      <c r="H25" s="2">
        <v>0</v>
      </c>
      <c r="I25" s="11">
        <v>28</v>
      </c>
      <c r="J25" s="38">
        <f t="shared" si="6"/>
        <v>52</v>
      </c>
      <c r="K25" s="3">
        <v>1</v>
      </c>
      <c r="L25" s="3">
        <v>10</v>
      </c>
      <c r="M25" s="38">
        <f t="shared" si="1"/>
        <v>11</v>
      </c>
      <c r="N25" s="2">
        <v>14</v>
      </c>
      <c r="O25" s="2">
        <v>93</v>
      </c>
      <c r="P25" s="38">
        <f t="shared" si="9"/>
        <v>107</v>
      </c>
      <c r="Q25" s="2">
        <v>3</v>
      </c>
      <c r="R25" s="11">
        <v>6</v>
      </c>
      <c r="S25" s="2">
        <v>0</v>
      </c>
      <c r="T25" s="38">
        <f t="shared" si="3"/>
        <v>9</v>
      </c>
      <c r="U25" s="11">
        <v>12</v>
      </c>
      <c r="V25" s="11">
        <v>0</v>
      </c>
      <c r="W25" s="11">
        <v>20</v>
      </c>
      <c r="X25" s="11">
        <v>28</v>
      </c>
      <c r="Y25" s="11">
        <v>14</v>
      </c>
      <c r="Z25" s="11">
        <v>2</v>
      </c>
      <c r="AA25" s="11">
        <v>23</v>
      </c>
      <c r="AB25" s="38">
        <f t="shared" si="4"/>
        <v>99</v>
      </c>
    </row>
    <row r="26" spans="1:28" ht="31.5" x14ac:dyDescent="0.25">
      <c r="A26" s="39"/>
      <c r="B26" s="37" t="s">
        <v>89</v>
      </c>
      <c r="C26" s="11">
        <v>6</v>
      </c>
      <c r="D26" s="11">
        <v>0</v>
      </c>
      <c r="E26" s="11">
        <v>14</v>
      </c>
      <c r="F26" s="11">
        <v>4</v>
      </c>
      <c r="G26" s="11">
        <v>2</v>
      </c>
      <c r="H26" s="11">
        <v>0</v>
      </c>
      <c r="I26" s="11">
        <v>12</v>
      </c>
      <c r="J26" s="38">
        <f t="shared" si="6"/>
        <v>38</v>
      </c>
      <c r="K26" s="11">
        <v>0</v>
      </c>
      <c r="L26" s="11">
        <v>11</v>
      </c>
      <c r="M26" s="38">
        <f t="shared" si="1"/>
        <v>11</v>
      </c>
      <c r="N26" s="11">
        <v>12</v>
      </c>
      <c r="O26" s="11">
        <v>77</v>
      </c>
      <c r="P26" s="38">
        <f t="shared" si="9"/>
        <v>89</v>
      </c>
      <c r="Q26" s="11">
        <v>5</v>
      </c>
      <c r="R26" s="11">
        <v>9</v>
      </c>
      <c r="S26" s="11">
        <v>0</v>
      </c>
      <c r="T26" s="38">
        <f t="shared" si="3"/>
        <v>14</v>
      </c>
      <c r="U26" s="11">
        <v>9</v>
      </c>
      <c r="V26" s="11">
        <v>0</v>
      </c>
      <c r="W26" s="11">
        <v>13</v>
      </c>
      <c r="X26" s="11">
        <v>13</v>
      </c>
      <c r="Y26" s="11">
        <v>5</v>
      </c>
      <c r="Z26" s="11">
        <v>4</v>
      </c>
      <c r="AA26" s="11">
        <v>15</v>
      </c>
      <c r="AB26" s="38">
        <f t="shared" si="4"/>
        <v>59</v>
      </c>
    </row>
    <row r="27" spans="1:28" ht="31.5" x14ac:dyDescent="0.25">
      <c r="A27" s="39"/>
      <c r="B27" s="37" t="s">
        <v>90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38">
        <f t="shared" si="6"/>
        <v>0</v>
      </c>
      <c r="K27" s="11">
        <v>0</v>
      </c>
      <c r="L27" s="11">
        <v>0</v>
      </c>
      <c r="M27" s="38">
        <f t="shared" si="1"/>
        <v>0</v>
      </c>
      <c r="N27" s="11">
        <v>25</v>
      </c>
      <c r="O27" s="11">
        <v>97</v>
      </c>
      <c r="P27" s="38">
        <f t="shared" si="9"/>
        <v>122</v>
      </c>
      <c r="Q27" s="11">
        <v>0</v>
      </c>
      <c r="R27" s="11">
        <v>0</v>
      </c>
      <c r="S27" s="11">
        <v>0</v>
      </c>
      <c r="T27" s="38">
        <f t="shared" si="3"/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38">
        <f t="shared" si="4"/>
        <v>0</v>
      </c>
    </row>
    <row r="28" spans="1:28" ht="31.5" x14ac:dyDescent="0.25">
      <c r="A28" s="39"/>
      <c r="B28" s="37" t="s">
        <v>91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38">
        <f t="shared" si="6"/>
        <v>0</v>
      </c>
      <c r="K28" s="11">
        <v>0</v>
      </c>
      <c r="L28" s="11">
        <v>0</v>
      </c>
      <c r="M28" s="38">
        <f t="shared" si="1"/>
        <v>0</v>
      </c>
      <c r="N28" s="11">
        <v>24</v>
      </c>
      <c r="O28" s="11">
        <v>128</v>
      </c>
      <c r="P28" s="38">
        <f>SUM(N28:O28)</f>
        <v>152</v>
      </c>
      <c r="Q28" s="11">
        <v>0</v>
      </c>
      <c r="R28" s="11">
        <v>0</v>
      </c>
      <c r="S28" s="11">
        <v>0</v>
      </c>
      <c r="T28" s="38">
        <f t="shared" si="3"/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38">
        <f t="shared" si="4"/>
        <v>0</v>
      </c>
    </row>
    <row r="29" spans="1:28" ht="15.75" x14ac:dyDescent="0.25">
      <c r="A29" s="39"/>
      <c r="B29" s="37"/>
      <c r="C29" s="38">
        <f>SUM(C22:C28)</f>
        <v>35</v>
      </c>
      <c r="D29" s="38">
        <f>SUM(D22:D28)</f>
        <v>6</v>
      </c>
      <c r="E29" s="38">
        <f>SUM(E22:E28)</f>
        <v>84</v>
      </c>
      <c r="F29" s="38">
        <f t="shared" ref="F29:AB29" si="12">SUM(F22:F28)</f>
        <v>71</v>
      </c>
      <c r="G29" s="38">
        <f t="shared" si="12"/>
        <v>20</v>
      </c>
      <c r="H29" s="38">
        <f t="shared" si="12"/>
        <v>3</v>
      </c>
      <c r="I29" s="38">
        <f t="shared" si="12"/>
        <v>82</v>
      </c>
      <c r="J29" s="38">
        <f t="shared" si="12"/>
        <v>301</v>
      </c>
      <c r="K29" s="38">
        <f t="shared" si="12"/>
        <v>11</v>
      </c>
      <c r="L29" s="38">
        <f t="shared" si="12"/>
        <v>45</v>
      </c>
      <c r="M29" s="38">
        <f t="shared" si="12"/>
        <v>56</v>
      </c>
      <c r="N29" s="38">
        <f t="shared" si="12"/>
        <v>142</v>
      </c>
      <c r="O29" s="38">
        <f t="shared" si="12"/>
        <v>686</v>
      </c>
      <c r="P29" s="38">
        <f t="shared" si="12"/>
        <v>828</v>
      </c>
      <c r="Q29" s="38">
        <f t="shared" si="12"/>
        <v>23</v>
      </c>
      <c r="R29" s="38">
        <f t="shared" si="12"/>
        <v>26</v>
      </c>
      <c r="S29" s="38">
        <f t="shared" si="12"/>
        <v>0</v>
      </c>
      <c r="T29" s="38">
        <f t="shared" si="12"/>
        <v>49</v>
      </c>
      <c r="U29" s="38">
        <f t="shared" si="12"/>
        <v>52</v>
      </c>
      <c r="V29" s="38">
        <f t="shared" si="12"/>
        <v>0</v>
      </c>
      <c r="W29" s="38">
        <f t="shared" si="12"/>
        <v>77</v>
      </c>
      <c r="X29" s="38">
        <f t="shared" si="12"/>
        <v>106</v>
      </c>
      <c r="Y29" s="38">
        <f t="shared" si="12"/>
        <v>56</v>
      </c>
      <c r="Z29" s="38">
        <f t="shared" si="12"/>
        <v>20</v>
      </c>
      <c r="AA29" s="38">
        <f t="shared" si="12"/>
        <v>92</v>
      </c>
      <c r="AB29" s="38">
        <f t="shared" si="12"/>
        <v>403</v>
      </c>
    </row>
    <row r="30" spans="1:28" ht="31.5" x14ac:dyDescent="0.25">
      <c r="A30" s="36" t="s">
        <v>92</v>
      </c>
      <c r="B30" s="37" t="s">
        <v>93</v>
      </c>
      <c r="C30" s="2">
        <v>4</v>
      </c>
      <c r="D30" s="2">
        <v>0</v>
      </c>
      <c r="E30" s="2">
        <v>22</v>
      </c>
      <c r="F30" s="2">
        <v>12</v>
      </c>
      <c r="G30" s="2">
        <v>5</v>
      </c>
      <c r="H30" s="2">
        <v>0</v>
      </c>
      <c r="I30" s="11">
        <v>14</v>
      </c>
      <c r="J30" s="38">
        <f t="shared" si="6"/>
        <v>57</v>
      </c>
      <c r="K30" s="2">
        <v>4</v>
      </c>
      <c r="L30" s="2">
        <v>7</v>
      </c>
      <c r="M30" s="38">
        <f t="shared" si="1"/>
        <v>11</v>
      </c>
      <c r="N30" s="2">
        <v>22</v>
      </c>
      <c r="O30" s="2">
        <v>131</v>
      </c>
      <c r="P30" s="38">
        <f>SUM(N30:O30)</f>
        <v>153</v>
      </c>
      <c r="Q30" s="2">
        <v>5</v>
      </c>
      <c r="R30" s="11">
        <v>9</v>
      </c>
      <c r="S30" s="2">
        <v>0</v>
      </c>
      <c r="T30" s="38">
        <f t="shared" si="3"/>
        <v>14</v>
      </c>
      <c r="U30" s="11">
        <v>9</v>
      </c>
      <c r="V30" s="11">
        <v>0</v>
      </c>
      <c r="W30" s="11">
        <v>20</v>
      </c>
      <c r="X30" s="11">
        <v>22</v>
      </c>
      <c r="Y30" s="11">
        <v>10</v>
      </c>
      <c r="Z30" s="11">
        <v>2</v>
      </c>
      <c r="AA30" s="11">
        <v>15</v>
      </c>
      <c r="AB30" s="38">
        <f t="shared" si="4"/>
        <v>78</v>
      </c>
    </row>
    <row r="31" spans="1:28" ht="31.5" x14ac:dyDescent="0.25">
      <c r="A31" s="39"/>
      <c r="B31" s="37" t="s">
        <v>94</v>
      </c>
      <c r="C31" s="2">
        <v>5</v>
      </c>
      <c r="D31" s="2">
        <v>0</v>
      </c>
      <c r="E31" s="2">
        <v>12</v>
      </c>
      <c r="F31" s="2">
        <v>5</v>
      </c>
      <c r="G31" s="2">
        <v>2</v>
      </c>
      <c r="H31" s="2">
        <v>2</v>
      </c>
      <c r="I31" s="11">
        <v>27</v>
      </c>
      <c r="J31" s="38">
        <f t="shared" si="6"/>
        <v>53</v>
      </c>
      <c r="K31" s="2">
        <v>3</v>
      </c>
      <c r="L31" s="2">
        <v>7</v>
      </c>
      <c r="M31" s="38">
        <f t="shared" si="1"/>
        <v>10</v>
      </c>
      <c r="N31" s="2">
        <v>20</v>
      </c>
      <c r="O31" s="2">
        <v>87</v>
      </c>
      <c r="P31" s="38">
        <f t="shared" ref="P31:P35" si="13">SUM(N31:O31)</f>
        <v>107</v>
      </c>
      <c r="Q31" s="2">
        <v>2</v>
      </c>
      <c r="R31" s="11">
        <v>0</v>
      </c>
      <c r="S31" s="2">
        <v>0</v>
      </c>
      <c r="T31" s="38">
        <f t="shared" si="3"/>
        <v>2</v>
      </c>
      <c r="U31" s="11">
        <v>16</v>
      </c>
      <c r="V31" s="11">
        <v>0</v>
      </c>
      <c r="W31" s="11">
        <v>22</v>
      </c>
      <c r="X31" s="11">
        <v>24</v>
      </c>
      <c r="Y31" s="11">
        <v>13</v>
      </c>
      <c r="Z31" s="11">
        <v>2</v>
      </c>
      <c r="AA31" s="11">
        <v>14</v>
      </c>
      <c r="AB31" s="38">
        <f t="shared" si="4"/>
        <v>91</v>
      </c>
    </row>
    <row r="32" spans="1:28" ht="31.5" x14ac:dyDescent="0.25">
      <c r="A32" s="39"/>
      <c r="B32" s="37" t="s">
        <v>95</v>
      </c>
      <c r="C32" s="2">
        <v>4</v>
      </c>
      <c r="D32" s="2">
        <v>0</v>
      </c>
      <c r="E32" s="2">
        <v>17</v>
      </c>
      <c r="F32" s="2">
        <v>6</v>
      </c>
      <c r="G32" s="2">
        <v>6</v>
      </c>
      <c r="H32" s="2">
        <v>0</v>
      </c>
      <c r="I32" s="11">
        <v>10</v>
      </c>
      <c r="J32" s="38">
        <f t="shared" si="6"/>
        <v>43</v>
      </c>
      <c r="K32" s="2">
        <v>1</v>
      </c>
      <c r="L32" s="2">
        <v>5</v>
      </c>
      <c r="M32" s="38">
        <f t="shared" si="1"/>
        <v>6</v>
      </c>
      <c r="N32" s="2">
        <v>21</v>
      </c>
      <c r="O32" s="2">
        <v>54</v>
      </c>
      <c r="P32" s="38">
        <f t="shared" si="13"/>
        <v>75</v>
      </c>
      <c r="Q32" s="2">
        <v>11</v>
      </c>
      <c r="R32" s="11">
        <v>0</v>
      </c>
      <c r="S32" s="2">
        <v>0</v>
      </c>
      <c r="T32" s="38">
        <f t="shared" si="3"/>
        <v>11</v>
      </c>
      <c r="U32" s="11">
        <v>15</v>
      </c>
      <c r="V32" s="11">
        <v>0</v>
      </c>
      <c r="W32" s="11">
        <v>20</v>
      </c>
      <c r="X32" s="11">
        <v>20</v>
      </c>
      <c r="Y32" s="11">
        <v>5</v>
      </c>
      <c r="Z32" s="11">
        <v>2</v>
      </c>
      <c r="AA32" s="11">
        <v>19</v>
      </c>
      <c r="AB32" s="38">
        <f t="shared" si="4"/>
        <v>81</v>
      </c>
    </row>
    <row r="33" spans="1:37" ht="31.5" x14ac:dyDescent="0.25">
      <c r="A33" s="39"/>
      <c r="B33" s="37" t="s">
        <v>96</v>
      </c>
      <c r="C33" s="2">
        <v>3</v>
      </c>
      <c r="D33" s="2">
        <v>0</v>
      </c>
      <c r="E33" s="2">
        <v>19</v>
      </c>
      <c r="F33" s="2">
        <v>4</v>
      </c>
      <c r="G33" s="2">
        <v>6</v>
      </c>
      <c r="H33" s="2">
        <v>0</v>
      </c>
      <c r="I33" s="11">
        <v>20</v>
      </c>
      <c r="J33" s="38">
        <f t="shared" si="6"/>
        <v>52</v>
      </c>
      <c r="K33" s="3">
        <v>2</v>
      </c>
      <c r="L33" s="3">
        <v>6</v>
      </c>
      <c r="M33" s="38">
        <f t="shared" si="1"/>
        <v>8</v>
      </c>
      <c r="N33" s="2">
        <v>28</v>
      </c>
      <c r="O33" s="2">
        <v>72</v>
      </c>
      <c r="P33" s="38">
        <f t="shared" si="13"/>
        <v>100</v>
      </c>
      <c r="Q33" s="2">
        <v>2</v>
      </c>
      <c r="R33" s="11">
        <v>8</v>
      </c>
      <c r="S33" s="2">
        <v>0</v>
      </c>
      <c r="T33" s="38">
        <f t="shared" si="3"/>
        <v>10</v>
      </c>
      <c r="U33" s="11">
        <v>17</v>
      </c>
      <c r="V33" s="11">
        <v>0</v>
      </c>
      <c r="W33" s="11">
        <v>17</v>
      </c>
      <c r="X33" s="11">
        <v>26</v>
      </c>
      <c r="Y33" s="11">
        <v>11</v>
      </c>
      <c r="Z33" s="11">
        <v>3</v>
      </c>
      <c r="AA33" s="40">
        <v>17</v>
      </c>
      <c r="AB33" s="38">
        <f t="shared" si="4"/>
        <v>91</v>
      </c>
    </row>
    <row r="34" spans="1:37" ht="31.5" x14ac:dyDescent="0.25">
      <c r="A34" s="41"/>
      <c r="B34" s="37" t="s">
        <v>97</v>
      </c>
      <c r="C34" s="2">
        <v>3</v>
      </c>
      <c r="D34" s="2">
        <v>0</v>
      </c>
      <c r="E34" s="2">
        <v>20</v>
      </c>
      <c r="F34" s="2">
        <v>4</v>
      </c>
      <c r="G34" s="2">
        <v>6</v>
      </c>
      <c r="H34" s="2">
        <v>1</v>
      </c>
      <c r="I34" s="11">
        <v>15</v>
      </c>
      <c r="J34" s="38">
        <f t="shared" si="6"/>
        <v>49</v>
      </c>
      <c r="K34" s="3">
        <v>1</v>
      </c>
      <c r="L34" s="3">
        <v>4</v>
      </c>
      <c r="M34" s="38">
        <f t="shared" si="1"/>
        <v>5</v>
      </c>
      <c r="N34" s="2">
        <v>28</v>
      </c>
      <c r="O34" s="2">
        <v>80</v>
      </c>
      <c r="P34" s="38">
        <f t="shared" si="13"/>
        <v>108</v>
      </c>
      <c r="Q34" s="2">
        <v>0</v>
      </c>
      <c r="R34" s="11">
        <v>12</v>
      </c>
      <c r="S34" s="2">
        <v>0</v>
      </c>
      <c r="T34" s="38">
        <f t="shared" si="3"/>
        <v>12</v>
      </c>
      <c r="U34" s="11">
        <v>8</v>
      </c>
      <c r="V34" s="11">
        <v>0</v>
      </c>
      <c r="W34" s="11">
        <v>12</v>
      </c>
      <c r="X34" s="11">
        <v>23</v>
      </c>
      <c r="Y34" s="11">
        <v>5</v>
      </c>
      <c r="Z34" s="11">
        <v>0</v>
      </c>
      <c r="AA34" s="40">
        <v>18</v>
      </c>
      <c r="AB34" s="38">
        <f t="shared" si="4"/>
        <v>66</v>
      </c>
    </row>
    <row r="35" spans="1:37" ht="31.5" x14ac:dyDescent="0.25">
      <c r="A35" s="41"/>
      <c r="B35" s="37" t="s">
        <v>98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38">
        <f t="shared" si="6"/>
        <v>0</v>
      </c>
      <c r="K35" s="3">
        <v>0</v>
      </c>
      <c r="L35" s="3">
        <v>0</v>
      </c>
      <c r="M35" s="38">
        <f t="shared" si="1"/>
        <v>0</v>
      </c>
      <c r="N35" s="2">
        <v>14</v>
      </c>
      <c r="O35" s="2">
        <v>105</v>
      </c>
      <c r="P35" s="38">
        <f t="shared" si="13"/>
        <v>119</v>
      </c>
      <c r="Q35" s="2">
        <v>0</v>
      </c>
      <c r="R35" s="11">
        <v>0</v>
      </c>
      <c r="S35" s="2">
        <v>0</v>
      </c>
      <c r="T35" s="38">
        <f t="shared" si="3"/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1</v>
      </c>
      <c r="AA35" s="40">
        <v>0</v>
      </c>
      <c r="AB35" s="38">
        <f t="shared" si="4"/>
        <v>1</v>
      </c>
    </row>
    <row r="36" spans="1:37" ht="15.75" x14ac:dyDescent="0.25">
      <c r="A36" s="41"/>
      <c r="B36" s="37"/>
      <c r="C36" s="38">
        <f>SUM(C30:C35)</f>
        <v>19</v>
      </c>
      <c r="D36" s="38">
        <f t="shared" ref="D36:AB36" si="14">SUM(D30:D35)</f>
        <v>0</v>
      </c>
      <c r="E36" s="38">
        <f t="shared" si="14"/>
        <v>90</v>
      </c>
      <c r="F36" s="38">
        <f t="shared" si="14"/>
        <v>31</v>
      </c>
      <c r="G36" s="38">
        <f t="shared" si="14"/>
        <v>25</v>
      </c>
      <c r="H36" s="38">
        <f t="shared" si="14"/>
        <v>3</v>
      </c>
      <c r="I36" s="38">
        <f t="shared" si="14"/>
        <v>86</v>
      </c>
      <c r="J36" s="38">
        <f t="shared" si="14"/>
        <v>254</v>
      </c>
      <c r="K36" s="38">
        <f t="shared" si="14"/>
        <v>11</v>
      </c>
      <c r="L36" s="38">
        <f t="shared" si="14"/>
        <v>29</v>
      </c>
      <c r="M36" s="38">
        <f t="shared" si="14"/>
        <v>40</v>
      </c>
      <c r="N36" s="38">
        <f t="shared" si="14"/>
        <v>133</v>
      </c>
      <c r="O36" s="38">
        <f t="shared" si="14"/>
        <v>529</v>
      </c>
      <c r="P36" s="38">
        <f t="shared" si="14"/>
        <v>662</v>
      </c>
      <c r="Q36" s="38">
        <f t="shared" si="14"/>
        <v>20</v>
      </c>
      <c r="R36" s="38">
        <f t="shared" si="14"/>
        <v>29</v>
      </c>
      <c r="S36" s="38">
        <f t="shared" si="14"/>
        <v>0</v>
      </c>
      <c r="T36" s="38">
        <f t="shared" si="14"/>
        <v>49</v>
      </c>
      <c r="U36" s="38">
        <f t="shared" si="14"/>
        <v>65</v>
      </c>
      <c r="V36" s="38">
        <f t="shared" si="14"/>
        <v>0</v>
      </c>
      <c r="W36" s="38">
        <f t="shared" si="14"/>
        <v>91</v>
      </c>
      <c r="X36" s="38">
        <f t="shared" si="14"/>
        <v>115</v>
      </c>
      <c r="Y36" s="38">
        <f t="shared" si="14"/>
        <v>44</v>
      </c>
      <c r="Z36" s="38">
        <f t="shared" si="14"/>
        <v>10</v>
      </c>
      <c r="AA36" s="38">
        <f t="shared" si="14"/>
        <v>83</v>
      </c>
      <c r="AB36" s="38">
        <f t="shared" si="14"/>
        <v>408</v>
      </c>
    </row>
    <row r="37" spans="1:37" x14ac:dyDescent="0.25">
      <c r="A37" s="56" t="s">
        <v>99</v>
      </c>
      <c r="B37" s="56"/>
      <c r="C37" s="24">
        <f>SUM(C5,C13,C21,C29,C36)</f>
        <v>107</v>
      </c>
      <c r="D37" s="24">
        <f t="shared" ref="D37:Q37" si="15">SUM(D5,D13,D21,D29,D36)</f>
        <v>10</v>
      </c>
      <c r="E37" s="24">
        <f t="shared" si="15"/>
        <v>368</v>
      </c>
      <c r="F37" s="24">
        <f t="shared" si="15"/>
        <v>167</v>
      </c>
      <c r="G37" s="24">
        <f t="shared" si="15"/>
        <v>114</v>
      </c>
      <c r="H37" s="24">
        <f t="shared" si="15"/>
        <v>11</v>
      </c>
      <c r="I37" s="24">
        <f t="shared" si="15"/>
        <v>267</v>
      </c>
      <c r="J37" s="24">
        <f t="shared" si="15"/>
        <v>1044</v>
      </c>
      <c r="K37" s="24">
        <f t="shared" si="15"/>
        <v>52</v>
      </c>
      <c r="L37" s="24">
        <f t="shared" si="15"/>
        <v>138</v>
      </c>
      <c r="M37" s="24">
        <f t="shared" si="15"/>
        <v>190</v>
      </c>
      <c r="N37" s="24">
        <f t="shared" si="15"/>
        <v>666</v>
      </c>
      <c r="O37" s="24">
        <f t="shared" si="15"/>
        <v>3036</v>
      </c>
      <c r="P37" s="24">
        <f t="shared" si="15"/>
        <v>3702</v>
      </c>
      <c r="Q37" s="24">
        <f t="shared" si="15"/>
        <v>79</v>
      </c>
      <c r="R37" s="24">
        <f>SUM(R5,R13,R21,R29,R36)</f>
        <v>115</v>
      </c>
      <c r="S37" s="24">
        <f>SUM(S5,S13,S21,S29,S36)</f>
        <v>7</v>
      </c>
      <c r="T37" s="24">
        <f t="shared" ref="T37:AA37" si="16">SUM(T5,T13,T21,T29,T36)</f>
        <v>201</v>
      </c>
      <c r="U37" s="24">
        <f t="shared" si="16"/>
        <v>218</v>
      </c>
      <c r="V37" s="24">
        <f t="shared" si="16"/>
        <v>0</v>
      </c>
      <c r="W37" s="24">
        <f t="shared" si="16"/>
        <v>292</v>
      </c>
      <c r="X37" s="24">
        <f t="shared" si="16"/>
        <v>406</v>
      </c>
      <c r="Y37" s="24">
        <f t="shared" si="16"/>
        <v>207</v>
      </c>
      <c r="Z37" s="24">
        <f t="shared" si="16"/>
        <v>63</v>
      </c>
      <c r="AA37" s="24">
        <f t="shared" si="16"/>
        <v>331</v>
      </c>
      <c r="AB37" s="24">
        <f>SUM(AB5,AB13,AB21,AB29,AB36)</f>
        <v>1517</v>
      </c>
      <c r="AC37" s="26">
        <f>SUM(J37,M37,P37,Q37,R37,AB37)</f>
        <v>6647</v>
      </c>
    </row>
    <row r="38" spans="1:37" ht="15.75" x14ac:dyDescent="0.25">
      <c r="B38" s="48" t="s">
        <v>113</v>
      </c>
      <c r="C38">
        <f>AVERAGE(C2:C4,C6:C12,C14:C20,C22:C28,C30:C35)</f>
        <v>3.5666666666666669</v>
      </c>
      <c r="D38">
        <f t="shared" ref="D38:Z38" si="17">AVERAGE(D2:D4,D6:D12,D14:D20,D22:D28,D30:D35)</f>
        <v>0.33333333333333331</v>
      </c>
      <c r="E38">
        <f t="shared" si="17"/>
        <v>12.266666666666667</v>
      </c>
      <c r="F38">
        <f t="shared" si="17"/>
        <v>5.5666666666666664</v>
      </c>
      <c r="G38">
        <f t="shared" si="17"/>
        <v>3.8</v>
      </c>
      <c r="H38">
        <f t="shared" si="17"/>
        <v>0.36666666666666664</v>
      </c>
      <c r="I38">
        <f t="shared" si="17"/>
        <v>8.9</v>
      </c>
      <c r="K38">
        <f t="shared" si="17"/>
        <v>1.7333333333333334</v>
      </c>
      <c r="L38">
        <f t="shared" si="17"/>
        <v>4.5999999999999996</v>
      </c>
      <c r="N38">
        <f t="shared" si="17"/>
        <v>22.2</v>
      </c>
      <c r="O38">
        <f t="shared" si="17"/>
        <v>101.2</v>
      </c>
      <c r="Q38">
        <f t="shared" si="17"/>
        <v>2.6333333333333333</v>
      </c>
      <c r="R38">
        <f t="shared" si="17"/>
        <v>3.8333333333333335</v>
      </c>
      <c r="S38">
        <f t="shared" si="17"/>
        <v>0.23333333333333334</v>
      </c>
      <c r="U38">
        <f t="shared" si="17"/>
        <v>7.2666666666666666</v>
      </c>
      <c r="V38">
        <f t="shared" si="17"/>
        <v>0</v>
      </c>
      <c r="W38">
        <f t="shared" si="17"/>
        <v>9.7333333333333325</v>
      </c>
      <c r="X38">
        <f t="shared" si="17"/>
        <v>13.533333333333333</v>
      </c>
      <c r="Y38">
        <f t="shared" si="17"/>
        <v>6.9</v>
      </c>
      <c r="Z38">
        <f t="shared" si="17"/>
        <v>2.1</v>
      </c>
      <c r="AA38">
        <f>AVERAGE(AA2:AA4,AA6:AA12,AA14:AA20,AA22:AA28,AA30:AA35)</f>
        <v>11.033333333333333</v>
      </c>
    </row>
    <row r="39" spans="1:37" ht="15.75" x14ac:dyDescent="0.25">
      <c r="B39" s="48" t="s">
        <v>114</v>
      </c>
      <c r="C39">
        <f>MAX(C2:C4,C6:C12,C14:C20,C22:C28,C30:C35)</f>
        <v>15</v>
      </c>
      <c r="D39">
        <f t="shared" ref="D39:Z39" si="18">MAX(D2:D4,D6:D12,D14:D20,D22:D28,D30:D35)</f>
        <v>4</v>
      </c>
      <c r="E39">
        <f t="shared" si="18"/>
        <v>24</v>
      </c>
      <c r="F39">
        <f t="shared" si="18"/>
        <v>32</v>
      </c>
      <c r="G39">
        <f t="shared" si="18"/>
        <v>13</v>
      </c>
      <c r="H39">
        <f t="shared" si="18"/>
        <v>2</v>
      </c>
      <c r="I39">
        <f t="shared" si="18"/>
        <v>28</v>
      </c>
      <c r="K39">
        <f t="shared" si="18"/>
        <v>12</v>
      </c>
      <c r="L39">
        <f t="shared" si="18"/>
        <v>11</v>
      </c>
      <c r="N39">
        <f t="shared" si="18"/>
        <v>31</v>
      </c>
      <c r="O39">
        <f t="shared" si="18"/>
        <v>165</v>
      </c>
      <c r="Q39">
        <f t="shared" si="18"/>
        <v>12</v>
      </c>
      <c r="R39">
        <f t="shared" si="18"/>
        <v>14</v>
      </c>
      <c r="S39">
        <f t="shared" si="18"/>
        <v>7</v>
      </c>
      <c r="U39">
        <f t="shared" si="18"/>
        <v>17</v>
      </c>
      <c r="V39">
        <f t="shared" si="18"/>
        <v>0</v>
      </c>
      <c r="W39">
        <f t="shared" si="18"/>
        <v>25</v>
      </c>
      <c r="X39">
        <f t="shared" si="18"/>
        <v>28</v>
      </c>
      <c r="Y39">
        <f t="shared" si="18"/>
        <v>16</v>
      </c>
      <c r="Z39">
        <f t="shared" si="18"/>
        <v>7</v>
      </c>
      <c r="AA39">
        <f>MAX(AA2:AA4,AA6:AA12,AA14:AA20,AA22:AA28,AA30:AA35)</f>
        <v>26</v>
      </c>
    </row>
    <row r="40" spans="1:37" ht="15.75" x14ac:dyDescent="0.25">
      <c r="B40" s="48" t="s">
        <v>115</v>
      </c>
      <c r="C40">
        <f>MIN(C2:C4,C6:C12,C14:C20,C22:C28,C30:C35)</f>
        <v>0</v>
      </c>
      <c r="D40">
        <f t="shared" ref="D40:Z40" si="19">MIN(D2:D4,D6:D12,D14:D20,D22:D28,D30:D35)</f>
        <v>0</v>
      </c>
      <c r="E40">
        <f t="shared" si="19"/>
        <v>0</v>
      </c>
      <c r="F40">
        <f t="shared" si="19"/>
        <v>0</v>
      </c>
      <c r="G40">
        <f t="shared" si="19"/>
        <v>0</v>
      </c>
      <c r="H40">
        <f t="shared" si="19"/>
        <v>0</v>
      </c>
      <c r="I40">
        <f t="shared" si="19"/>
        <v>0</v>
      </c>
      <c r="K40">
        <f t="shared" si="19"/>
        <v>0</v>
      </c>
      <c r="L40">
        <f t="shared" si="19"/>
        <v>0</v>
      </c>
      <c r="N40">
        <f t="shared" si="19"/>
        <v>12</v>
      </c>
      <c r="O40">
        <f t="shared" si="19"/>
        <v>54</v>
      </c>
      <c r="Q40">
        <f t="shared" si="19"/>
        <v>0</v>
      </c>
      <c r="R40">
        <f t="shared" si="19"/>
        <v>0</v>
      </c>
      <c r="S40">
        <f t="shared" si="19"/>
        <v>0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0</v>
      </c>
      <c r="Y40">
        <f t="shared" si="19"/>
        <v>0</v>
      </c>
      <c r="Z40">
        <f t="shared" si="19"/>
        <v>0</v>
      </c>
      <c r="AA40">
        <f>MIN(AA2:AA4,AA6:AA12,AA14:AA20,AA22:AA28,AA30:AA35)</f>
        <v>0</v>
      </c>
    </row>
    <row r="41" spans="1:37" ht="127.5" x14ac:dyDescent="0.25">
      <c r="I41" s="6" t="s">
        <v>2</v>
      </c>
      <c r="J41" s="7" t="s">
        <v>3</v>
      </c>
      <c r="K41" s="8" t="s">
        <v>4</v>
      </c>
      <c r="L41" s="8" t="s">
        <v>57</v>
      </c>
      <c r="M41" s="6" t="s">
        <v>18</v>
      </c>
      <c r="N41" s="7" t="s">
        <v>19</v>
      </c>
      <c r="O41" s="8" t="s">
        <v>21</v>
      </c>
      <c r="R41" s="30" t="s">
        <v>59</v>
      </c>
      <c r="S41" s="31" t="s">
        <v>60</v>
      </c>
      <c r="V41" s="6" t="s">
        <v>5</v>
      </c>
      <c r="W41" s="9" t="s">
        <v>61</v>
      </c>
      <c r="Z41" s="33" t="s">
        <v>62</v>
      </c>
      <c r="AA41" s="33" t="s">
        <v>20</v>
      </c>
      <c r="AB41" s="33" t="s">
        <v>63</v>
      </c>
      <c r="AD41" s="6" t="s">
        <v>100</v>
      </c>
      <c r="AE41" s="7" t="s">
        <v>101</v>
      </c>
      <c r="AF41" s="8" t="s">
        <v>102</v>
      </c>
      <c r="AG41" s="8" t="s">
        <v>103</v>
      </c>
      <c r="AH41" s="6" t="s">
        <v>104</v>
      </c>
      <c r="AI41" s="7" t="s">
        <v>105</v>
      </c>
      <c r="AJ41" s="33" t="s">
        <v>106</v>
      </c>
    </row>
    <row r="42" spans="1:37" ht="31.5" x14ac:dyDescent="0.25">
      <c r="H42" s="36" t="s">
        <v>64</v>
      </c>
      <c r="I42" s="38">
        <f>C5</f>
        <v>5</v>
      </c>
      <c r="J42" s="38">
        <f t="shared" ref="J42:O42" si="20">D5</f>
        <v>0</v>
      </c>
      <c r="K42" s="38">
        <f t="shared" si="20"/>
        <v>24</v>
      </c>
      <c r="L42" s="38">
        <f t="shared" si="20"/>
        <v>7</v>
      </c>
      <c r="M42" s="38">
        <f t="shared" si="20"/>
        <v>13</v>
      </c>
      <c r="N42" s="38">
        <f t="shared" si="20"/>
        <v>0</v>
      </c>
      <c r="O42" s="38">
        <f t="shared" si="20"/>
        <v>7</v>
      </c>
      <c r="P42">
        <f>SUM(I42:O42)</f>
        <v>56</v>
      </c>
      <c r="R42" s="38">
        <f>K5</f>
        <v>2</v>
      </c>
      <c r="S42" s="38">
        <f>L5</f>
        <v>7</v>
      </c>
      <c r="T42">
        <f t="shared" ref="T42:T47" si="21">SUM(R42:S42)</f>
        <v>9</v>
      </c>
      <c r="V42" s="38">
        <f>N5</f>
        <v>56</v>
      </c>
      <c r="W42" s="38">
        <f>O5</f>
        <v>357</v>
      </c>
      <c r="X42">
        <f>SUM(V42:W42)</f>
        <v>413</v>
      </c>
      <c r="Z42" s="38">
        <f>Q5</f>
        <v>12</v>
      </c>
      <c r="AA42" s="38">
        <f t="shared" ref="AA42:AB42" si="22">R5</f>
        <v>3</v>
      </c>
      <c r="AB42" s="38">
        <f t="shared" si="22"/>
        <v>0</v>
      </c>
      <c r="AD42" s="38">
        <f>U5</f>
        <v>10</v>
      </c>
      <c r="AE42" s="38">
        <f t="shared" ref="AE42:AJ42" si="23">V5</f>
        <v>0</v>
      </c>
      <c r="AF42" s="38">
        <f t="shared" si="23"/>
        <v>9</v>
      </c>
      <c r="AG42" s="38">
        <f t="shared" si="23"/>
        <v>19</v>
      </c>
      <c r="AH42" s="38">
        <f t="shared" si="23"/>
        <v>8</v>
      </c>
      <c r="AI42" s="38">
        <f t="shared" si="23"/>
        <v>2</v>
      </c>
      <c r="AJ42" s="38">
        <f t="shared" si="23"/>
        <v>10</v>
      </c>
      <c r="AK42">
        <f>SUM(AD42:AJ42)</f>
        <v>58</v>
      </c>
    </row>
    <row r="43" spans="1:37" ht="31.5" x14ac:dyDescent="0.25">
      <c r="H43" s="36" t="s">
        <v>68</v>
      </c>
      <c r="I43" s="38">
        <f>C13</f>
        <v>31</v>
      </c>
      <c r="J43" s="38">
        <f t="shared" ref="J43:O43" si="24">D13</f>
        <v>2</v>
      </c>
      <c r="K43" s="38">
        <f t="shared" si="24"/>
        <v>108</v>
      </c>
      <c r="L43" s="38">
        <f t="shared" si="24"/>
        <v>33</v>
      </c>
      <c r="M43" s="38">
        <f t="shared" si="24"/>
        <v>36</v>
      </c>
      <c r="N43" s="38">
        <f t="shared" si="24"/>
        <v>4</v>
      </c>
      <c r="O43" s="38">
        <f t="shared" si="24"/>
        <v>28</v>
      </c>
      <c r="P43">
        <f>SUM(I43:O43)</f>
        <v>242</v>
      </c>
      <c r="R43" s="38">
        <f>K13</f>
        <v>24</v>
      </c>
      <c r="S43" s="38">
        <f>L13</f>
        <v>26</v>
      </c>
      <c r="T43">
        <f t="shared" si="21"/>
        <v>50</v>
      </c>
      <c r="V43" s="38">
        <f>N13</f>
        <v>172</v>
      </c>
      <c r="W43" s="38">
        <f>O13</f>
        <v>705</v>
      </c>
      <c r="X43">
        <f t="shared" ref="X43:X47" si="25">SUM(V43:W43)</f>
        <v>877</v>
      </c>
      <c r="Z43" s="38">
        <f>Q13</f>
        <v>15</v>
      </c>
      <c r="AA43" s="38">
        <f t="shared" ref="AA43:AB43" si="26">R13</f>
        <v>34</v>
      </c>
      <c r="AB43" s="38">
        <f t="shared" si="26"/>
        <v>7</v>
      </c>
      <c r="AD43" s="38">
        <f>U13</f>
        <v>59</v>
      </c>
      <c r="AE43" s="38">
        <f t="shared" ref="AE43:AJ43" si="27">V13</f>
        <v>0</v>
      </c>
      <c r="AF43" s="38">
        <f t="shared" si="27"/>
        <v>61</v>
      </c>
      <c r="AG43" s="38">
        <f t="shared" si="27"/>
        <v>98</v>
      </c>
      <c r="AH43" s="38">
        <f t="shared" si="27"/>
        <v>63</v>
      </c>
      <c r="AI43" s="38">
        <f t="shared" si="27"/>
        <v>21</v>
      </c>
      <c r="AJ43" s="38">
        <f t="shared" si="27"/>
        <v>91</v>
      </c>
      <c r="AK43">
        <f t="shared" ref="AK43:AK47" si="28">SUM(AD43:AJ43)</f>
        <v>393</v>
      </c>
    </row>
    <row r="44" spans="1:37" ht="31.5" x14ac:dyDescent="0.25">
      <c r="H44" s="36" t="s">
        <v>107</v>
      </c>
      <c r="I44" s="38">
        <f>C21</f>
        <v>17</v>
      </c>
      <c r="J44" s="38">
        <f t="shared" ref="J44:O44" si="29">D21</f>
        <v>2</v>
      </c>
      <c r="K44" s="38">
        <f t="shared" si="29"/>
        <v>62</v>
      </c>
      <c r="L44" s="38">
        <f t="shared" si="29"/>
        <v>25</v>
      </c>
      <c r="M44" s="38">
        <f t="shared" si="29"/>
        <v>20</v>
      </c>
      <c r="N44" s="38">
        <f t="shared" si="29"/>
        <v>1</v>
      </c>
      <c r="O44" s="38">
        <f t="shared" si="29"/>
        <v>64</v>
      </c>
      <c r="P44">
        <f t="shared" ref="P44:P47" si="30">SUM(I44:O44)</f>
        <v>191</v>
      </c>
      <c r="R44" s="38">
        <f>K21</f>
        <v>4</v>
      </c>
      <c r="S44" s="38">
        <f>L21</f>
        <v>31</v>
      </c>
      <c r="T44">
        <f t="shared" si="21"/>
        <v>35</v>
      </c>
      <c r="V44" s="38">
        <f>N21</f>
        <v>163</v>
      </c>
      <c r="W44" s="38">
        <f>O21</f>
        <v>759</v>
      </c>
      <c r="X44">
        <f t="shared" si="25"/>
        <v>922</v>
      </c>
      <c r="Z44" s="38">
        <f>Q21</f>
        <v>9</v>
      </c>
      <c r="AA44" s="38">
        <f t="shared" ref="AA44:AB44" si="31">R21</f>
        <v>23</v>
      </c>
      <c r="AB44" s="38">
        <f t="shared" si="31"/>
        <v>0</v>
      </c>
      <c r="AD44" s="38">
        <f>U21</f>
        <v>32</v>
      </c>
      <c r="AE44" s="38">
        <f t="shared" ref="AE44:AJ44" si="32">V21</f>
        <v>0</v>
      </c>
      <c r="AF44" s="38">
        <f t="shared" si="32"/>
        <v>54</v>
      </c>
      <c r="AG44" s="38">
        <f t="shared" si="32"/>
        <v>68</v>
      </c>
      <c r="AH44" s="38">
        <f t="shared" si="32"/>
        <v>36</v>
      </c>
      <c r="AI44" s="38">
        <f t="shared" si="32"/>
        <v>10</v>
      </c>
      <c r="AJ44" s="38">
        <f t="shared" si="32"/>
        <v>55</v>
      </c>
      <c r="AK44">
        <f t="shared" si="28"/>
        <v>255</v>
      </c>
    </row>
    <row r="45" spans="1:37" ht="31.5" x14ac:dyDescent="0.25">
      <c r="H45" s="36" t="s">
        <v>108</v>
      </c>
      <c r="I45" s="38">
        <f>C29</f>
        <v>35</v>
      </c>
      <c r="J45" s="38">
        <f t="shared" ref="J45:O45" si="33">D29</f>
        <v>6</v>
      </c>
      <c r="K45" s="38">
        <f t="shared" si="33"/>
        <v>84</v>
      </c>
      <c r="L45" s="38">
        <f t="shared" si="33"/>
        <v>71</v>
      </c>
      <c r="M45" s="38">
        <f t="shared" si="33"/>
        <v>20</v>
      </c>
      <c r="N45" s="38">
        <f t="shared" si="33"/>
        <v>3</v>
      </c>
      <c r="O45" s="38">
        <f t="shared" si="33"/>
        <v>82</v>
      </c>
      <c r="P45">
        <f t="shared" si="30"/>
        <v>301</v>
      </c>
      <c r="R45" s="38">
        <f>K29</f>
        <v>11</v>
      </c>
      <c r="S45" s="38">
        <f>L29</f>
        <v>45</v>
      </c>
      <c r="T45">
        <f t="shared" si="21"/>
        <v>56</v>
      </c>
      <c r="V45" s="38">
        <f>N29</f>
        <v>142</v>
      </c>
      <c r="W45" s="38">
        <f>O29</f>
        <v>686</v>
      </c>
      <c r="X45">
        <f t="shared" si="25"/>
        <v>828</v>
      </c>
      <c r="Z45" s="38">
        <f>Q29</f>
        <v>23</v>
      </c>
      <c r="AA45" s="38">
        <f t="shared" ref="AA45:AB45" si="34">R29</f>
        <v>26</v>
      </c>
      <c r="AB45" s="38">
        <f t="shared" si="34"/>
        <v>0</v>
      </c>
      <c r="AD45" s="38">
        <f>U29</f>
        <v>52</v>
      </c>
      <c r="AE45" s="38">
        <f t="shared" ref="AE45:AJ45" si="35">V29</f>
        <v>0</v>
      </c>
      <c r="AF45" s="38">
        <f t="shared" si="35"/>
        <v>77</v>
      </c>
      <c r="AG45" s="38">
        <f t="shared" si="35"/>
        <v>106</v>
      </c>
      <c r="AH45" s="38">
        <f t="shared" si="35"/>
        <v>56</v>
      </c>
      <c r="AI45" s="38">
        <f t="shared" si="35"/>
        <v>20</v>
      </c>
      <c r="AJ45" s="38">
        <f t="shared" si="35"/>
        <v>92</v>
      </c>
      <c r="AK45">
        <f t="shared" si="28"/>
        <v>403</v>
      </c>
    </row>
    <row r="46" spans="1:37" ht="31.5" x14ac:dyDescent="0.25">
      <c r="H46" s="36" t="s">
        <v>120</v>
      </c>
      <c r="I46" s="38">
        <f>C36</f>
        <v>19</v>
      </c>
      <c r="J46" s="38">
        <f t="shared" ref="J46:O46" si="36">D36</f>
        <v>0</v>
      </c>
      <c r="K46" s="38">
        <f t="shared" si="36"/>
        <v>90</v>
      </c>
      <c r="L46" s="38">
        <f t="shared" si="36"/>
        <v>31</v>
      </c>
      <c r="M46" s="38">
        <f t="shared" si="36"/>
        <v>25</v>
      </c>
      <c r="N46" s="38">
        <f t="shared" si="36"/>
        <v>3</v>
      </c>
      <c r="O46" s="38">
        <f t="shared" si="36"/>
        <v>86</v>
      </c>
      <c r="P46">
        <f t="shared" si="30"/>
        <v>254</v>
      </c>
      <c r="R46" s="38">
        <f>K36</f>
        <v>11</v>
      </c>
      <c r="S46" s="38">
        <f>L36</f>
        <v>29</v>
      </c>
      <c r="T46">
        <f t="shared" si="21"/>
        <v>40</v>
      </c>
      <c r="V46" s="38">
        <f>N36</f>
        <v>133</v>
      </c>
      <c r="W46" s="38">
        <f>O36</f>
        <v>529</v>
      </c>
      <c r="X46">
        <f t="shared" si="25"/>
        <v>662</v>
      </c>
      <c r="Z46" s="38">
        <f>Q36</f>
        <v>20</v>
      </c>
      <c r="AA46" s="38">
        <f t="shared" ref="AA46:AB46" si="37">R36</f>
        <v>29</v>
      </c>
      <c r="AB46" s="38">
        <f t="shared" si="37"/>
        <v>0</v>
      </c>
      <c r="AD46" s="38">
        <f>U36</f>
        <v>65</v>
      </c>
      <c r="AE46" s="38">
        <f t="shared" ref="AE46:AJ46" si="38">V36</f>
        <v>0</v>
      </c>
      <c r="AF46" s="38">
        <f t="shared" si="38"/>
        <v>91</v>
      </c>
      <c r="AG46" s="38">
        <f t="shared" si="38"/>
        <v>115</v>
      </c>
      <c r="AH46" s="38">
        <f t="shared" si="38"/>
        <v>44</v>
      </c>
      <c r="AI46" s="38">
        <f t="shared" si="38"/>
        <v>10</v>
      </c>
      <c r="AJ46" s="38">
        <f t="shared" si="38"/>
        <v>83</v>
      </c>
      <c r="AK46">
        <f t="shared" si="28"/>
        <v>408</v>
      </c>
    </row>
    <row r="47" spans="1:37" x14ac:dyDescent="0.25">
      <c r="I47">
        <f>SUM(I42:I46)</f>
        <v>107</v>
      </c>
      <c r="J47">
        <f t="shared" ref="J47:O47" si="39">SUM(J42:J46)</f>
        <v>10</v>
      </c>
      <c r="K47">
        <f t="shared" si="39"/>
        <v>368</v>
      </c>
      <c r="L47">
        <f t="shared" si="39"/>
        <v>167</v>
      </c>
      <c r="M47">
        <f t="shared" si="39"/>
        <v>114</v>
      </c>
      <c r="N47">
        <f t="shared" si="39"/>
        <v>11</v>
      </c>
      <c r="O47">
        <f t="shared" si="39"/>
        <v>267</v>
      </c>
      <c r="P47">
        <f t="shared" si="30"/>
        <v>1044</v>
      </c>
      <c r="R47">
        <f>SUM(R42:R46)</f>
        <v>52</v>
      </c>
      <c r="S47">
        <f>SUM(S42:S46)</f>
        <v>138</v>
      </c>
      <c r="T47">
        <f t="shared" si="21"/>
        <v>190</v>
      </c>
      <c r="V47">
        <f>SUM(V42:V46)</f>
        <v>666</v>
      </c>
      <c r="W47">
        <f>SUM(W42:W46)</f>
        <v>3036</v>
      </c>
      <c r="X47">
        <f t="shared" si="25"/>
        <v>3702</v>
      </c>
      <c r="Z47">
        <f>SUM(Z42:Z46)</f>
        <v>79</v>
      </c>
      <c r="AA47">
        <f>SUM(AA42:AA46)</f>
        <v>115</v>
      </c>
      <c r="AB47">
        <f t="shared" ref="AB47" si="40">SUM(AB42:AB46)</f>
        <v>7</v>
      </c>
      <c r="AD47">
        <f>SUM(AD42:AD46)</f>
        <v>218</v>
      </c>
      <c r="AE47">
        <f t="shared" ref="AE47:AJ47" si="41">SUM(AE42:AE46)</f>
        <v>0</v>
      </c>
      <c r="AF47">
        <f t="shared" si="41"/>
        <v>292</v>
      </c>
      <c r="AG47">
        <f t="shared" si="41"/>
        <v>406</v>
      </c>
      <c r="AH47">
        <f t="shared" si="41"/>
        <v>207</v>
      </c>
      <c r="AI47">
        <f t="shared" si="41"/>
        <v>63</v>
      </c>
      <c r="AJ47">
        <f t="shared" si="41"/>
        <v>331</v>
      </c>
      <c r="AK47">
        <f t="shared" si="28"/>
        <v>1517</v>
      </c>
    </row>
    <row r="51" spans="8:17" s="43" customFormat="1" ht="102" x14ac:dyDescent="0.25">
      <c r="H51" s="42" t="s">
        <v>1</v>
      </c>
      <c r="I51" s="43" t="s">
        <v>58</v>
      </c>
      <c r="J51" s="43" t="s">
        <v>109</v>
      </c>
      <c r="K51" s="6" t="s">
        <v>5</v>
      </c>
      <c r="L51" s="9" t="s">
        <v>61</v>
      </c>
      <c r="M51" s="44" t="s">
        <v>62</v>
      </c>
      <c r="N51" s="33" t="s">
        <v>121</v>
      </c>
      <c r="O51" s="33" t="s">
        <v>63</v>
      </c>
      <c r="P51" s="33" t="s">
        <v>110</v>
      </c>
      <c r="Q51" s="33" t="s">
        <v>26</v>
      </c>
    </row>
    <row r="52" spans="8:17" ht="31.5" x14ac:dyDescent="0.25">
      <c r="H52" s="37" t="s">
        <v>65</v>
      </c>
      <c r="I52" s="38">
        <v>56</v>
      </c>
      <c r="J52">
        <v>9</v>
      </c>
      <c r="K52" s="2">
        <v>13</v>
      </c>
      <c r="L52" s="2">
        <v>102</v>
      </c>
      <c r="M52" s="2">
        <v>12</v>
      </c>
      <c r="N52" s="2">
        <v>3</v>
      </c>
      <c r="O52" s="11">
        <v>0</v>
      </c>
      <c r="P52" s="11">
        <v>48</v>
      </c>
      <c r="Q52" s="2">
        <v>10</v>
      </c>
    </row>
    <row r="53" spans="8:17" ht="31.5" x14ac:dyDescent="0.25">
      <c r="H53" s="37" t="s">
        <v>66</v>
      </c>
      <c r="I53" s="38">
        <v>0</v>
      </c>
      <c r="J53">
        <v>0</v>
      </c>
      <c r="K53" s="2">
        <v>20</v>
      </c>
      <c r="L53" s="2">
        <v>90</v>
      </c>
      <c r="M53" s="2">
        <v>0</v>
      </c>
      <c r="N53" s="2">
        <v>0</v>
      </c>
      <c r="O53" s="11">
        <v>0</v>
      </c>
      <c r="P53" s="11">
        <v>0</v>
      </c>
      <c r="Q53" s="2">
        <v>0</v>
      </c>
    </row>
    <row r="54" spans="8:17" ht="31.5" x14ac:dyDescent="0.25">
      <c r="H54" s="37" t="s">
        <v>67</v>
      </c>
      <c r="I54" s="38">
        <v>0</v>
      </c>
      <c r="J54">
        <v>0</v>
      </c>
      <c r="K54" s="2">
        <v>23</v>
      </c>
      <c r="L54" s="2">
        <v>165</v>
      </c>
      <c r="M54" s="2">
        <v>0</v>
      </c>
      <c r="N54" s="2">
        <v>0</v>
      </c>
      <c r="O54" s="11">
        <v>0</v>
      </c>
      <c r="P54" s="11">
        <v>0</v>
      </c>
      <c r="Q54" s="2">
        <v>0</v>
      </c>
    </row>
    <row r="55" spans="8:17" ht="31.5" x14ac:dyDescent="0.25">
      <c r="H55" s="37" t="s">
        <v>69</v>
      </c>
      <c r="I55" s="38">
        <v>43</v>
      </c>
      <c r="J55">
        <v>7</v>
      </c>
      <c r="K55" s="2">
        <v>24</v>
      </c>
      <c r="L55" s="2">
        <v>137</v>
      </c>
      <c r="M55" s="2">
        <v>2</v>
      </c>
      <c r="N55" s="2">
        <v>9</v>
      </c>
      <c r="O55" s="11">
        <v>0</v>
      </c>
      <c r="P55" s="11">
        <v>54</v>
      </c>
      <c r="Q55" s="2">
        <v>18</v>
      </c>
    </row>
    <row r="56" spans="8:17" ht="31.5" x14ac:dyDescent="0.25">
      <c r="H56" s="37" t="s">
        <v>70</v>
      </c>
      <c r="I56" s="38">
        <v>45</v>
      </c>
      <c r="J56">
        <v>5</v>
      </c>
      <c r="K56" s="11">
        <v>31</v>
      </c>
      <c r="L56" s="11">
        <v>95</v>
      </c>
      <c r="M56" s="11">
        <v>2</v>
      </c>
      <c r="N56" s="11">
        <v>8</v>
      </c>
      <c r="O56" s="11">
        <v>0</v>
      </c>
      <c r="P56" s="11">
        <v>62</v>
      </c>
      <c r="Q56" s="11">
        <v>20</v>
      </c>
    </row>
    <row r="57" spans="8:17" ht="31.5" x14ac:dyDescent="0.25">
      <c r="H57" s="37" t="s">
        <v>71</v>
      </c>
      <c r="I57" s="38">
        <v>55</v>
      </c>
      <c r="J57">
        <v>15</v>
      </c>
      <c r="K57" s="11">
        <v>27</v>
      </c>
      <c r="L57" s="11">
        <v>94</v>
      </c>
      <c r="M57" s="11">
        <v>8</v>
      </c>
      <c r="N57" s="11">
        <v>9</v>
      </c>
      <c r="O57" s="11">
        <v>0</v>
      </c>
      <c r="P57" s="11">
        <v>60</v>
      </c>
      <c r="Q57" s="2">
        <v>21</v>
      </c>
    </row>
    <row r="58" spans="8:17" ht="31.5" x14ac:dyDescent="0.25">
      <c r="H58" s="37" t="s">
        <v>72</v>
      </c>
      <c r="I58" s="38">
        <v>59</v>
      </c>
      <c r="J58">
        <v>13</v>
      </c>
      <c r="K58" s="2">
        <v>24</v>
      </c>
      <c r="L58" s="2">
        <v>83</v>
      </c>
      <c r="M58" s="2">
        <v>1</v>
      </c>
      <c r="N58" s="2">
        <v>2</v>
      </c>
      <c r="O58" s="11">
        <v>7</v>
      </c>
      <c r="P58" s="11">
        <v>74</v>
      </c>
      <c r="Q58" s="2">
        <v>20</v>
      </c>
    </row>
    <row r="59" spans="8:17" ht="31.5" x14ac:dyDescent="0.25">
      <c r="H59" s="37" t="s">
        <v>73</v>
      </c>
      <c r="I59" s="38">
        <v>40</v>
      </c>
      <c r="J59">
        <v>10</v>
      </c>
      <c r="K59" s="2">
        <v>22</v>
      </c>
      <c r="L59" s="2">
        <v>81</v>
      </c>
      <c r="M59" s="2">
        <v>2</v>
      </c>
      <c r="N59" s="2">
        <v>6</v>
      </c>
      <c r="O59" s="11">
        <v>0</v>
      </c>
      <c r="P59" s="11">
        <v>52</v>
      </c>
      <c r="Q59" s="2">
        <v>12</v>
      </c>
    </row>
    <row r="60" spans="8:17" ht="31.5" x14ac:dyDescent="0.25">
      <c r="H60" s="37" t="s">
        <v>74</v>
      </c>
      <c r="I60" s="38">
        <v>0</v>
      </c>
      <c r="J60">
        <v>0</v>
      </c>
      <c r="K60" s="2">
        <v>22</v>
      </c>
      <c r="L60" s="2">
        <v>72</v>
      </c>
      <c r="M60" s="2">
        <v>0</v>
      </c>
      <c r="N60" s="2">
        <v>0</v>
      </c>
      <c r="O60" s="11">
        <v>0</v>
      </c>
      <c r="P60" s="11">
        <v>0</v>
      </c>
      <c r="Q60" s="2">
        <v>0</v>
      </c>
    </row>
    <row r="61" spans="8:17" ht="31.5" x14ac:dyDescent="0.25">
      <c r="H61" s="37" t="s">
        <v>75</v>
      </c>
      <c r="I61" s="38">
        <v>0</v>
      </c>
      <c r="J61">
        <v>0</v>
      </c>
      <c r="K61" s="2">
        <v>22</v>
      </c>
      <c r="L61" s="2">
        <v>143</v>
      </c>
      <c r="M61" s="2">
        <v>0</v>
      </c>
      <c r="N61" s="2">
        <v>0</v>
      </c>
      <c r="O61" s="11">
        <v>0</v>
      </c>
      <c r="P61" s="11">
        <v>0</v>
      </c>
      <c r="Q61" s="2">
        <v>0</v>
      </c>
    </row>
    <row r="62" spans="8:17" ht="31.5" x14ac:dyDescent="0.25">
      <c r="H62" s="37" t="s">
        <v>77</v>
      </c>
      <c r="I62" s="38">
        <v>70</v>
      </c>
      <c r="J62">
        <v>10</v>
      </c>
      <c r="K62" s="11">
        <v>29</v>
      </c>
      <c r="L62" s="11">
        <v>119</v>
      </c>
      <c r="M62" s="11">
        <v>0</v>
      </c>
      <c r="N62" s="11">
        <v>3</v>
      </c>
      <c r="O62" s="11">
        <v>0</v>
      </c>
      <c r="P62" s="11">
        <v>65</v>
      </c>
      <c r="Q62" s="11">
        <v>16</v>
      </c>
    </row>
    <row r="63" spans="8:17" ht="31.5" x14ac:dyDescent="0.25">
      <c r="H63" s="37" t="s">
        <v>78</v>
      </c>
      <c r="I63" s="38">
        <v>53</v>
      </c>
      <c r="J63">
        <v>14</v>
      </c>
      <c r="K63" s="11">
        <v>16</v>
      </c>
      <c r="L63" s="11">
        <v>96</v>
      </c>
      <c r="M63" s="11">
        <v>8</v>
      </c>
      <c r="N63" s="11">
        <v>6</v>
      </c>
      <c r="O63" s="11">
        <v>0</v>
      </c>
      <c r="P63" s="11">
        <v>71</v>
      </c>
      <c r="Q63" s="2">
        <v>19</v>
      </c>
    </row>
    <row r="64" spans="8:17" ht="31.5" x14ac:dyDescent="0.25">
      <c r="H64" s="37" t="s">
        <v>79</v>
      </c>
      <c r="I64" s="38">
        <v>68</v>
      </c>
      <c r="J64">
        <v>11</v>
      </c>
      <c r="K64" s="11">
        <v>28</v>
      </c>
      <c r="L64" s="11">
        <v>83</v>
      </c>
      <c r="M64" s="11">
        <v>1</v>
      </c>
      <c r="N64" s="11">
        <v>14</v>
      </c>
      <c r="O64" s="11">
        <v>0</v>
      </c>
      <c r="P64" s="11">
        <v>64</v>
      </c>
      <c r="Q64" s="2">
        <v>20</v>
      </c>
    </row>
    <row r="65" spans="8:17" ht="31.5" x14ac:dyDescent="0.25">
      <c r="H65" s="37" t="s">
        <v>80</v>
      </c>
      <c r="I65" s="38">
        <v>0</v>
      </c>
      <c r="J65">
        <v>0</v>
      </c>
      <c r="K65" s="2">
        <v>24</v>
      </c>
      <c r="L65" s="2">
        <v>98</v>
      </c>
      <c r="M65" s="2">
        <v>0</v>
      </c>
      <c r="N65" s="2">
        <v>0</v>
      </c>
      <c r="O65" s="11">
        <v>0</v>
      </c>
      <c r="P65" s="11">
        <v>0</v>
      </c>
      <c r="Q65" s="2">
        <v>0</v>
      </c>
    </row>
    <row r="66" spans="8:17" ht="31.5" x14ac:dyDescent="0.25">
      <c r="H66" s="37" t="s">
        <v>81</v>
      </c>
      <c r="I66" s="38">
        <v>0</v>
      </c>
      <c r="J66">
        <v>0</v>
      </c>
      <c r="K66" s="2">
        <v>19</v>
      </c>
      <c r="L66" s="2">
        <v>129</v>
      </c>
      <c r="M66" s="2">
        <v>0</v>
      </c>
      <c r="N66" s="2">
        <v>0</v>
      </c>
      <c r="O66" s="11">
        <v>0</v>
      </c>
      <c r="P66" s="11">
        <v>0</v>
      </c>
      <c r="Q66" s="2">
        <v>0</v>
      </c>
    </row>
    <row r="67" spans="8:17" ht="31.5" x14ac:dyDescent="0.25">
      <c r="H67" s="37" t="s">
        <v>82</v>
      </c>
      <c r="I67" s="38">
        <v>0</v>
      </c>
      <c r="J67">
        <v>0</v>
      </c>
      <c r="K67" s="2">
        <v>21</v>
      </c>
      <c r="L67" s="2">
        <v>91</v>
      </c>
      <c r="M67" s="2">
        <v>0</v>
      </c>
      <c r="N67" s="2">
        <v>0</v>
      </c>
      <c r="O67" s="11">
        <v>0</v>
      </c>
      <c r="P67" s="11">
        <v>0</v>
      </c>
      <c r="Q67" s="2">
        <v>0</v>
      </c>
    </row>
    <row r="68" spans="8:17" ht="31.5" x14ac:dyDescent="0.25">
      <c r="H68" s="37" t="s">
        <v>83</v>
      </c>
      <c r="I68" s="38">
        <v>0</v>
      </c>
      <c r="J68">
        <v>0</v>
      </c>
      <c r="K68" s="2">
        <v>26</v>
      </c>
      <c r="L68" s="2">
        <v>143</v>
      </c>
      <c r="M68" s="2">
        <v>0</v>
      </c>
      <c r="N68" s="2">
        <v>0</v>
      </c>
      <c r="O68" s="11">
        <v>0</v>
      </c>
      <c r="P68" s="11">
        <v>0</v>
      </c>
      <c r="Q68" s="2">
        <v>0</v>
      </c>
    </row>
    <row r="69" spans="8:17" ht="31.5" x14ac:dyDescent="0.25">
      <c r="H69" s="37" t="s">
        <v>85</v>
      </c>
      <c r="I69" s="38">
        <v>81</v>
      </c>
      <c r="J69">
        <v>13</v>
      </c>
      <c r="K69" s="11">
        <v>25</v>
      </c>
      <c r="L69" s="11">
        <v>141</v>
      </c>
      <c r="M69" s="11">
        <v>4</v>
      </c>
      <c r="N69" s="11">
        <v>0</v>
      </c>
      <c r="O69" s="11">
        <v>0</v>
      </c>
      <c r="P69" s="11">
        <v>57</v>
      </c>
      <c r="Q69" s="11">
        <v>26</v>
      </c>
    </row>
    <row r="70" spans="8:17" ht="31.5" x14ac:dyDescent="0.25">
      <c r="H70" s="37" t="s">
        <v>86</v>
      </c>
      <c r="I70" s="38">
        <v>63</v>
      </c>
      <c r="J70">
        <v>12</v>
      </c>
      <c r="K70" s="11">
        <v>26</v>
      </c>
      <c r="L70" s="11">
        <v>73</v>
      </c>
      <c r="M70" s="11">
        <v>8</v>
      </c>
      <c r="N70" s="11">
        <v>0</v>
      </c>
      <c r="O70" s="11">
        <v>0</v>
      </c>
      <c r="P70" s="11">
        <v>76</v>
      </c>
      <c r="Q70" s="11">
        <v>15</v>
      </c>
    </row>
    <row r="71" spans="8:17" ht="31.5" x14ac:dyDescent="0.25">
      <c r="H71" s="37" t="s">
        <v>87</v>
      </c>
      <c r="I71" s="38">
        <v>67</v>
      </c>
      <c r="J71">
        <v>9</v>
      </c>
      <c r="K71" s="11">
        <v>16</v>
      </c>
      <c r="L71" s="11">
        <v>77</v>
      </c>
      <c r="M71" s="11">
        <v>3</v>
      </c>
      <c r="N71" s="11">
        <v>11</v>
      </c>
      <c r="O71" s="11">
        <v>0</v>
      </c>
      <c r="P71" s="11">
        <v>58</v>
      </c>
      <c r="Q71" s="11">
        <v>13</v>
      </c>
    </row>
    <row r="72" spans="8:17" ht="31.5" x14ac:dyDescent="0.25">
      <c r="H72" s="37" t="s">
        <v>88</v>
      </c>
      <c r="I72" s="38">
        <v>52</v>
      </c>
      <c r="J72">
        <v>11</v>
      </c>
      <c r="K72" s="2">
        <v>14</v>
      </c>
      <c r="L72" s="2">
        <v>93</v>
      </c>
      <c r="M72" s="2">
        <v>3</v>
      </c>
      <c r="N72" s="2">
        <v>6</v>
      </c>
      <c r="O72" s="11">
        <v>0</v>
      </c>
      <c r="P72" s="11">
        <v>76</v>
      </c>
      <c r="Q72" s="2">
        <v>23</v>
      </c>
    </row>
    <row r="73" spans="8:17" ht="31.5" x14ac:dyDescent="0.25">
      <c r="H73" s="37" t="s">
        <v>89</v>
      </c>
      <c r="I73" s="38">
        <v>38</v>
      </c>
      <c r="J73">
        <v>11</v>
      </c>
      <c r="K73" s="2">
        <v>12</v>
      </c>
      <c r="L73" s="2">
        <v>77</v>
      </c>
      <c r="M73" s="2">
        <v>5</v>
      </c>
      <c r="N73" s="2">
        <v>9</v>
      </c>
      <c r="O73" s="11">
        <v>0</v>
      </c>
      <c r="P73" s="11">
        <v>44</v>
      </c>
      <c r="Q73" s="2">
        <v>15</v>
      </c>
    </row>
    <row r="74" spans="8:17" ht="31.5" x14ac:dyDescent="0.25">
      <c r="H74" s="37" t="s">
        <v>90</v>
      </c>
      <c r="I74" s="38">
        <v>0</v>
      </c>
      <c r="J74">
        <v>0</v>
      </c>
      <c r="K74" s="2">
        <v>25</v>
      </c>
      <c r="L74" s="2">
        <v>97</v>
      </c>
      <c r="M74" s="2">
        <v>0</v>
      </c>
      <c r="N74" s="2">
        <v>0</v>
      </c>
      <c r="O74" s="11">
        <v>0</v>
      </c>
      <c r="P74" s="11">
        <v>0</v>
      </c>
      <c r="Q74" s="2">
        <v>0</v>
      </c>
    </row>
    <row r="75" spans="8:17" ht="31.5" x14ac:dyDescent="0.25">
      <c r="H75" s="37" t="s">
        <v>91</v>
      </c>
      <c r="I75" s="38">
        <v>0</v>
      </c>
      <c r="J75">
        <v>0</v>
      </c>
      <c r="K75" s="2">
        <v>24</v>
      </c>
      <c r="L75" s="2">
        <v>128</v>
      </c>
      <c r="M75" s="2">
        <v>0</v>
      </c>
      <c r="N75" s="2">
        <v>0</v>
      </c>
      <c r="O75" s="11">
        <v>0</v>
      </c>
      <c r="P75" s="11">
        <v>0</v>
      </c>
      <c r="Q75" s="2">
        <v>0</v>
      </c>
    </row>
    <row r="76" spans="8:17" ht="31.5" x14ac:dyDescent="0.25">
      <c r="H76" s="37" t="s">
        <v>93</v>
      </c>
      <c r="I76" s="38">
        <v>57</v>
      </c>
      <c r="J76">
        <v>11</v>
      </c>
      <c r="K76" s="11">
        <v>22</v>
      </c>
      <c r="L76" s="11">
        <v>131</v>
      </c>
      <c r="M76" s="11">
        <v>5</v>
      </c>
      <c r="N76" s="11">
        <v>9</v>
      </c>
      <c r="O76" s="11">
        <v>0</v>
      </c>
      <c r="P76" s="11">
        <v>63</v>
      </c>
      <c r="Q76" s="11">
        <v>15</v>
      </c>
    </row>
    <row r="77" spans="8:17" ht="31.5" x14ac:dyDescent="0.25">
      <c r="H77" s="37" t="s">
        <v>94</v>
      </c>
      <c r="I77" s="38">
        <v>53</v>
      </c>
      <c r="J77">
        <v>10</v>
      </c>
      <c r="K77" s="11">
        <v>20</v>
      </c>
      <c r="L77" s="11">
        <v>87</v>
      </c>
      <c r="M77" s="11">
        <v>2</v>
      </c>
      <c r="N77" s="11">
        <v>0</v>
      </c>
      <c r="O77" s="11">
        <v>0</v>
      </c>
      <c r="P77" s="11">
        <v>77</v>
      </c>
      <c r="Q77" s="11">
        <v>14</v>
      </c>
    </row>
    <row r="78" spans="8:17" ht="31.5" x14ac:dyDescent="0.25">
      <c r="H78" s="37" t="s">
        <v>95</v>
      </c>
      <c r="I78" s="38">
        <v>43</v>
      </c>
      <c r="J78">
        <v>6</v>
      </c>
      <c r="K78" s="11">
        <v>21</v>
      </c>
      <c r="L78" s="11">
        <v>54</v>
      </c>
      <c r="M78" s="11">
        <v>11</v>
      </c>
      <c r="N78" s="11">
        <v>0</v>
      </c>
      <c r="O78" s="11">
        <v>0</v>
      </c>
      <c r="P78" s="11">
        <v>62</v>
      </c>
      <c r="Q78" s="11">
        <v>19</v>
      </c>
    </row>
    <row r="79" spans="8:17" ht="31.5" x14ac:dyDescent="0.25">
      <c r="H79" s="37" t="s">
        <v>96</v>
      </c>
      <c r="I79" s="38">
        <v>52</v>
      </c>
      <c r="J79">
        <v>8</v>
      </c>
      <c r="K79" s="2">
        <v>28</v>
      </c>
      <c r="L79" s="2">
        <v>72</v>
      </c>
      <c r="M79" s="2">
        <v>2</v>
      </c>
      <c r="N79" s="2">
        <v>8</v>
      </c>
      <c r="O79" s="11">
        <v>0</v>
      </c>
      <c r="P79" s="11">
        <v>74</v>
      </c>
      <c r="Q79" s="2">
        <v>17</v>
      </c>
    </row>
    <row r="80" spans="8:17" ht="31.5" x14ac:dyDescent="0.25">
      <c r="H80" s="37" t="s">
        <v>97</v>
      </c>
      <c r="I80" s="38">
        <v>49</v>
      </c>
      <c r="J80">
        <v>5</v>
      </c>
      <c r="K80" s="2">
        <v>28</v>
      </c>
      <c r="L80" s="2">
        <v>80</v>
      </c>
      <c r="M80" s="2">
        <v>0</v>
      </c>
      <c r="N80" s="2">
        <v>12</v>
      </c>
      <c r="O80" s="11">
        <v>0</v>
      </c>
      <c r="P80" s="11">
        <v>48</v>
      </c>
      <c r="Q80" s="2">
        <v>18</v>
      </c>
    </row>
    <row r="81" spans="8:17" ht="31.5" x14ac:dyDescent="0.25">
      <c r="H81" s="37" t="s">
        <v>98</v>
      </c>
      <c r="I81" s="38">
        <v>0</v>
      </c>
      <c r="J81">
        <v>0</v>
      </c>
      <c r="K81" s="2">
        <v>14</v>
      </c>
      <c r="L81" s="2">
        <v>105</v>
      </c>
      <c r="M81" s="2">
        <v>0</v>
      </c>
      <c r="N81" s="2">
        <v>0</v>
      </c>
      <c r="O81" s="11">
        <v>0</v>
      </c>
      <c r="P81" s="11">
        <v>1</v>
      </c>
      <c r="Q81" s="2">
        <v>0</v>
      </c>
    </row>
  </sheetData>
  <mergeCells count="1">
    <mergeCell ref="A37:B3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8398-E22F-4B0A-98E8-E86472EE2C5A}">
  <dimension ref="A3:D9"/>
  <sheetViews>
    <sheetView workbookViewId="0">
      <selection activeCell="A4" sqref="A4:A8"/>
      <pivotSelection pane="bottomRight" showHeader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49.28515625" bestFit="1" customWidth="1"/>
    <col min="3" max="3" width="92.42578125" bestFit="1" customWidth="1"/>
    <col min="4" max="4" width="26.5703125" bestFit="1" customWidth="1"/>
  </cols>
  <sheetData>
    <row r="3" spans="1:4" x14ac:dyDescent="0.25">
      <c r="A3" s="45" t="s">
        <v>111</v>
      </c>
      <c r="B3" t="s">
        <v>142</v>
      </c>
      <c r="C3" t="s">
        <v>143</v>
      </c>
      <c r="D3" t="s">
        <v>144</v>
      </c>
    </row>
    <row r="4" spans="1:4" x14ac:dyDescent="0.25">
      <c r="A4" s="46" t="s">
        <v>66</v>
      </c>
      <c r="B4" s="47">
        <v>0</v>
      </c>
      <c r="C4" s="47">
        <v>0</v>
      </c>
      <c r="D4" s="47">
        <v>0</v>
      </c>
    </row>
    <row r="5" spans="1:4" x14ac:dyDescent="0.25">
      <c r="A5" s="46" t="s">
        <v>74</v>
      </c>
      <c r="B5" s="47">
        <v>0</v>
      </c>
      <c r="C5" s="47">
        <v>0</v>
      </c>
      <c r="D5" s="47">
        <v>0</v>
      </c>
    </row>
    <row r="6" spans="1:4" x14ac:dyDescent="0.25">
      <c r="A6" s="46" t="s">
        <v>82</v>
      </c>
      <c r="B6" s="47">
        <v>0</v>
      </c>
      <c r="C6" s="47">
        <v>0</v>
      </c>
      <c r="D6" s="47">
        <v>0</v>
      </c>
    </row>
    <row r="7" spans="1:4" x14ac:dyDescent="0.25">
      <c r="A7" s="46" t="s">
        <v>90</v>
      </c>
      <c r="B7" s="47">
        <v>0</v>
      </c>
      <c r="C7" s="47">
        <v>0</v>
      </c>
      <c r="D7" s="47">
        <v>0</v>
      </c>
    </row>
    <row r="8" spans="1:4" x14ac:dyDescent="0.25">
      <c r="A8" s="46" t="s">
        <v>98</v>
      </c>
      <c r="B8" s="47">
        <v>0</v>
      </c>
      <c r="C8" s="47">
        <v>0</v>
      </c>
      <c r="D8" s="47">
        <v>0</v>
      </c>
    </row>
    <row r="9" spans="1:4" x14ac:dyDescent="0.25">
      <c r="A9" s="46" t="s">
        <v>112</v>
      </c>
      <c r="B9" s="47">
        <v>0</v>
      </c>
      <c r="C9" s="47">
        <v>0</v>
      </c>
      <c r="D9" s="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2254-08D1-4442-B346-FB1514763FC6}">
  <dimension ref="A2:AO41"/>
  <sheetViews>
    <sheetView tabSelected="1" topLeftCell="A7" zoomScale="89" zoomScaleNormal="89" workbookViewId="0">
      <selection activeCell="B22" sqref="B22:AE28"/>
    </sheetView>
  </sheetViews>
  <sheetFormatPr baseColWidth="10" defaultRowHeight="15" x14ac:dyDescent="0.25"/>
  <cols>
    <col min="1" max="1" width="34.7109375" customWidth="1"/>
    <col min="2" max="31" width="4.7109375" customWidth="1"/>
  </cols>
  <sheetData>
    <row r="2" spans="1:41" ht="31.5" customHeight="1" x14ac:dyDescent="0.25">
      <c r="A2" s="51"/>
      <c r="B2" s="71" t="s">
        <v>64</v>
      </c>
      <c r="C2" s="71"/>
      <c r="D2" s="71"/>
      <c r="E2" s="71" t="s">
        <v>68</v>
      </c>
      <c r="F2" s="71"/>
      <c r="G2" s="71"/>
      <c r="H2" s="71"/>
      <c r="I2" s="71"/>
      <c r="J2" s="71"/>
      <c r="K2" s="71"/>
      <c r="L2" s="71" t="s">
        <v>76</v>
      </c>
      <c r="M2" s="71"/>
      <c r="N2" s="71"/>
      <c r="O2" s="71"/>
      <c r="P2" s="71"/>
      <c r="Q2" s="71"/>
      <c r="R2" s="71"/>
      <c r="S2" s="71" t="s">
        <v>84</v>
      </c>
      <c r="T2" s="71"/>
      <c r="U2" s="71"/>
      <c r="V2" s="71"/>
      <c r="W2" s="71"/>
      <c r="X2" s="71"/>
      <c r="Y2" s="71"/>
      <c r="Z2" s="71" t="s">
        <v>92</v>
      </c>
      <c r="AA2" s="71"/>
      <c r="AB2" s="71"/>
      <c r="AC2" s="71"/>
      <c r="AD2" s="71"/>
      <c r="AE2" s="71"/>
    </row>
    <row r="3" spans="1:41" s="49" customFormat="1" ht="128.25" x14ac:dyDescent="0.25">
      <c r="A3" s="51"/>
      <c r="B3" s="52" t="s">
        <v>122</v>
      </c>
      <c r="C3" s="52" t="s">
        <v>123</v>
      </c>
      <c r="D3" s="52" t="s">
        <v>124</v>
      </c>
      <c r="E3" s="52" t="s">
        <v>125</v>
      </c>
      <c r="F3" s="52" t="s">
        <v>126</v>
      </c>
      <c r="G3" s="52" t="s">
        <v>127</v>
      </c>
      <c r="H3" s="52" t="s">
        <v>128</v>
      </c>
      <c r="I3" s="52" t="s">
        <v>122</v>
      </c>
      <c r="J3" s="52" t="s">
        <v>123</v>
      </c>
      <c r="K3" s="52" t="s">
        <v>124</v>
      </c>
      <c r="L3" s="52" t="s">
        <v>125</v>
      </c>
      <c r="M3" s="52" t="s">
        <v>126</v>
      </c>
      <c r="N3" s="52" t="s">
        <v>127</v>
      </c>
      <c r="O3" s="52" t="s">
        <v>128</v>
      </c>
      <c r="P3" s="52" t="s">
        <v>122</v>
      </c>
      <c r="Q3" s="52" t="s">
        <v>123</v>
      </c>
      <c r="R3" s="52" t="s">
        <v>124</v>
      </c>
      <c r="S3" s="52" t="s">
        <v>125</v>
      </c>
      <c r="T3" s="52" t="s">
        <v>126</v>
      </c>
      <c r="U3" s="52" t="s">
        <v>127</v>
      </c>
      <c r="V3" s="52" t="s">
        <v>128</v>
      </c>
      <c r="W3" s="52" t="s">
        <v>122</v>
      </c>
      <c r="X3" s="52" t="s">
        <v>123</v>
      </c>
      <c r="Y3" s="52" t="s">
        <v>124</v>
      </c>
      <c r="Z3" s="52" t="s">
        <v>125</v>
      </c>
      <c r="AA3" s="52" t="s">
        <v>126</v>
      </c>
      <c r="AB3" s="52" t="s">
        <v>127</v>
      </c>
      <c r="AC3" s="52" t="s">
        <v>128</v>
      </c>
      <c r="AD3" s="52" t="s">
        <v>122</v>
      </c>
      <c r="AE3" s="52" t="s">
        <v>123</v>
      </c>
      <c r="AI3" s="50" t="s">
        <v>138</v>
      </c>
      <c r="AJ3" s="50" t="s">
        <v>139</v>
      </c>
      <c r="AK3" s="50" t="s">
        <v>141</v>
      </c>
      <c r="AL3" s="50" t="s">
        <v>140</v>
      </c>
      <c r="AM3" s="53" t="s">
        <v>62</v>
      </c>
      <c r="AN3" s="53" t="s">
        <v>121</v>
      </c>
      <c r="AO3" s="53" t="s">
        <v>63</v>
      </c>
    </row>
    <row r="4" spans="1:41" ht="28.5" x14ac:dyDescent="0.25">
      <c r="A4" s="53" t="s">
        <v>2</v>
      </c>
      <c r="B4" s="54">
        <v>5</v>
      </c>
      <c r="C4" s="54">
        <v>0</v>
      </c>
      <c r="D4" s="54">
        <v>0</v>
      </c>
      <c r="E4" s="54">
        <v>7</v>
      </c>
      <c r="F4" s="54">
        <v>8</v>
      </c>
      <c r="G4" s="54">
        <v>6</v>
      </c>
      <c r="H4" s="54">
        <v>8</v>
      </c>
      <c r="I4" s="54">
        <v>2</v>
      </c>
      <c r="J4" s="54">
        <v>0</v>
      </c>
      <c r="K4" s="54">
        <v>0</v>
      </c>
      <c r="L4" s="54">
        <v>7</v>
      </c>
      <c r="M4" s="54">
        <v>5</v>
      </c>
      <c r="N4" s="54">
        <v>5</v>
      </c>
      <c r="O4" s="54">
        <v>0</v>
      </c>
      <c r="P4" s="54">
        <v>0</v>
      </c>
      <c r="Q4" s="54">
        <v>0</v>
      </c>
      <c r="R4" s="54">
        <v>0</v>
      </c>
      <c r="S4" s="54">
        <v>15</v>
      </c>
      <c r="T4" s="54">
        <v>5</v>
      </c>
      <c r="U4" s="54">
        <v>3</v>
      </c>
      <c r="V4" s="54">
        <v>6</v>
      </c>
      <c r="W4" s="54">
        <v>6</v>
      </c>
      <c r="X4" s="54">
        <v>0</v>
      </c>
      <c r="Y4" s="54">
        <v>0</v>
      </c>
      <c r="Z4" s="54">
        <v>4</v>
      </c>
      <c r="AA4" s="54">
        <v>5</v>
      </c>
      <c r="AB4" s="54">
        <v>4</v>
      </c>
      <c r="AC4" s="54">
        <v>3</v>
      </c>
      <c r="AD4" s="54">
        <v>3</v>
      </c>
      <c r="AE4" s="54">
        <v>0</v>
      </c>
      <c r="AH4" t="s">
        <v>131</v>
      </c>
      <c r="AI4">
        <v>0</v>
      </c>
      <c r="AJ4">
        <v>0</v>
      </c>
      <c r="AK4">
        <v>95</v>
      </c>
      <c r="AL4">
        <v>579</v>
      </c>
      <c r="AM4">
        <v>0</v>
      </c>
      <c r="AN4">
        <v>0</v>
      </c>
      <c r="AO4">
        <v>0</v>
      </c>
    </row>
    <row r="5" spans="1:41" ht="51" customHeight="1" x14ac:dyDescent="0.25">
      <c r="A5" s="53" t="s">
        <v>3</v>
      </c>
      <c r="B5" s="54">
        <v>0</v>
      </c>
      <c r="C5" s="54">
        <v>0</v>
      </c>
      <c r="D5" s="54">
        <v>0</v>
      </c>
      <c r="E5" s="54">
        <v>1</v>
      </c>
      <c r="F5" s="54">
        <v>0</v>
      </c>
      <c r="G5" s="54">
        <v>1</v>
      </c>
      <c r="H5" s="54">
        <v>0</v>
      </c>
      <c r="I5" s="54">
        <v>0</v>
      </c>
      <c r="J5" s="54">
        <v>0</v>
      </c>
      <c r="K5" s="54">
        <v>0</v>
      </c>
      <c r="L5" s="54">
        <v>1</v>
      </c>
      <c r="M5" s="54">
        <v>1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4</v>
      </c>
      <c r="U5" s="54">
        <v>1</v>
      </c>
      <c r="V5" s="54">
        <v>1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H5" t="s">
        <v>132</v>
      </c>
      <c r="AI5">
        <v>0</v>
      </c>
      <c r="AJ5">
        <v>0</v>
      </c>
      <c r="AK5">
        <v>102</v>
      </c>
      <c r="AL5">
        <v>455</v>
      </c>
      <c r="AM5">
        <v>0</v>
      </c>
      <c r="AN5">
        <v>0</v>
      </c>
      <c r="AO5">
        <v>0</v>
      </c>
    </row>
    <row r="6" spans="1:41" ht="38.25" customHeight="1" x14ac:dyDescent="0.25">
      <c r="A6" s="53" t="s">
        <v>4</v>
      </c>
      <c r="B6" s="54">
        <v>24</v>
      </c>
      <c r="C6" s="54">
        <v>0</v>
      </c>
      <c r="D6" s="54">
        <v>0</v>
      </c>
      <c r="E6" s="54">
        <v>23</v>
      </c>
      <c r="F6" s="54">
        <v>19</v>
      </c>
      <c r="G6" s="54">
        <v>22</v>
      </c>
      <c r="H6" s="55">
        <v>24</v>
      </c>
      <c r="I6" s="54">
        <v>20</v>
      </c>
      <c r="J6" s="54">
        <v>0</v>
      </c>
      <c r="K6" s="54">
        <v>0</v>
      </c>
      <c r="L6" s="55">
        <v>24</v>
      </c>
      <c r="M6" s="54">
        <v>19</v>
      </c>
      <c r="N6" s="54">
        <v>19</v>
      </c>
      <c r="O6" s="54">
        <v>0</v>
      </c>
      <c r="P6" s="54">
        <v>0</v>
      </c>
      <c r="Q6" s="54">
        <v>0</v>
      </c>
      <c r="R6" s="54">
        <v>0</v>
      </c>
      <c r="S6" s="54">
        <v>18</v>
      </c>
      <c r="T6" s="54">
        <v>19</v>
      </c>
      <c r="U6" s="54">
        <v>22</v>
      </c>
      <c r="V6" s="54">
        <v>11</v>
      </c>
      <c r="W6" s="54">
        <v>14</v>
      </c>
      <c r="X6" s="54">
        <v>0</v>
      </c>
      <c r="Y6" s="54">
        <v>0</v>
      </c>
      <c r="Z6" s="54">
        <v>22</v>
      </c>
      <c r="AA6" s="54">
        <v>12</v>
      </c>
      <c r="AB6" s="54">
        <v>17</v>
      </c>
      <c r="AC6" s="54">
        <v>19</v>
      </c>
      <c r="AD6" s="54">
        <v>20</v>
      </c>
      <c r="AE6" s="54">
        <v>0</v>
      </c>
      <c r="AH6" t="s">
        <v>133</v>
      </c>
      <c r="AI6">
        <v>183</v>
      </c>
      <c r="AJ6">
        <v>35</v>
      </c>
      <c r="AK6">
        <v>94</v>
      </c>
      <c r="AL6">
        <v>469</v>
      </c>
      <c r="AM6">
        <v>19</v>
      </c>
      <c r="AN6">
        <v>30</v>
      </c>
      <c r="AO6">
        <v>0</v>
      </c>
    </row>
    <row r="7" spans="1:41" ht="38.25" customHeight="1" x14ac:dyDescent="0.25">
      <c r="A7" s="53" t="s">
        <v>57</v>
      </c>
      <c r="B7" s="54">
        <v>7</v>
      </c>
      <c r="C7" s="54">
        <v>0</v>
      </c>
      <c r="D7" s="54">
        <v>0</v>
      </c>
      <c r="E7" s="54">
        <v>3</v>
      </c>
      <c r="F7" s="54">
        <v>5</v>
      </c>
      <c r="G7" s="54">
        <v>10</v>
      </c>
      <c r="H7" s="54">
        <v>15</v>
      </c>
      <c r="I7" s="54">
        <v>0</v>
      </c>
      <c r="J7" s="54">
        <v>0</v>
      </c>
      <c r="K7" s="54">
        <v>0</v>
      </c>
      <c r="L7" s="54">
        <v>7</v>
      </c>
      <c r="M7" s="54">
        <v>8</v>
      </c>
      <c r="N7" s="54">
        <v>10</v>
      </c>
      <c r="O7" s="54">
        <v>0</v>
      </c>
      <c r="P7" s="54">
        <v>0</v>
      </c>
      <c r="Q7" s="54">
        <v>0</v>
      </c>
      <c r="R7" s="54">
        <v>0</v>
      </c>
      <c r="S7" s="55">
        <v>32</v>
      </c>
      <c r="T7" s="54">
        <v>15</v>
      </c>
      <c r="U7" s="54">
        <v>17</v>
      </c>
      <c r="V7" s="54">
        <v>3</v>
      </c>
      <c r="W7" s="54">
        <v>4</v>
      </c>
      <c r="X7" s="54">
        <v>0</v>
      </c>
      <c r="Y7" s="54">
        <v>0</v>
      </c>
      <c r="Z7" s="54">
        <v>12</v>
      </c>
      <c r="AA7" s="54">
        <v>5</v>
      </c>
      <c r="AB7" s="54">
        <v>6</v>
      </c>
      <c r="AC7" s="54">
        <v>4</v>
      </c>
      <c r="AD7" s="54">
        <v>4</v>
      </c>
      <c r="AE7" s="54">
        <v>0</v>
      </c>
      <c r="AH7" t="s">
        <v>134</v>
      </c>
      <c r="AI7">
        <v>163</v>
      </c>
      <c r="AJ7">
        <v>32</v>
      </c>
      <c r="AK7">
        <v>90</v>
      </c>
      <c r="AL7">
        <v>346</v>
      </c>
      <c r="AM7">
        <v>6</v>
      </c>
      <c r="AN7">
        <v>16</v>
      </c>
      <c r="AO7">
        <v>7</v>
      </c>
    </row>
    <row r="8" spans="1:41" ht="51" customHeight="1" x14ac:dyDescent="0.25">
      <c r="A8" s="53" t="s">
        <v>18</v>
      </c>
      <c r="B8" s="54">
        <v>13</v>
      </c>
      <c r="C8" s="54">
        <v>0</v>
      </c>
      <c r="D8" s="54">
        <v>0</v>
      </c>
      <c r="E8" s="54">
        <v>4</v>
      </c>
      <c r="F8" s="54">
        <v>6</v>
      </c>
      <c r="G8" s="54">
        <v>9</v>
      </c>
      <c r="H8" s="54">
        <v>8</v>
      </c>
      <c r="I8" s="54">
        <v>9</v>
      </c>
      <c r="J8" s="54">
        <v>0</v>
      </c>
      <c r="K8" s="54">
        <v>0</v>
      </c>
      <c r="L8" s="54">
        <v>11</v>
      </c>
      <c r="M8" s="54">
        <v>3</v>
      </c>
      <c r="N8" s="54">
        <v>6</v>
      </c>
      <c r="O8" s="54">
        <v>0</v>
      </c>
      <c r="P8" s="54">
        <v>0</v>
      </c>
      <c r="Q8" s="54">
        <v>0</v>
      </c>
      <c r="R8" s="54">
        <v>0</v>
      </c>
      <c r="S8" s="54">
        <v>5</v>
      </c>
      <c r="T8" s="54">
        <v>5</v>
      </c>
      <c r="U8" s="54">
        <v>5</v>
      </c>
      <c r="V8" s="54">
        <v>3</v>
      </c>
      <c r="W8" s="54">
        <v>2</v>
      </c>
      <c r="X8" s="54">
        <v>0</v>
      </c>
      <c r="Y8" s="54">
        <v>0</v>
      </c>
      <c r="Z8" s="54">
        <v>5</v>
      </c>
      <c r="AA8" s="54">
        <v>2</v>
      </c>
      <c r="AB8" s="54">
        <v>6</v>
      </c>
      <c r="AC8" s="54">
        <v>6</v>
      </c>
      <c r="AD8" s="54">
        <v>6</v>
      </c>
      <c r="AE8" s="54">
        <v>0</v>
      </c>
      <c r="AH8" t="s">
        <v>135</v>
      </c>
      <c r="AI8">
        <v>233</v>
      </c>
      <c r="AJ8">
        <v>41</v>
      </c>
      <c r="AK8">
        <v>92</v>
      </c>
      <c r="AL8">
        <v>308</v>
      </c>
      <c r="AM8">
        <v>23</v>
      </c>
      <c r="AN8">
        <v>34</v>
      </c>
      <c r="AO8">
        <v>0</v>
      </c>
    </row>
    <row r="9" spans="1:41" ht="38.25" customHeight="1" x14ac:dyDescent="0.25">
      <c r="A9" s="53" t="s">
        <v>19</v>
      </c>
      <c r="B9" s="54">
        <v>0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4">
        <v>0</v>
      </c>
      <c r="I9" s="54">
        <v>1</v>
      </c>
      <c r="J9" s="54">
        <v>0</v>
      </c>
      <c r="K9" s="54">
        <v>0</v>
      </c>
      <c r="L9" s="54">
        <v>0</v>
      </c>
      <c r="M9" s="54">
        <v>0</v>
      </c>
      <c r="N9" s="54">
        <v>1</v>
      </c>
      <c r="O9" s="54">
        <v>0</v>
      </c>
      <c r="P9" s="54">
        <v>0</v>
      </c>
      <c r="Q9" s="54">
        <v>0</v>
      </c>
      <c r="R9" s="54">
        <v>0</v>
      </c>
      <c r="S9" s="54">
        <v>1</v>
      </c>
      <c r="T9" s="54">
        <v>2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2</v>
      </c>
      <c r="AB9" s="54">
        <v>0</v>
      </c>
      <c r="AC9" s="54">
        <v>0</v>
      </c>
      <c r="AD9" s="54">
        <v>1</v>
      </c>
      <c r="AE9" s="54">
        <v>0</v>
      </c>
      <c r="AH9" t="s">
        <v>136</v>
      </c>
      <c r="AI9">
        <v>214</v>
      </c>
      <c r="AJ9">
        <v>41</v>
      </c>
      <c r="AK9">
        <v>93</v>
      </c>
      <c r="AL9">
        <v>351</v>
      </c>
      <c r="AM9">
        <v>20</v>
      </c>
      <c r="AN9">
        <v>14</v>
      </c>
      <c r="AO9">
        <v>0</v>
      </c>
    </row>
    <row r="10" spans="1:41" ht="51" customHeight="1" x14ac:dyDescent="0.25">
      <c r="A10" s="53" t="s">
        <v>21</v>
      </c>
      <c r="B10" s="54">
        <v>7</v>
      </c>
      <c r="C10" s="54">
        <v>0</v>
      </c>
      <c r="D10" s="54">
        <v>0</v>
      </c>
      <c r="E10" s="54">
        <v>4</v>
      </c>
      <c r="F10" s="54">
        <v>6</v>
      </c>
      <c r="G10" s="54">
        <v>6</v>
      </c>
      <c r="H10" s="54">
        <v>4</v>
      </c>
      <c r="I10" s="54">
        <v>8</v>
      </c>
      <c r="J10" s="54">
        <v>0</v>
      </c>
      <c r="K10" s="54">
        <v>0</v>
      </c>
      <c r="L10" s="54">
        <v>20</v>
      </c>
      <c r="M10" s="54">
        <v>17</v>
      </c>
      <c r="N10" s="55">
        <v>27</v>
      </c>
      <c r="O10" s="54">
        <v>0</v>
      </c>
      <c r="P10" s="54">
        <v>0</v>
      </c>
      <c r="Q10" s="54">
        <v>0</v>
      </c>
      <c r="R10" s="54">
        <v>0</v>
      </c>
      <c r="S10" s="54">
        <v>10</v>
      </c>
      <c r="T10" s="54">
        <v>13</v>
      </c>
      <c r="U10" s="54">
        <v>19</v>
      </c>
      <c r="V10" s="55">
        <v>28</v>
      </c>
      <c r="W10" s="54">
        <v>12</v>
      </c>
      <c r="X10" s="54">
        <v>0</v>
      </c>
      <c r="Y10" s="54">
        <v>0</v>
      </c>
      <c r="Z10" s="54">
        <v>14</v>
      </c>
      <c r="AA10" s="55">
        <v>27</v>
      </c>
      <c r="AB10" s="54">
        <v>10</v>
      </c>
      <c r="AC10" s="54">
        <v>20</v>
      </c>
      <c r="AD10" s="54">
        <v>15</v>
      </c>
      <c r="AE10" s="54">
        <v>0</v>
      </c>
      <c r="AH10" t="s">
        <v>137</v>
      </c>
      <c r="AI10">
        <v>251</v>
      </c>
      <c r="AJ10">
        <v>41</v>
      </c>
      <c r="AK10">
        <v>100</v>
      </c>
      <c r="AL10">
        <v>528</v>
      </c>
      <c r="AM10">
        <v>11</v>
      </c>
      <c r="AN10">
        <v>21</v>
      </c>
      <c r="AO10">
        <v>0</v>
      </c>
    </row>
    <row r="11" spans="1:41" x14ac:dyDescent="0.25">
      <c r="AI11">
        <f>SUM(AI4:AI10)</f>
        <v>1044</v>
      </c>
      <c r="AJ11">
        <f>SUM(AJ4:AJ10)</f>
        <v>190</v>
      </c>
      <c r="AK11">
        <f t="shared" ref="AK11:AL11" si="0">SUM(AK4:AK10)</f>
        <v>666</v>
      </c>
      <c r="AL11">
        <f t="shared" si="0"/>
        <v>3036</v>
      </c>
      <c r="AM11">
        <f t="shared" ref="AM11" si="1">SUM(AM4:AM10)</f>
        <v>79</v>
      </c>
      <c r="AN11">
        <f t="shared" ref="AN11" si="2">SUM(AN4:AN10)</f>
        <v>115</v>
      </c>
      <c r="AO11">
        <f t="shared" ref="AO11" si="3">SUM(AO4:AO10)</f>
        <v>7</v>
      </c>
    </row>
    <row r="13" spans="1:41" ht="33" customHeight="1" x14ac:dyDescent="0.25">
      <c r="A13" s="51"/>
      <c r="B13" s="71" t="s">
        <v>64</v>
      </c>
      <c r="C13" s="71"/>
      <c r="D13" s="71"/>
      <c r="E13" s="71" t="s">
        <v>68</v>
      </c>
      <c r="F13" s="71"/>
      <c r="G13" s="71"/>
      <c r="H13" s="71"/>
      <c r="I13" s="71"/>
      <c r="J13" s="71"/>
      <c r="K13" s="71"/>
      <c r="L13" s="71" t="s">
        <v>76</v>
      </c>
      <c r="M13" s="71"/>
      <c r="N13" s="71"/>
      <c r="O13" s="71"/>
      <c r="P13" s="71"/>
      <c r="Q13" s="71"/>
      <c r="R13" s="71"/>
      <c r="S13" s="71" t="s">
        <v>84</v>
      </c>
      <c r="T13" s="71"/>
      <c r="U13" s="71"/>
      <c r="V13" s="71"/>
      <c r="W13" s="71"/>
      <c r="X13" s="71"/>
      <c r="Y13" s="71"/>
      <c r="Z13" s="71" t="s">
        <v>92</v>
      </c>
      <c r="AA13" s="71"/>
      <c r="AB13" s="71"/>
      <c r="AC13" s="71"/>
      <c r="AD13" s="71"/>
      <c r="AE13" s="71"/>
    </row>
    <row r="14" spans="1:41" x14ac:dyDescent="0.25">
      <c r="A14" s="51"/>
      <c r="B14" s="52" t="s">
        <v>122</v>
      </c>
      <c r="C14" s="52" t="s">
        <v>123</v>
      </c>
      <c r="D14" s="52" t="s">
        <v>124</v>
      </c>
      <c r="E14" s="52" t="s">
        <v>125</v>
      </c>
      <c r="F14" s="52" t="s">
        <v>126</v>
      </c>
      <c r="G14" s="52" t="s">
        <v>127</v>
      </c>
      <c r="H14" s="52" t="s">
        <v>128</v>
      </c>
      <c r="I14" s="52" t="s">
        <v>122</v>
      </c>
      <c r="J14" s="52" t="s">
        <v>123</v>
      </c>
      <c r="K14" s="52" t="s">
        <v>124</v>
      </c>
      <c r="L14" s="52" t="s">
        <v>125</v>
      </c>
      <c r="M14" s="52" t="s">
        <v>126</v>
      </c>
      <c r="N14" s="52" t="s">
        <v>127</v>
      </c>
      <c r="O14" s="52" t="s">
        <v>128</v>
      </c>
      <c r="P14" s="52" t="s">
        <v>122</v>
      </c>
      <c r="Q14" s="52" t="s">
        <v>123</v>
      </c>
      <c r="R14" s="52" t="s">
        <v>124</v>
      </c>
      <c r="S14" s="52" t="s">
        <v>125</v>
      </c>
      <c r="T14" s="52" t="s">
        <v>126</v>
      </c>
      <c r="U14" s="52" t="s">
        <v>127</v>
      </c>
      <c r="V14" s="52" t="s">
        <v>128</v>
      </c>
      <c r="W14" s="52" t="s">
        <v>122</v>
      </c>
      <c r="X14" s="52" t="s">
        <v>123</v>
      </c>
      <c r="Y14" s="52" t="s">
        <v>124</v>
      </c>
      <c r="Z14" s="52" t="s">
        <v>125</v>
      </c>
      <c r="AA14" s="52" t="s">
        <v>126</v>
      </c>
      <c r="AB14" s="52" t="s">
        <v>127</v>
      </c>
      <c r="AC14" s="52" t="s">
        <v>128</v>
      </c>
      <c r="AD14" s="52" t="s">
        <v>122</v>
      </c>
      <c r="AE14" s="52" t="s">
        <v>123</v>
      </c>
    </row>
    <row r="15" spans="1:41" ht="28.5" x14ac:dyDescent="0.25">
      <c r="A15" s="53" t="s">
        <v>59</v>
      </c>
      <c r="B15" s="54">
        <v>2</v>
      </c>
      <c r="C15" s="54">
        <v>0</v>
      </c>
      <c r="D15" s="54">
        <v>0</v>
      </c>
      <c r="E15" s="54">
        <v>1</v>
      </c>
      <c r="F15" s="54">
        <v>1</v>
      </c>
      <c r="G15" s="55">
        <v>12</v>
      </c>
      <c r="H15" s="54">
        <v>8</v>
      </c>
      <c r="I15" s="54">
        <v>2</v>
      </c>
      <c r="J15" s="54">
        <v>0</v>
      </c>
      <c r="K15" s="54">
        <v>0</v>
      </c>
      <c r="L15" s="54">
        <v>0</v>
      </c>
      <c r="M15" s="54">
        <v>3</v>
      </c>
      <c r="N15" s="54">
        <v>1</v>
      </c>
      <c r="O15" s="54">
        <v>0</v>
      </c>
      <c r="P15" s="54">
        <v>0</v>
      </c>
      <c r="Q15" s="54">
        <v>0</v>
      </c>
      <c r="R15" s="54">
        <v>0</v>
      </c>
      <c r="S15" s="54">
        <v>4</v>
      </c>
      <c r="T15" s="54">
        <v>4</v>
      </c>
      <c r="U15" s="54">
        <v>2</v>
      </c>
      <c r="V15" s="54">
        <v>1</v>
      </c>
      <c r="W15" s="54">
        <v>0</v>
      </c>
      <c r="X15" s="54">
        <v>0</v>
      </c>
      <c r="Y15" s="54">
        <v>0</v>
      </c>
      <c r="Z15" s="54">
        <v>4</v>
      </c>
      <c r="AA15" s="54">
        <v>3</v>
      </c>
      <c r="AB15" s="54">
        <v>1</v>
      </c>
      <c r="AC15" s="54">
        <v>2</v>
      </c>
      <c r="AD15" s="54">
        <v>1</v>
      </c>
      <c r="AE15" s="54">
        <v>0</v>
      </c>
    </row>
    <row r="16" spans="1:41" ht="28.5" x14ac:dyDescent="0.25">
      <c r="A16" s="53" t="s">
        <v>60</v>
      </c>
      <c r="B16" s="54">
        <v>7</v>
      </c>
      <c r="C16" s="54">
        <v>0</v>
      </c>
      <c r="D16" s="54">
        <v>0</v>
      </c>
      <c r="E16" s="54">
        <v>6</v>
      </c>
      <c r="F16" s="54">
        <v>4</v>
      </c>
      <c r="G16" s="54">
        <v>3</v>
      </c>
      <c r="H16" s="54">
        <v>5</v>
      </c>
      <c r="I16" s="54">
        <v>8</v>
      </c>
      <c r="J16" s="54">
        <v>0</v>
      </c>
      <c r="K16" s="54">
        <v>0</v>
      </c>
      <c r="L16" s="55">
        <v>10</v>
      </c>
      <c r="M16" s="55">
        <v>11</v>
      </c>
      <c r="N16" s="55">
        <v>10</v>
      </c>
      <c r="O16" s="54">
        <v>0</v>
      </c>
      <c r="P16" s="54">
        <v>0</v>
      </c>
      <c r="Q16" s="54">
        <v>0</v>
      </c>
      <c r="R16" s="54">
        <v>0</v>
      </c>
      <c r="S16" s="54">
        <v>9</v>
      </c>
      <c r="T16" s="54">
        <v>8</v>
      </c>
      <c r="U16" s="54">
        <v>7</v>
      </c>
      <c r="V16" s="55">
        <v>10</v>
      </c>
      <c r="W16" s="55">
        <v>11</v>
      </c>
      <c r="X16" s="54">
        <v>0</v>
      </c>
      <c r="Y16" s="54">
        <v>0</v>
      </c>
      <c r="Z16" s="54">
        <v>7</v>
      </c>
      <c r="AA16" s="54">
        <v>7</v>
      </c>
      <c r="AB16" s="54">
        <v>5</v>
      </c>
      <c r="AC16" s="54">
        <v>6</v>
      </c>
      <c r="AD16" s="54">
        <v>4</v>
      </c>
      <c r="AE16" s="54">
        <v>0</v>
      </c>
    </row>
    <row r="20" spans="1:31" ht="34.5" customHeight="1" x14ac:dyDescent="0.25">
      <c r="A20" s="51"/>
      <c r="B20" s="71" t="s">
        <v>64</v>
      </c>
      <c r="C20" s="71"/>
      <c r="D20" s="71"/>
      <c r="E20" s="71" t="s">
        <v>68</v>
      </c>
      <c r="F20" s="71"/>
      <c r="G20" s="71"/>
      <c r="H20" s="71"/>
      <c r="I20" s="71"/>
      <c r="J20" s="71"/>
      <c r="K20" s="71"/>
      <c r="L20" s="71" t="s">
        <v>76</v>
      </c>
      <c r="M20" s="71"/>
      <c r="N20" s="71"/>
      <c r="O20" s="71"/>
      <c r="P20" s="71"/>
      <c r="Q20" s="71"/>
      <c r="R20" s="71"/>
      <c r="S20" s="71" t="s">
        <v>84</v>
      </c>
      <c r="T20" s="71"/>
      <c r="U20" s="71"/>
      <c r="V20" s="71"/>
      <c r="W20" s="71"/>
      <c r="X20" s="71"/>
      <c r="Y20" s="71"/>
      <c r="Z20" s="71" t="s">
        <v>92</v>
      </c>
      <c r="AA20" s="71"/>
      <c r="AB20" s="71"/>
      <c r="AC20" s="71"/>
      <c r="AD20" s="71"/>
      <c r="AE20" s="71"/>
    </row>
    <row r="21" spans="1:31" ht="27.75" customHeight="1" x14ac:dyDescent="0.25">
      <c r="A21" s="51"/>
      <c r="B21" s="52" t="s">
        <v>122</v>
      </c>
      <c r="C21" s="52" t="s">
        <v>123</v>
      </c>
      <c r="D21" s="52" t="s">
        <v>124</v>
      </c>
      <c r="E21" s="52" t="s">
        <v>125</v>
      </c>
      <c r="F21" s="52" t="s">
        <v>126</v>
      </c>
      <c r="G21" s="52" t="s">
        <v>127</v>
      </c>
      <c r="H21" s="52" t="s">
        <v>128</v>
      </c>
      <c r="I21" s="52" t="s">
        <v>122</v>
      </c>
      <c r="J21" s="52" t="s">
        <v>123</v>
      </c>
      <c r="K21" s="52" t="s">
        <v>124</v>
      </c>
      <c r="L21" s="52" t="s">
        <v>125</v>
      </c>
      <c r="M21" s="52" t="s">
        <v>126</v>
      </c>
      <c r="N21" s="52" t="s">
        <v>127</v>
      </c>
      <c r="O21" s="52" t="s">
        <v>128</v>
      </c>
      <c r="P21" s="52" t="s">
        <v>122</v>
      </c>
      <c r="Q21" s="52" t="s">
        <v>123</v>
      </c>
      <c r="R21" s="52" t="s">
        <v>124</v>
      </c>
      <c r="S21" s="52" t="s">
        <v>125</v>
      </c>
      <c r="T21" s="52" t="s">
        <v>126</v>
      </c>
      <c r="U21" s="52" t="s">
        <v>127</v>
      </c>
      <c r="V21" s="52" t="s">
        <v>128</v>
      </c>
      <c r="W21" s="52" t="s">
        <v>122</v>
      </c>
      <c r="X21" s="52" t="s">
        <v>123</v>
      </c>
      <c r="Y21" s="52" t="s">
        <v>124</v>
      </c>
      <c r="Z21" s="52" t="s">
        <v>125</v>
      </c>
      <c r="AA21" s="52" t="s">
        <v>126</v>
      </c>
      <c r="AB21" s="52" t="s">
        <v>127</v>
      </c>
      <c r="AC21" s="52" t="s">
        <v>128</v>
      </c>
      <c r="AD21" s="52" t="s">
        <v>122</v>
      </c>
      <c r="AE21" s="52" t="s">
        <v>123</v>
      </c>
    </row>
    <row r="22" spans="1:31" ht="28.5" x14ac:dyDescent="0.25">
      <c r="A22" s="53" t="s">
        <v>100</v>
      </c>
      <c r="B22" s="54">
        <v>10</v>
      </c>
      <c r="C22" s="54">
        <v>0</v>
      </c>
      <c r="D22" s="54">
        <v>0</v>
      </c>
      <c r="E22" s="54">
        <v>15</v>
      </c>
      <c r="F22" s="54">
        <v>12</v>
      </c>
      <c r="G22" s="54">
        <v>12</v>
      </c>
      <c r="H22" s="54">
        <v>15</v>
      </c>
      <c r="I22" s="54">
        <v>5</v>
      </c>
      <c r="J22" s="54">
        <v>0</v>
      </c>
      <c r="K22" s="54">
        <v>0</v>
      </c>
      <c r="L22" s="54">
        <v>13</v>
      </c>
      <c r="M22" s="54">
        <v>7</v>
      </c>
      <c r="N22" s="54">
        <v>12</v>
      </c>
      <c r="O22" s="54">
        <v>0</v>
      </c>
      <c r="P22" s="54">
        <v>0</v>
      </c>
      <c r="Q22" s="54">
        <v>0</v>
      </c>
      <c r="R22" s="54">
        <v>0</v>
      </c>
      <c r="S22" s="54">
        <v>9</v>
      </c>
      <c r="T22" s="54">
        <v>13</v>
      </c>
      <c r="U22" s="54">
        <v>9</v>
      </c>
      <c r="V22" s="54">
        <v>12</v>
      </c>
      <c r="W22" s="54">
        <v>9</v>
      </c>
      <c r="X22" s="54">
        <v>0</v>
      </c>
      <c r="Y22" s="54">
        <v>0</v>
      </c>
      <c r="Z22" s="54">
        <v>9</v>
      </c>
      <c r="AA22" s="54">
        <v>16</v>
      </c>
      <c r="AB22" s="54">
        <v>15</v>
      </c>
      <c r="AC22" s="54">
        <v>17</v>
      </c>
      <c r="AD22" s="54">
        <v>8</v>
      </c>
      <c r="AE22" s="54">
        <v>0</v>
      </c>
    </row>
    <row r="23" spans="1:31" ht="28.5" x14ac:dyDescent="0.25">
      <c r="A23" s="53" t="s">
        <v>101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</row>
    <row r="24" spans="1:31" ht="28.5" x14ac:dyDescent="0.25">
      <c r="A24" s="53" t="s">
        <v>129</v>
      </c>
      <c r="B24" s="54">
        <v>9</v>
      </c>
      <c r="C24" s="54">
        <v>0</v>
      </c>
      <c r="D24" s="54">
        <v>0</v>
      </c>
      <c r="E24" s="54">
        <v>8</v>
      </c>
      <c r="F24" s="54">
        <v>14</v>
      </c>
      <c r="G24" s="54">
        <v>14</v>
      </c>
      <c r="H24" s="54">
        <v>13</v>
      </c>
      <c r="I24" s="54">
        <v>12</v>
      </c>
      <c r="J24" s="54">
        <v>0</v>
      </c>
      <c r="K24" s="54">
        <v>0</v>
      </c>
      <c r="L24" s="54">
        <v>13</v>
      </c>
      <c r="M24" s="55">
        <v>25</v>
      </c>
      <c r="N24" s="54">
        <v>16</v>
      </c>
      <c r="O24" s="54">
        <v>0</v>
      </c>
      <c r="P24" s="54">
        <v>0</v>
      </c>
      <c r="Q24" s="54">
        <v>0</v>
      </c>
      <c r="R24" s="54">
        <v>0</v>
      </c>
      <c r="S24" s="54">
        <v>14</v>
      </c>
      <c r="T24" s="54">
        <v>16</v>
      </c>
      <c r="U24" s="54">
        <v>14</v>
      </c>
      <c r="V24" s="54">
        <v>20</v>
      </c>
      <c r="W24" s="54">
        <v>13</v>
      </c>
      <c r="X24" s="54">
        <v>0</v>
      </c>
      <c r="Y24" s="54">
        <v>0</v>
      </c>
      <c r="Z24" s="54">
        <v>20</v>
      </c>
      <c r="AA24" s="54">
        <v>22</v>
      </c>
      <c r="AB24" s="54">
        <v>20</v>
      </c>
      <c r="AC24" s="54">
        <v>17</v>
      </c>
      <c r="AD24" s="54">
        <v>12</v>
      </c>
      <c r="AE24" s="54">
        <v>0</v>
      </c>
    </row>
    <row r="25" spans="1:31" ht="28.5" x14ac:dyDescent="0.25">
      <c r="A25" s="53" t="s">
        <v>103</v>
      </c>
      <c r="B25" s="54">
        <v>19</v>
      </c>
      <c r="C25" s="54">
        <v>0</v>
      </c>
      <c r="D25" s="54">
        <v>0</v>
      </c>
      <c r="E25" s="54">
        <v>16</v>
      </c>
      <c r="F25" s="54">
        <v>19</v>
      </c>
      <c r="G25" s="54">
        <v>19</v>
      </c>
      <c r="H25" s="55">
        <v>26</v>
      </c>
      <c r="I25" s="54">
        <v>18</v>
      </c>
      <c r="J25" s="54">
        <v>0</v>
      </c>
      <c r="K25" s="54">
        <v>0</v>
      </c>
      <c r="L25" s="54">
        <v>21</v>
      </c>
      <c r="M25" s="55">
        <v>25</v>
      </c>
      <c r="N25" s="54">
        <v>22</v>
      </c>
      <c r="O25" s="54">
        <v>0</v>
      </c>
      <c r="P25" s="54">
        <v>0</v>
      </c>
      <c r="Q25" s="54">
        <v>0</v>
      </c>
      <c r="R25" s="54">
        <v>0</v>
      </c>
      <c r="S25" s="54">
        <v>17</v>
      </c>
      <c r="T25" s="55">
        <v>27</v>
      </c>
      <c r="U25" s="54">
        <v>21</v>
      </c>
      <c r="V25" s="55">
        <v>28</v>
      </c>
      <c r="W25" s="54">
        <v>13</v>
      </c>
      <c r="X25" s="54">
        <v>0</v>
      </c>
      <c r="Y25" s="54">
        <v>0</v>
      </c>
      <c r="Z25" s="54">
        <v>22</v>
      </c>
      <c r="AA25" s="54">
        <v>24</v>
      </c>
      <c r="AB25" s="54">
        <v>20</v>
      </c>
      <c r="AC25" s="55">
        <v>26</v>
      </c>
      <c r="AD25" s="54">
        <v>23</v>
      </c>
      <c r="AE25" s="54">
        <v>0</v>
      </c>
    </row>
    <row r="26" spans="1:31" ht="28.5" x14ac:dyDescent="0.25">
      <c r="A26" s="53" t="s">
        <v>104</v>
      </c>
      <c r="B26" s="54">
        <v>8</v>
      </c>
      <c r="C26" s="54">
        <v>0</v>
      </c>
      <c r="D26" s="54">
        <v>0</v>
      </c>
      <c r="E26" s="54">
        <v>10</v>
      </c>
      <c r="F26" s="54">
        <v>12</v>
      </c>
      <c r="G26" s="54">
        <v>12</v>
      </c>
      <c r="H26" s="54">
        <v>13</v>
      </c>
      <c r="I26" s="54">
        <v>16</v>
      </c>
      <c r="J26" s="54">
        <v>0</v>
      </c>
      <c r="K26" s="54">
        <v>0</v>
      </c>
      <c r="L26" s="54">
        <v>13</v>
      </c>
      <c r="M26" s="54">
        <v>12</v>
      </c>
      <c r="N26" s="54">
        <v>11</v>
      </c>
      <c r="O26" s="54">
        <v>0</v>
      </c>
      <c r="P26" s="54">
        <v>0</v>
      </c>
      <c r="Q26" s="54">
        <v>0</v>
      </c>
      <c r="R26" s="54">
        <v>0</v>
      </c>
      <c r="S26" s="54">
        <v>14</v>
      </c>
      <c r="T26" s="54">
        <v>14</v>
      </c>
      <c r="U26" s="54">
        <v>9</v>
      </c>
      <c r="V26" s="54">
        <v>14</v>
      </c>
      <c r="W26" s="54">
        <v>5</v>
      </c>
      <c r="X26" s="54">
        <v>0</v>
      </c>
      <c r="Y26" s="54">
        <v>0</v>
      </c>
      <c r="Z26" s="54">
        <v>10</v>
      </c>
      <c r="AA26" s="54">
        <v>13</v>
      </c>
      <c r="AB26" s="54">
        <v>5</v>
      </c>
      <c r="AC26" s="54">
        <v>11</v>
      </c>
      <c r="AD26" s="54">
        <v>5</v>
      </c>
      <c r="AE26" s="54">
        <v>0</v>
      </c>
    </row>
    <row r="27" spans="1:31" ht="28.5" x14ac:dyDescent="0.25">
      <c r="A27" s="53" t="s">
        <v>105</v>
      </c>
      <c r="B27" s="54">
        <v>2</v>
      </c>
      <c r="C27" s="54">
        <v>0</v>
      </c>
      <c r="D27" s="54">
        <v>0</v>
      </c>
      <c r="E27" s="54">
        <v>5</v>
      </c>
      <c r="F27" s="54">
        <v>5</v>
      </c>
      <c r="G27" s="54">
        <v>3</v>
      </c>
      <c r="H27" s="54">
        <v>7</v>
      </c>
      <c r="I27" s="54">
        <v>1</v>
      </c>
      <c r="J27" s="54">
        <v>0</v>
      </c>
      <c r="K27" s="54">
        <v>0</v>
      </c>
      <c r="L27" s="54">
        <v>5</v>
      </c>
      <c r="M27" s="54">
        <v>2</v>
      </c>
      <c r="N27" s="54">
        <v>3</v>
      </c>
      <c r="O27" s="54">
        <v>0</v>
      </c>
      <c r="P27" s="54">
        <v>0</v>
      </c>
      <c r="Q27" s="54">
        <v>0</v>
      </c>
      <c r="R27" s="54">
        <v>0</v>
      </c>
      <c r="S27" s="54">
        <v>3</v>
      </c>
      <c r="T27" s="54">
        <v>6</v>
      </c>
      <c r="U27" s="54">
        <v>5</v>
      </c>
      <c r="V27" s="54">
        <v>2</v>
      </c>
      <c r="W27" s="54">
        <v>4</v>
      </c>
      <c r="X27" s="54">
        <v>0</v>
      </c>
      <c r="Y27" s="54">
        <v>0</v>
      </c>
      <c r="Z27" s="54">
        <v>2</v>
      </c>
      <c r="AA27" s="54">
        <v>2</v>
      </c>
      <c r="AB27" s="54">
        <v>2</v>
      </c>
      <c r="AC27" s="54">
        <v>3</v>
      </c>
      <c r="AD27" s="54">
        <v>0</v>
      </c>
      <c r="AE27" s="54">
        <v>1</v>
      </c>
    </row>
    <row r="28" spans="1:31" ht="42.75" x14ac:dyDescent="0.25">
      <c r="A28" s="53" t="s">
        <v>130</v>
      </c>
      <c r="B28" s="54">
        <v>10</v>
      </c>
      <c r="C28" s="54">
        <v>0</v>
      </c>
      <c r="D28" s="54">
        <v>0</v>
      </c>
      <c r="E28" s="54">
        <v>18</v>
      </c>
      <c r="F28" s="54">
        <v>20</v>
      </c>
      <c r="G28" s="54">
        <v>21</v>
      </c>
      <c r="H28" s="54">
        <v>20</v>
      </c>
      <c r="I28" s="54">
        <v>12</v>
      </c>
      <c r="J28" s="54">
        <v>0</v>
      </c>
      <c r="K28" s="54">
        <v>0</v>
      </c>
      <c r="L28" s="54">
        <v>16</v>
      </c>
      <c r="M28" s="54">
        <v>19</v>
      </c>
      <c r="N28" s="54">
        <v>20</v>
      </c>
      <c r="O28" s="54">
        <v>0</v>
      </c>
      <c r="P28" s="54">
        <v>0</v>
      </c>
      <c r="Q28" s="54">
        <v>0</v>
      </c>
      <c r="R28" s="54">
        <v>0</v>
      </c>
      <c r="S28" s="55">
        <v>26</v>
      </c>
      <c r="T28" s="54">
        <v>15</v>
      </c>
      <c r="U28" s="54">
        <v>13</v>
      </c>
      <c r="V28" s="54">
        <v>23</v>
      </c>
      <c r="W28" s="54">
        <v>15</v>
      </c>
      <c r="X28" s="54">
        <v>0</v>
      </c>
      <c r="Y28" s="54">
        <v>0</v>
      </c>
      <c r="Z28" s="54">
        <v>15</v>
      </c>
      <c r="AA28" s="54">
        <v>14</v>
      </c>
      <c r="AB28" s="54">
        <v>19</v>
      </c>
      <c r="AC28" s="54">
        <v>17</v>
      </c>
      <c r="AD28" s="54">
        <v>18</v>
      </c>
      <c r="AE28" s="54">
        <v>0</v>
      </c>
    </row>
    <row r="31" spans="1:31" ht="30.75" customHeight="1" x14ac:dyDescent="0.25">
      <c r="A31" s="51"/>
      <c r="B31" s="71" t="s">
        <v>64</v>
      </c>
      <c r="C31" s="71"/>
      <c r="D31" s="71"/>
      <c r="E31" s="71" t="s">
        <v>68</v>
      </c>
      <c r="F31" s="71"/>
      <c r="G31" s="71"/>
      <c r="H31" s="71"/>
      <c r="I31" s="71"/>
      <c r="J31" s="71"/>
      <c r="K31" s="71"/>
      <c r="L31" s="71" t="s">
        <v>76</v>
      </c>
      <c r="M31" s="71"/>
      <c r="N31" s="71"/>
      <c r="O31" s="71"/>
      <c r="P31" s="71"/>
      <c r="Q31" s="71"/>
      <c r="R31" s="71"/>
      <c r="S31" s="71" t="s">
        <v>84</v>
      </c>
      <c r="T31" s="71"/>
      <c r="U31" s="71"/>
      <c r="V31" s="71"/>
      <c r="W31" s="71"/>
      <c r="X31" s="71"/>
      <c r="Y31" s="71"/>
      <c r="Z31" s="71" t="s">
        <v>92</v>
      </c>
      <c r="AA31" s="71"/>
      <c r="AB31" s="71"/>
      <c r="AC31" s="71"/>
      <c r="AD31" s="71"/>
      <c r="AE31" s="71"/>
    </row>
    <row r="32" spans="1:31" x14ac:dyDescent="0.25">
      <c r="A32" s="51"/>
      <c r="B32" s="52" t="s">
        <v>122</v>
      </c>
      <c r="C32" s="52" t="s">
        <v>123</v>
      </c>
      <c r="D32" s="52" t="s">
        <v>124</v>
      </c>
      <c r="E32" s="52" t="s">
        <v>125</v>
      </c>
      <c r="F32" s="52" t="s">
        <v>126</v>
      </c>
      <c r="G32" s="52" t="s">
        <v>127</v>
      </c>
      <c r="H32" s="52" t="s">
        <v>128</v>
      </c>
      <c r="I32" s="52" t="s">
        <v>122</v>
      </c>
      <c r="J32" s="52" t="s">
        <v>123</v>
      </c>
      <c r="K32" s="52" t="s">
        <v>124</v>
      </c>
      <c r="L32" s="52" t="s">
        <v>125</v>
      </c>
      <c r="M32" s="52" t="s">
        <v>126</v>
      </c>
      <c r="N32" s="52" t="s">
        <v>127</v>
      </c>
      <c r="O32" s="52" t="s">
        <v>128</v>
      </c>
      <c r="P32" s="52" t="s">
        <v>122</v>
      </c>
      <c r="Q32" s="52" t="s">
        <v>123</v>
      </c>
      <c r="R32" s="52" t="s">
        <v>124</v>
      </c>
      <c r="S32" s="52" t="s">
        <v>125</v>
      </c>
      <c r="T32" s="52" t="s">
        <v>126</v>
      </c>
      <c r="U32" s="52" t="s">
        <v>127</v>
      </c>
      <c r="V32" s="52" t="s">
        <v>128</v>
      </c>
      <c r="W32" s="52" t="s">
        <v>122</v>
      </c>
      <c r="X32" s="52" t="s">
        <v>123</v>
      </c>
      <c r="Y32" s="52" t="s">
        <v>124</v>
      </c>
      <c r="Z32" s="52" t="s">
        <v>125</v>
      </c>
      <c r="AA32" s="52" t="s">
        <v>126</v>
      </c>
      <c r="AB32" s="52" t="s">
        <v>127</v>
      </c>
      <c r="AC32" s="52" t="s">
        <v>128</v>
      </c>
      <c r="AD32" s="52" t="s">
        <v>122</v>
      </c>
      <c r="AE32" s="52" t="s">
        <v>123</v>
      </c>
    </row>
    <row r="33" spans="1:31" ht="23.25" customHeight="1" x14ac:dyDescent="0.25">
      <c r="A33" s="53" t="s">
        <v>5</v>
      </c>
      <c r="B33" s="54">
        <v>13</v>
      </c>
      <c r="C33" s="54">
        <v>20</v>
      </c>
      <c r="D33" s="54">
        <v>23</v>
      </c>
      <c r="E33" s="54">
        <v>24</v>
      </c>
      <c r="F33" s="54">
        <v>31</v>
      </c>
      <c r="G33" s="54">
        <v>27</v>
      </c>
      <c r="H33" s="54">
        <v>24</v>
      </c>
      <c r="I33" s="54">
        <v>22</v>
      </c>
      <c r="J33" s="54">
        <v>22</v>
      </c>
      <c r="K33" s="54">
        <v>22</v>
      </c>
      <c r="L33" s="54">
        <v>29</v>
      </c>
      <c r="M33" s="54">
        <v>16</v>
      </c>
      <c r="N33" s="54">
        <v>28</v>
      </c>
      <c r="O33" s="54">
        <v>24</v>
      </c>
      <c r="P33" s="54">
        <v>19</v>
      </c>
      <c r="Q33" s="54">
        <v>21</v>
      </c>
      <c r="R33" s="54">
        <v>26</v>
      </c>
      <c r="S33" s="54">
        <v>25</v>
      </c>
      <c r="T33" s="54">
        <v>26</v>
      </c>
      <c r="U33" s="54">
        <v>16</v>
      </c>
      <c r="V33" s="54">
        <v>14</v>
      </c>
      <c r="W33" s="54">
        <v>12</v>
      </c>
      <c r="X33" s="54">
        <v>25</v>
      </c>
      <c r="Y33" s="54">
        <v>24</v>
      </c>
      <c r="Z33" s="54">
        <v>22</v>
      </c>
      <c r="AA33" s="54">
        <v>20</v>
      </c>
      <c r="AB33" s="54">
        <v>21</v>
      </c>
      <c r="AC33" s="54">
        <v>28</v>
      </c>
      <c r="AD33" s="54">
        <v>28</v>
      </c>
      <c r="AE33" s="54">
        <v>14</v>
      </c>
    </row>
    <row r="34" spans="1:31" ht="28.5" x14ac:dyDescent="0.25">
      <c r="A34" s="53" t="s">
        <v>61</v>
      </c>
      <c r="B34" s="54">
        <v>102</v>
      </c>
      <c r="C34" s="54">
        <v>90</v>
      </c>
      <c r="D34" s="55">
        <v>165</v>
      </c>
      <c r="E34" s="54">
        <v>137</v>
      </c>
      <c r="F34" s="54">
        <v>95</v>
      </c>
      <c r="G34" s="54">
        <v>94</v>
      </c>
      <c r="H34" s="54">
        <v>83</v>
      </c>
      <c r="I34" s="54">
        <v>81</v>
      </c>
      <c r="J34" s="54">
        <v>72</v>
      </c>
      <c r="K34" s="55">
        <v>143</v>
      </c>
      <c r="L34" s="54">
        <v>119</v>
      </c>
      <c r="M34" s="54">
        <v>96</v>
      </c>
      <c r="N34" s="54">
        <v>83</v>
      </c>
      <c r="O34" s="54">
        <v>98</v>
      </c>
      <c r="P34" s="54">
        <v>129</v>
      </c>
      <c r="Q34" s="54">
        <v>91</v>
      </c>
      <c r="R34" s="55">
        <v>143</v>
      </c>
      <c r="S34" s="55">
        <v>141</v>
      </c>
      <c r="T34" s="54">
        <v>73</v>
      </c>
      <c r="U34" s="54">
        <v>77</v>
      </c>
      <c r="V34" s="54">
        <v>93</v>
      </c>
      <c r="W34" s="54">
        <v>77</v>
      </c>
      <c r="X34" s="54">
        <v>97</v>
      </c>
      <c r="Y34" s="54">
        <v>128</v>
      </c>
      <c r="Z34" s="55">
        <v>131</v>
      </c>
      <c r="AA34" s="54">
        <v>87</v>
      </c>
      <c r="AB34" s="54">
        <v>54</v>
      </c>
      <c r="AC34" s="54">
        <v>72</v>
      </c>
      <c r="AD34" s="54">
        <v>80</v>
      </c>
      <c r="AE34" s="54">
        <v>105</v>
      </c>
    </row>
    <row r="37" spans="1:31" ht="31.5" customHeight="1" x14ac:dyDescent="0.25">
      <c r="A37" s="51"/>
      <c r="B37" s="71" t="s">
        <v>64</v>
      </c>
      <c r="C37" s="71"/>
      <c r="D37" s="71"/>
      <c r="E37" s="71" t="s">
        <v>68</v>
      </c>
      <c r="F37" s="71"/>
      <c r="G37" s="71"/>
      <c r="H37" s="71"/>
      <c r="I37" s="71"/>
      <c r="J37" s="71"/>
      <c r="K37" s="71"/>
      <c r="L37" s="71" t="s">
        <v>76</v>
      </c>
      <c r="M37" s="71"/>
      <c r="N37" s="71"/>
      <c r="O37" s="71"/>
      <c r="P37" s="71"/>
      <c r="Q37" s="71"/>
      <c r="R37" s="71"/>
      <c r="S37" s="71" t="s">
        <v>84</v>
      </c>
      <c r="T37" s="71"/>
      <c r="U37" s="71"/>
      <c r="V37" s="71"/>
      <c r="W37" s="71"/>
      <c r="X37" s="71"/>
      <c r="Y37" s="71"/>
      <c r="Z37" s="71" t="s">
        <v>92</v>
      </c>
      <c r="AA37" s="71"/>
      <c r="AB37" s="71"/>
      <c r="AC37" s="71"/>
      <c r="AD37" s="71"/>
      <c r="AE37" s="71"/>
    </row>
    <row r="38" spans="1:31" x14ac:dyDescent="0.25">
      <c r="A38" s="51"/>
      <c r="B38" s="52" t="s">
        <v>122</v>
      </c>
      <c r="C38" s="52" t="s">
        <v>123</v>
      </c>
      <c r="D38" s="52" t="s">
        <v>124</v>
      </c>
      <c r="E38" s="52" t="s">
        <v>125</v>
      </c>
      <c r="F38" s="52" t="s">
        <v>126</v>
      </c>
      <c r="G38" s="52" t="s">
        <v>127</v>
      </c>
      <c r="H38" s="52" t="s">
        <v>128</v>
      </c>
      <c r="I38" s="52" t="s">
        <v>122</v>
      </c>
      <c r="J38" s="52" t="s">
        <v>123</v>
      </c>
      <c r="K38" s="52" t="s">
        <v>124</v>
      </c>
      <c r="L38" s="52" t="s">
        <v>125</v>
      </c>
      <c r="M38" s="52" t="s">
        <v>126</v>
      </c>
      <c r="N38" s="52" t="s">
        <v>127</v>
      </c>
      <c r="O38" s="52" t="s">
        <v>128</v>
      </c>
      <c r="P38" s="52" t="s">
        <v>122</v>
      </c>
      <c r="Q38" s="52" t="s">
        <v>123</v>
      </c>
      <c r="R38" s="52" t="s">
        <v>124</v>
      </c>
      <c r="S38" s="52" t="s">
        <v>125</v>
      </c>
      <c r="T38" s="52" t="s">
        <v>126</v>
      </c>
      <c r="U38" s="52" t="s">
        <v>127</v>
      </c>
      <c r="V38" s="52" t="s">
        <v>128</v>
      </c>
      <c r="W38" s="52" t="s">
        <v>122</v>
      </c>
      <c r="X38" s="52" t="s">
        <v>123</v>
      </c>
      <c r="Y38" s="52" t="s">
        <v>124</v>
      </c>
      <c r="Z38" s="52" t="s">
        <v>125</v>
      </c>
      <c r="AA38" s="52" t="s">
        <v>126</v>
      </c>
      <c r="AB38" s="52" t="s">
        <v>127</v>
      </c>
      <c r="AC38" s="52" t="s">
        <v>128</v>
      </c>
      <c r="AD38" s="52" t="s">
        <v>122</v>
      </c>
      <c r="AE38" s="52" t="s">
        <v>123</v>
      </c>
    </row>
    <row r="39" spans="1:31" ht="28.5" x14ac:dyDescent="0.25">
      <c r="A39" s="53" t="s">
        <v>62</v>
      </c>
      <c r="B39" s="55">
        <v>12</v>
      </c>
      <c r="C39" s="54">
        <v>0</v>
      </c>
      <c r="D39" s="54">
        <v>0</v>
      </c>
      <c r="E39" s="54">
        <v>2</v>
      </c>
      <c r="F39" s="54">
        <v>2</v>
      </c>
      <c r="G39" s="54">
        <v>8</v>
      </c>
      <c r="H39" s="54">
        <v>1</v>
      </c>
      <c r="I39" s="54">
        <v>2</v>
      </c>
      <c r="J39" s="54">
        <v>0</v>
      </c>
      <c r="K39" s="54">
        <v>0</v>
      </c>
      <c r="L39" s="54">
        <v>0</v>
      </c>
      <c r="M39" s="54">
        <v>8</v>
      </c>
      <c r="N39" s="54">
        <v>1</v>
      </c>
      <c r="O39" s="54">
        <v>0</v>
      </c>
      <c r="P39" s="54">
        <v>0</v>
      </c>
      <c r="Q39" s="54">
        <v>0</v>
      </c>
      <c r="R39" s="54">
        <v>0</v>
      </c>
      <c r="S39" s="54">
        <v>4</v>
      </c>
      <c r="T39" s="54">
        <v>8</v>
      </c>
      <c r="U39" s="54">
        <v>3</v>
      </c>
      <c r="V39" s="54">
        <v>3</v>
      </c>
      <c r="W39" s="54">
        <v>5</v>
      </c>
      <c r="X39" s="54">
        <v>0</v>
      </c>
      <c r="Y39" s="54">
        <v>0</v>
      </c>
      <c r="Z39" s="54">
        <v>5</v>
      </c>
      <c r="AA39" s="54">
        <v>2</v>
      </c>
      <c r="AB39" s="54">
        <v>11</v>
      </c>
      <c r="AC39" s="54">
        <v>2</v>
      </c>
      <c r="AD39" s="54">
        <v>0</v>
      </c>
      <c r="AE39" s="54">
        <v>0</v>
      </c>
    </row>
    <row r="40" spans="1:31" ht="42.75" x14ac:dyDescent="0.25">
      <c r="A40" s="53" t="s">
        <v>121</v>
      </c>
      <c r="B40" s="54">
        <v>3</v>
      </c>
      <c r="C40" s="54">
        <v>0</v>
      </c>
      <c r="D40" s="54">
        <v>0</v>
      </c>
      <c r="E40" s="54">
        <v>9</v>
      </c>
      <c r="F40" s="54">
        <v>8</v>
      </c>
      <c r="G40" s="54">
        <v>9</v>
      </c>
      <c r="H40" s="54">
        <v>2</v>
      </c>
      <c r="I40" s="54">
        <v>6</v>
      </c>
      <c r="J40" s="54">
        <v>0</v>
      </c>
      <c r="K40" s="54">
        <v>0</v>
      </c>
      <c r="L40" s="54">
        <v>3</v>
      </c>
      <c r="M40" s="54">
        <v>6</v>
      </c>
      <c r="N40" s="55">
        <v>14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11</v>
      </c>
      <c r="V40" s="54">
        <v>6</v>
      </c>
      <c r="W40" s="54">
        <v>9</v>
      </c>
      <c r="X40" s="54">
        <v>0</v>
      </c>
      <c r="Y40" s="54">
        <v>0</v>
      </c>
      <c r="Z40" s="54">
        <v>9</v>
      </c>
      <c r="AA40" s="54">
        <v>0</v>
      </c>
      <c r="AB40" s="54">
        <v>0</v>
      </c>
      <c r="AC40" s="54">
        <v>8</v>
      </c>
      <c r="AD40" s="55">
        <v>12</v>
      </c>
      <c r="AE40" s="54">
        <v>0</v>
      </c>
    </row>
    <row r="41" spans="1:31" ht="22.5" customHeight="1" x14ac:dyDescent="0.25">
      <c r="A41" s="53" t="s">
        <v>63</v>
      </c>
      <c r="B41" s="54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7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</row>
  </sheetData>
  <mergeCells count="25">
    <mergeCell ref="B2:D2"/>
    <mergeCell ref="E2:K2"/>
    <mergeCell ref="L2:R2"/>
    <mergeCell ref="S2:Y2"/>
    <mergeCell ref="Z2:AE2"/>
    <mergeCell ref="B13:D13"/>
    <mergeCell ref="E13:K13"/>
    <mergeCell ref="L13:R13"/>
    <mergeCell ref="S13:Y13"/>
    <mergeCell ref="Z13:AE13"/>
    <mergeCell ref="B31:D31"/>
    <mergeCell ref="E31:K31"/>
    <mergeCell ref="L31:R31"/>
    <mergeCell ref="S31:Y31"/>
    <mergeCell ref="Z31:AE31"/>
    <mergeCell ref="B20:D20"/>
    <mergeCell ref="E20:K20"/>
    <mergeCell ref="L20:R20"/>
    <mergeCell ref="S20:Y20"/>
    <mergeCell ref="Z20:AE20"/>
    <mergeCell ref="B37:D37"/>
    <mergeCell ref="E37:K37"/>
    <mergeCell ref="L37:R37"/>
    <mergeCell ref="S37:Y37"/>
    <mergeCell ref="Z37:AE37"/>
  </mergeCells>
  <conditionalFormatting sqref="B4:AE10">
    <cfRule type="colorScale" priority="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0:AE10"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5:AE16">
    <cfRule type="colorScale" priority="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2:AE28">
    <cfRule type="colorScale" priority="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8:AE28">
    <cfRule type="colorScale" priority="3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3:AE34">
    <cfRule type="colorScale" priority="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9:AE41">
    <cfRule type="colorScale" priority="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Abril 2022 sem 13</vt:lpstr>
      <vt:lpstr>Abril 2022 sem 14</vt:lpstr>
      <vt:lpstr>Abril 2022 sem 15</vt:lpstr>
      <vt:lpstr>Abril 2022 sem 16</vt:lpstr>
      <vt:lpstr>Abril 2022 sem 17</vt:lpstr>
      <vt:lpstr>Abrl Final 2022</vt:lpstr>
      <vt:lpstr>Gráficas</vt:lpstr>
      <vt:lpstr>Dinámica</vt:lpstr>
      <vt:lpstr>TABLAS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2022-05-02T20:27:41Z</cp:lastPrinted>
  <dcterms:created xsi:type="dcterms:W3CDTF">2021-05-11T15:30:23Z</dcterms:created>
  <dcterms:modified xsi:type="dcterms:W3CDTF">2022-06-09T17:15:53Z</dcterms:modified>
</cp:coreProperties>
</file>