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4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4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4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1\Documents\Ma. Fernanda Santos\FER\REPORTES ATENCIÓN\2022\AGOSTO\"/>
    </mc:Choice>
  </mc:AlternateContent>
  <xr:revisionPtr revIDLastSave="0" documentId="8_{F5BB9E90-8EF7-47DA-AECA-8353CAA69917}" xr6:coauthVersionLast="36" xr6:coauthVersionMax="36" xr10:uidLastSave="{00000000-0000-0000-0000-000000000000}"/>
  <bookViews>
    <workbookView xWindow="0" yWindow="0" windowWidth="20490" windowHeight="6945" tabRatio="819" firstSheet="6" activeTab="6" xr2:uid="{00000000-000D-0000-FFFF-FFFF00000000}"/>
  </bookViews>
  <sheets>
    <sheet name="1-7" sheetId="12" r:id="rId1"/>
    <sheet name="8-14" sheetId="13" r:id="rId2"/>
    <sheet name="15-21" sheetId="14" r:id="rId3"/>
    <sheet name="22-28" sheetId="15" r:id="rId4"/>
    <sheet name="29-31" sheetId="16" r:id="rId5"/>
    <sheet name="Final Agosto 2022" sheetId="6" r:id="rId6"/>
    <sheet name="Mensual Agosto" sheetId="7" r:id="rId7"/>
    <sheet name="MAPAS DE CALOR" sheetId="9" r:id="rId8"/>
    <sheet name="Hoja2" sheetId="8" r:id="rId9"/>
    <sheet name="Hoja4" sheetId="11" r:id="rId10"/>
  </sheets>
  <definedNames>
    <definedName name="_xlnm._FilterDatabase" localSheetId="6" hidden="1">'Mensual Agosto'!$I$56:$R$88</definedName>
  </definedNames>
  <calcPr calcId="191029"/>
</workbook>
</file>

<file path=xl/calcChain.xml><?xml version="1.0" encoding="utf-8"?>
<calcChain xmlns="http://schemas.openxmlformats.org/spreadsheetml/2006/main">
  <c r="J6" i="16" l="1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W6" i="16"/>
  <c r="V6" i="16"/>
  <c r="U6" i="16"/>
  <c r="C17" i="16" s="1"/>
  <c r="T6" i="16"/>
  <c r="S6" i="16"/>
  <c r="C16" i="16" s="1"/>
  <c r="R6" i="16"/>
  <c r="Q6" i="16"/>
  <c r="P6" i="16"/>
  <c r="O6" i="16"/>
  <c r="N6" i="16"/>
  <c r="M6" i="16"/>
  <c r="L6" i="16"/>
  <c r="K6" i="16"/>
  <c r="C14" i="16" s="1"/>
  <c r="I6" i="16"/>
  <c r="H6" i="16"/>
  <c r="G6" i="16"/>
  <c r="F6" i="16"/>
  <c r="E6" i="16"/>
  <c r="D6" i="16"/>
  <c r="C6" i="16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C20" i="12" l="1"/>
  <c r="C20" i="13"/>
  <c r="C20" i="14"/>
  <c r="C17" i="12"/>
  <c r="C18" i="12"/>
  <c r="C17" i="13"/>
  <c r="C18" i="13"/>
  <c r="C17" i="14"/>
  <c r="C18" i="14"/>
  <c r="C17" i="15"/>
  <c r="C18" i="15"/>
  <c r="C20" i="15"/>
  <c r="C13" i="16"/>
  <c r="C19" i="12"/>
  <c r="C19" i="13"/>
  <c r="C19" i="14"/>
  <c r="C19" i="15"/>
  <c r="C21" i="12"/>
  <c r="C21" i="13"/>
  <c r="C21" i="14"/>
  <c r="C21" i="15"/>
  <c r="C15" i="16"/>
  <c r="X6" i="16"/>
  <c r="X10" i="15"/>
  <c r="X10" i="14"/>
  <c r="X10" i="13"/>
  <c r="X10" i="12"/>
  <c r="AC36" i="9"/>
  <c r="AD12" i="9" l="1"/>
  <c r="AD17" i="9" s="1"/>
  <c r="AD27" i="9" s="1"/>
  <c r="AD32" i="9" s="1"/>
  <c r="W12" i="9"/>
  <c r="W17" i="9" s="1"/>
  <c r="W27" i="9" s="1"/>
  <c r="W32" i="9" s="1"/>
  <c r="P12" i="9"/>
  <c r="P17" i="9" s="1"/>
  <c r="P27" i="9" s="1"/>
  <c r="P32" i="9" s="1"/>
  <c r="I12" i="9"/>
  <c r="I17" i="9" s="1"/>
  <c r="I27" i="9" s="1"/>
  <c r="I32" i="9" s="1"/>
  <c r="B12" i="9"/>
  <c r="B17" i="9" s="1"/>
  <c r="B27" i="9" s="1"/>
  <c r="B32" i="9" s="1"/>
  <c r="C13" i="9"/>
  <c r="C18" i="9" s="1"/>
  <c r="C28" i="9" s="1"/>
  <c r="C33" i="9" s="1"/>
  <c r="D13" i="9"/>
  <c r="D18" i="9" s="1"/>
  <c r="D28" i="9" s="1"/>
  <c r="D33" i="9" s="1"/>
  <c r="E13" i="9"/>
  <c r="E18" i="9" s="1"/>
  <c r="E28" i="9" s="1"/>
  <c r="E33" i="9" s="1"/>
  <c r="F13" i="9"/>
  <c r="F18" i="9" s="1"/>
  <c r="F28" i="9" s="1"/>
  <c r="F33" i="9" s="1"/>
  <c r="G13" i="9"/>
  <c r="G18" i="9" s="1"/>
  <c r="G28" i="9" s="1"/>
  <c r="G33" i="9" s="1"/>
  <c r="H13" i="9"/>
  <c r="H18" i="9" s="1"/>
  <c r="H28" i="9" s="1"/>
  <c r="H33" i="9" s="1"/>
  <c r="I13" i="9"/>
  <c r="I18" i="9" s="1"/>
  <c r="I28" i="9" s="1"/>
  <c r="I33" i="9" s="1"/>
  <c r="J13" i="9"/>
  <c r="J18" i="9" s="1"/>
  <c r="J28" i="9" s="1"/>
  <c r="J33" i="9" s="1"/>
  <c r="K13" i="9"/>
  <c r="K18" i="9" s="1"/>
  <c r="K28" i="9" s="1"/>
  <c r="K33" i="9" s="1"/>
  <c r="L13" i="9"/>
  <c r="L18" i="9" s="1"/>
  <c r="L28" i="9" s="1"/>
  <c r="L33" i="9" s="1"/>
  <c r="M13" i="9"/>
  <c r="M18" i="9" s="1"/>
  <c r="M28" i="9" s="1"/>
  <c r="M33" i="9" s="1"/>
  <c r="N13" i="9"/>
  <c r="N18" i="9" s="1"/>
  <c r="N28" i="9" s="1"/>
  <c r="N33" i="9" s="1"/>
  <c r="O13" i="9"/>
  <c r="O18" i="9" s="1"/>
  <c r="O28" i="9" s="1"/>
  <c r="O33" i="9" s="1"/>
  <c r="P13" i="9"/>
  <c r="P18" i="9" s="1"/>
  <c r="P28" i="9" s="1"/>
  <c r="P33" i="9" s="1"/>
  <c r="Q13" i="9"/>
  <c r="Q18" i="9" s="1"/>
  <c r="Q28" i="9" s="1"/>
  <c r="Q33" i="9" s="1"/>
  <c r="R13" i="9"/>
  <c r="R18" i="9" s="1"/>
  <c r="R28" i="9" s="1"/>
  <c r="R33" i="9" s="1"/>
  <c r="S13" i="9"/>
  <c r="S18" i="9" s="1"/>
  <c r="S28" i="9" s="1"/>
  <c r="S33" i="9" s="1"/>
  <c r="T13" i="9"/>
  <c r="T18" i="9" s="1"/>
  <c r="T28" i="9" s="1"/>
  <c r="T33" i="9" s="1"/>
  <c r="U13" i="9"/>
  <c r="U18" i="9" s="1"/>
  <c r="U28" i="9" s="1"/>
  <c r="U33" i="9" s="1"/>
  <c r="V13" i="9"/>
  <c r="V18" i="9" s="1"/>
  <c r="V28" i="9" s="1"/>
  <c r="V33" i="9" s="1"/>
  <c r="W13" i="9"/>
  <c r="W18" i="9" s="1"/>
  <c r="W28" i="9" s="1"/>
  <c r="W33" i="9" s="1"/>
  <c r="X13" i="9"/>
  <c r="X18" i="9" s="1"/>
  <c r="X28" i="9" s="1"/>
  <c r="X33" i="9" s="1"/>
  <c r="Y13" i="9"/>
  <c r="Y18" i="9" s="1"/>
  <c r="Y28" i="9" s="1"/>
  <c r="Y33" i="9" s="1"/>
  <c r="Z13" i="9"/>
  <c r="Z18" i="9" s="1"/>
  <c r="Z28" i="9" s="1"/>
  <c r="Z33" i="9" s="1"/>
  <c r="AA13" i="9"/>
  <c r="AA18" i="9" s="1"/>
  <c r="AA28" i="9" s="1"/>
  <c r="AA33" i="9" s="1"/>
  <c r="AB13" i="9"/>
  <c r="AB18" i="9" s="1"/>
  <c r="AB28" i="9" s="1"/>
  <c r="AB33" i="9" s="1"/>
  <c r="AC13" i="9"/>
  <c r="AC18" i="9" s="1"/>
  <c r="AC28" i="9" s="1"/>
  <c r="AC33" i="9" s="1"/>
  <c r="AD13" i="9"/>
  <c r="AD18" i="9" s="1"/>
  <c r="AD28" i="9" s="1"/>
  <c r="AD33" i="9" s="1"/>
  <c r="AE13" i="9"/>
  <c r="AE18" i="9" s="1"/>
  <c r="AE28" i="9" s="1"/>
  <c r="AE33" i="9" s="1"/>
  <c r="AF13" i="9"/>
  <c r="AF18" i="9" s="1"/>
  <c r="AF28" i="9" s="1"/>
  <c r="AF33" i="9" s="1"/>
  <c r="B13" i="9"/>
  <c r="B18" i="9" s="1"/>
  <c r="B28" i="9" s="1"/>
  <c r="B33" i="9" s="1"/>
  <c r="Y36" i="7"/>
  <c r="Y37" i="7"/>
  <c r="Y35" i="7"/>
  <c r="X36" i="7"/>
  <c r="X37" i="7"/>
  <c r="W36" i="7"/>
  <c r="W37" i="7"/>
  <c r="X35" i="7"/>
  <c r="W35" i="7"/>
  <c r="V36" i="7"/>
  <c r="V37" i="7"/>
  <c r="V35" i="7"/>
  <c r="U36" i="7"/>
  <c r="U37" i="7"/>
  <c r="U35" i="7"/>
  <c r="T36" i="7"/>
  <c r="T37" i="7"/>
  <c r="T35" i="7"/>
  <c r="S36" i="7"/>
  <c r="S37" i="7"/>
  <c r="S35" i="7"/>
  <c r="R36" i="7"/>
  <c r="R37" i="7"/>
  <c r="R35" i="7"/>
  <c r="P36" i="7"/>
  <c r="Q36" i="7"/>
  <c r="P37" i="7"/>
  <c r="Q37" i="7"/>
  <c r="Q35" i="7"/>
  <c r="P35" i="7"/>
  <c r="N36" i="7"/>
  <c r="O36" i="7"/>
  <c r="N37" i="7"/>
  <c r="O37" i="7"/>
  <c r="O35" i="7"/>
  <c r="N35" i="7"/>
  <c r="K36" i="7"/>
  <c r="AE14" i="9" s="1"/>
  <c r="L36" i="7"/>
  <c r="AE15" i="9" s="1"/>
  <c r="K37" i="7"/>
  <c r="AF14" i="9" s="1"/>
  <c r="L37" i="7"/>
  <c r="AF15" i="9" s="1"/>
  <c r="L35" i="7"/>
  <c r="AD15" i="9" s="1"/>
  <c r="K35" i="7"/>
  <c r="AD14" i="9" s="1"/>
  <c r="F36" i="7"/>
  <c r="AE7" i="9" s="1"/>
  <c r="G36" i="7"/>
  <c r="AE8" i="9" s="1"/>
  <c r="H36" i="7"/>
  <c r="AE9" i="9" s="1"/>
  <c r="I36" i="7"/>
  <c r="AE10" i="9" s="1"/>
  <c r="F37" i="7"/>
  <c r="AF7" i="9" s="1"/>
  <c r="G37" i="7"/>
  <c r="AF8" i="9" s="1"/>
  <c r="H37" i="7"/>
  <c r="AF9" i="9" s="1"/>
  <c r="I37" i="7"/>
  <c r="AF10" i="9" s="1"/>
  <c r="I35" i="7"/>
  <c r="AD10" i="9" s="1"/>
  <c r="G35" i="7"/>
  <c r="AD8" i="9" s="1"/>
  <c r="H35" i="7"/>
  <c r="AD9" i="9" s="1"/>
  <c r="F35" i="7"/>
  <c r="AD7" i="9" s="1"/>
  <c r="C36" i="7"/>
  <c r="AE4" i="9" s="1"/>
  <c r="D36" i="7"/>
  <c r="AE5" i="9" s="1"/>
  <c r="E36" i="7"/>
  <c r="AE6" i="9" s="1"/>
  <c r="C37" i="7"/>
  <c r="AF4" i="9" s="1"/>
  <c r="D37" i="7"/>
  <c r="AF5" i="9" s="1"/>
  <c r="E37" i="7"/>
  <c r="AF6" i="9" s="1"/>
  <c r="D35" i="7"/>
  <c r="AD5" i="9" s="1"/>
  <c r="E35" i="7"/>
  <c r="AD6" i="9" s="1"/>
  <c r="C35" i="7"/>
  <c r="AD4" i="9" s="1"/>
  <c r="P28" i="7"/>
  <c r="P29" i="7"/>
  <c r="P30" i="7"/>
  <c r="P31" i="7"/>
  <c r="P32" i="7"/>
  <c r="P33" i="7"/>
  <c r="Q28" i="7"/>
  <c r="Q29" i="7"/>
  <c r="Q30" i="7"/>
  <c r="Q31" i="7"/>
  <c r="Q32" i="7"/>
  <c r="Q33" i="7"/>
  <c r="R28" i="7"/>
  <c r="R29" i="7"/>
  <c r="R30" i="7"/>
  <c r="R31" i="7"/>
  <c r="R32" i="7"/>
  <c r="R33" i="7"/>
  <c r="S28" i="7"/>
  <c r="S29" i="7"/>
  <c r="S30" i="7"/>
  <c r="S31" i="7"/>
  <c r="S32" i="7"/>
  <c r="S33" i="7"/>
  <c r="T28" i="7"/>
  <c r="T29" i="7"/>
  <c r="T30" i="7"/>
  <c r="T31" i="7"/>
  <c r="T32" i="7"/>
  <c r="T33" i="7"/>
  <c r="U28" i="7"/>
  <c r="U29" i="7"/>
  <c r="U30" i="7"/>
  <c r="U31" i="7"/>
  <c r="U32" i="7"/>
  <c r="U33" i="7"/>
  <c r="V28" i="7"/>
  <c r="V29" i="7"/>
  <c r="V30" i="7"/>
  <c r="V31" i="7"/>
  <c r="V32" i="7"/>
  <c r="V33" i="7"/>
  <c r="W28" i="7"/>
  <c r="W29" i="7"/>
  <c r="W30" i="7"/>
  <c r="W31" i="7"/>
  <c r="W32" i="7"/>
  <c r="W33" i="7"/>
  <c r="X28" i="7"/>
  <c r="X29" i="7"/>
  <c r="X30" i="7"/>
  <c r="X31" i="7"/>
  <c r="X32" i="7"/>
  <c r="X33" i="7"/>
  <c r="Y28" i="7"/>
  <c r="Y29" i="7"/>
  <c r="Y30" i="7"/>
  <c r="Y31" i="7"/>
  <c r="Y32" i="7"/>
  <c r="Y33" i="7"/>
  <c r="R84" i="7" s="1"/>
  <c r="Y27" i="7"/>
  <c r="X27" i="7"/>
  <c r="W27" i="7"/>
  <c r="V27" i="7"/>
  <c r="U27" i="7"/>
  <c r="T27" i="7"/>
  <c r="S27" i="7"/>
  <c r="R27" i="7"/>
  <c r="Q27" i="7"/>
  <c r="P27" i="7"/>
  <c r="N28" i="7"/>
  <c r="O28" i="7"/>
  <c r="N29" i="7"/>
  <c r="O29" i="7"/>
  <c r="N30" i="7"/>
  <c r="O30" i="7"/>
  <c r="N31" i="7"/>
  <c r="O31" i="7"/>
  <c r="N32" i="7"/>
  <c r="O32" i="7"/>
  <c r="N33" i="7"/>
  <c r="O33" i="7"/>
  <c r="O27" i="7"/>
  <c r="N27" i="7"/>
  <c r="K28" i="7"/>
  <c r="X14" i="9" s="1"/>
  <c r="L28" i="7"/>
  <c r="X15" i="9" s="1"/>
  <c r="K29" i="7"/>
  <c r="Y14" i="9" s="1"/>
  <c r="L29" i="7"/>
  <c r="Y15" i="9" s="1"/>
  <c r="K30" i="7"/>
  <c r="Z14" i="9" s="1"/>
  <c r="L30" i="7"/>
  <c r="Z15" i="9" s="1"/>
  <c r="K31" i="7"/>
  <c r="AA14" i="9" s="1"/>
  <c r="L31" i="7"/>
  <c r="AA15" i="9" s="1"/>
  <c r="K32" i="7"/>
  <c r="AB14" i="9" s="1"/>
  <c r="L32" i="7"/>
  <c r="AB15" i="9" s="1"/>
  <c r="K33" i="7"/>
  <c r="AC14" i="9" s="1"/>
  <c r="L33" i="7"/>
  <c r="AC15" i="9" s="1"/>
  <c r="L27" i="7"/>
  <c r="W15" i="9" s="1"/>
  <c r="K27" i="7"/>
  <c r="W14" i="9" s="1"/>
  <c r="I28" i="7"/>
  <c r="X10" i="9" s="1"/>
  <c r="I29" i="7"/>
  <c r="Y10" i="9" s="1"/>
  <c r="I30" i="7"/>
  <c r="Z10" i="9" s="1"/>
  <c r="I31" i="7"/>
  <c r="AA10" i="9" s="1"/>
  <c r="I32" i="7"/>
  <c r="AB10" i="9" s="1"/>
  <c r="I33" i="7"/>
  <c r="AC10" i="9" s="1"/>
  <c r="I27" i="7"/>
  <c r="W10" i="9" s="1"/>
  <c r="F28" i="7"/>
  <c r="X7" i="9" s="1"/>
  <c r="G28" i="7"/>
  <c r="X8" i="9" s="1"/>
  <c r="H28" i="7"/>
  <c r="X9" i="9" s="1"/>
  <c r="F29" i="7"/>
  <c r="Y7" i="9" s="1"/>
  <c r="G29" i="7"/>
  <c r="Y8" i="9" s="1"/>
  <c r="H29" i="7"/>
  <c r="Y9" i="9" s="1"/>
  <c r="F30" i="7"/>
  <c r="Z7" i="9" s="1"/>
  <c r="G30" i="7"/>
  <c r="Z8" i="9" s="1"/>
  <c r="H30" i="7"/>
  <c r="Z9" i="9" s="1"/>
  <c r="F31" i="7"/>
  <c r="AA7" i="9" s="1"/>
  <c r="G31" i="7"/>
  <c r="AA8" i="9" s="1"/>
  <c r="H31" i="7"/>
  <c r="AA9" i="9" s="1"/>
  <c r="F32" i="7"/>
  <c r="AB7" i="9" s="1"/>
  <c r="G32" i="7"/>
  <c r="AB8" i="9" s="1"/>
  <c r="H32" i="7"/>
  <c r="AB9" i="9" s="1"/>
  <c r="F33" i="7"/>
  <c r="AC7" i="9" s="1"/>
  <c r="G33" i="7"/>
  <c r="AC8" i="9" s="1"/>
  <c r="H33" i="7"/>
  <c r="AC9" i="9" s="1"/>
  <c r="G27" i="7"/>
  <c r="W8" i="9" s="1"/>
  <c r="H27" i="7"/>
  <c r="W9" i="9" s="1"/>
  <c r="F27" i="7"/>
  <c r="W7" i="9" s="1"/>
  <c r="C28" i="7"/>
  <c r="X4" i="9" s="1"/>
  <c r="D28" i="7"/>
  <c r="X5" i="9" s="1"/>
  <c r="E28" i="7"/>
  <c r="X6" i="9" s="1"/>
  <c r="C29" i="7"/>
  <c r="Y4" i="9" s="1"/>
  <c r="D29" i="7"/>
  <c r="Y5" i="9" s="1"/>
  <c r="E29" i="7"/>
  <c r="Y6" i="9" s="1"/>
  <c r="C30" i="7"/>
  <c r="Z4" i="9" s="1"/>
  <c r="D30" i="7"/>
  <c r="Z5" i="9" s="1"/>
  <c r="E30" i="7"/>
  <c r="Z6" i="9" s="1"/>
  <c r="C31" i="7"/>
  <c r="AA4" i="9" s="1"/>
  <c r="D31" i="7"/>
  <c r="AA5" i="9" s="1"/>
  <c r="E31" i="7"/>
  <c r="AA6" i="9" s="1"/>
  <c r="C32" i="7"/>
  <c r="AB4" i="9" s="1"/>
  <c r="D32" i="7"/>
  <c r="AB5" i="9" s="1"/>
  <c r="E32" i="7"/>
  <c r="AB6" i="9" s="1"/>
  <c r="C33" i="7"/>
  <c r="AC4" i="9" s="1"/>
  <c r="D33" i="7"/>
  <c r="AC5" i="9" s="1"/>
  <c r="E33" i="7"/>
  <c r="AC6" i="9" s="1"/>
  <c r="D27" i="7"/>
  <c r="W5" i="9" s="1"/>
  <c r="E27" i="7"/>
  <c r="W6" i="9" s="1"/>
  <c r="C27" i="7"/>
  <c r="W4" i="9" s="1"/>
  <c r="X20" i="7"/>
  <c r="X21" i="7"/>
  <c r="X22" i="7"/>
  <c r="X23" i="7"/>
  <c r="X24" i="7"/>
  <c r="X25" i="7"/>
  <c r="X19" i="7"/>
  <c r="W20" i="7"/>
  <c r="W21" i="7"/>
  <c r="W22" i="7"/>
  <c r="W23" i="7"/>
  <c r="W24" i="7"/>
  <c r="W25" i="7"/>
  <c r="W19" i="7"/>
  <c r="Y20" i="7"/>
  <c r="Y21" i="7"/>
  <c r="Y22" i="7"/>
  <c r="Y23" i="7"/>
  <c r="Y24" i="7"/>
  <c r="Y25" i="7"/>
  <c r="Y19" i="7"/>
  <c r="V20" i="7"/>
  <c r="V21" i="7"/>
  <c r="V22" i="7"/>
  <c r="V23" i="7"/>
  <c r="V24" i="7"/>
  <c r="V25" i="7"/>
  <c r="V19" i="7"/>
  <c r="C25" i="8" l="1"/>
  <c r="Z21" i="9"/>
  <c r="R71" i="7"/>
  <c r="P36" i="9"/>
  <c r="P73" i="7"/>
  <c r="R34" i="9"/>
  <c r="M74" i="7"/>
  <c r="S25" i="9"/>
  <c r="R73" i="7"/>
  <c r="R36" i="9"/>
  <c r="P72" i="7"/>
  <c r="Q34" i="9"/>
  <c r="Q75" i="7"/>
  <c r="T35" i="9"/>
  <c r="N83" i="7"/>
  <c r="AB29" i="9"/>
  <c r="N81" i="7"/>
  <c r="Z29" i="9"/>
  <c r="W22" i="9"/>
  <c r="D22" i="8"/>
  <c r="P78" i="7"/>
  <c r="W34" i="9"/>
  <c r="R83" i="7"/>
  <c r="AB36" i="9"/>
  <c r="R79" i="7"/>
  <c r="X36" i="9"/>
  <c r="P83" i="7"/>
  <c r="AB34" i="9"/>
  <c r="M73" i="7"/>
  <c r="R25" i="9"/>
  <c r="P75" i="7"/>
  <c r="T34" i="9"/>
  <c r="Q74" i="7"/>
  <c r="S35" i="9"/>
  <c r="O84" i="7"/>
  <c r="AC30" i="9"/>
  <c r="O82" i="7"/>
  <c r="AA30" i="9"/>
  <c r="O80" i="7"/>
  <c r="Y30" i="9"/>
  <c r="L78" i="7"/>
  <c r="W19" i="9"/>
  <c r="A22" i="8"/>
  <c r="W23" i="9"/>
  <c r="E22" i="8"/>
  <c r="Q78" i="7"/>
  <c r="W35" i="9"/>
  <c r="R82" i="7"/>
  <c r="AA36" i="9"/>
  <c r="Q84" i="7"/>
  <c r="AC35" i="9"/>
  <c r="Q80" i="7"/>
  <c r="Y35" i="9"/>
  <c r="P82" i="7"/>
  <c r="AA34" i="9"/>
  <c r="M84" i="7"/>
  <c r="AC25" i="9"/>
  <c r="M80" i="7"/>
  <c r="Y25" i="9"/>
  <c r="AA24" i="9"/>
  <c r="F26" i="8"/>
  <c r="AC23" i="9"/>
  <c r="E28" i="8"/>
  <c r="Y23" i="9"/>
  <c r="E24" i="8"/>
  <c r="AA22" i="9"/>
  <c r="D26" i="8"/>
  <c r="AC21" i="9"/>
  <c r="C28" i="8"/>
  <c r="Y21" i="9"/>
  <c r="C24" i="8"/>
  <c r="AA20" i="9"/>
  <c r="B26" i="8"/>
  <c r="L84" i="7"/>
  <c r="AC19" i="9"/>
  <c r="A28" i="8"/>
  <c r="L80" i="7"/>
  <c r="Y19" i="9"/>
  <c r="A24" i="8"/>
  <c r="N87" i="7"/>
  <c r="AF29" i="9"/>
  <c r="AD20" i="9"/>
  <c r="B29" i="8"/>
  <c r="L86" i="7"/>
  <c r="AE19" i="9"/>
  <c r="A30" i="8"/>
  <c r="AD22" i="9"/>
  <c r="D29" i="8"/>
  <c r="AF23" i="9"/>
  <c r="E31" i="8"/>
  <c r="AE24" i="9"/>
  <c r="F30" i="8"/>
  <c r="P85" i="7"/>
  <c r="AD34" i="9"/>
  <c r="Q87" i="7"/>
  <c r="AF35" i="9"/>
  <c r="R86" i="7"/>
  <c r="AE36" i="9"/>
  <c r="P77" i="7"/>
  <c r="V34" i="9"/>
  <c r="P76" i="7"/>
  <c r="U34" i="9"/>
  <c r="O78" i="7"/>
  <c r="W30" i="9"/>
  <c r="N79" i="7"/>
  <c r="X29" i="9"/>
  <c r="Q81" i="7"/>
  <c r="Z35" i="9"/>
  <c r="M77" i="7"/>
  <c r="V25" i="9"/>
  <c r="R76" i="7"/>
  <c r="U36" i="9"/>
  <c r="R72" i="7"/>
  <c r="Q36" i="9"/>
  <c r="Q71" i="7"/>
  <c r="P35" i="9"/>
  <c r="M76" i="7"/>
  <c r="U25" i="9"/>
  <c r="M72" i="7"/>
  <c r="Q25" i="9"/>
  <c r="R75" i="7"/>
  <c r="T36" i="9"/>
  <c r="P71" i="7"/>
  <c r="P34" i="9"/>
  <c r="P74" i="7"/>
  <c r="S34" i="9"/>
  <c r="Q77" i="7"/>
  <c r="V35" i="9"/>
  <c r="Q73" i="7"/>
  <c r="R35" i="9"/>
  <c r="N84" i="7"/>
  <c r="AC29" i="9"/>
  <c r="N82" i="7"/>
  <c r="AA29" i="9"/>
  <c r="N80" i="7"/>
  <c r="Y29" i="9"/>
  <c r="W20" i="9"/>
  <c r="B22" i="8"/>
  <c r="W24" i="9"/>
  <c r="F22" i="8"/>
  <c r="R78" i="7"/>
  <c r="W36" i="9"/>
  <c r="R81" i="7"/>
  <c r="Z36" i="9"/>
  <c r="Q83" i="7"/>
  <c r="AB35" i="9"/>
  <c r="Q79" i="7"/>
  <c r="X35" i="9"/>
  <c r="P81" i="7"/>
  <c r="Z34" i="9"/>
  <c r="M83" i="7"/>
  <c r="AB25" i="9"/>
  <c r="M79" i="7"/>
  <c r="X25" i="9"/>
  <c r="Z24" i="9"/>
  <c r="F25" i="8"/>
  <c r="AB23" i="9"/>
  <c r="E27" i="8"/>
  <c r="X23" i="9"/>
  <c r="E23" i="8"/>
  <c r="Z22" i="9"/>
  <c r="D25" i="8"/>
  <c r="AB21" i="9"/>
  <c r="C27" i="8"/>
  <c r="X21" i="9"/>
  <c r="C23" i="8"/>
  <c r="Z20" i="9"/>
  <c r="B25" i="8"/>
  <c r="L83" i="7"/>
  <c r="AB19" i="9"/>
  <c r="A27" i="8"/>
  <c r="G27" i="8" s="1"/>
  <c r="L79" i="7"/>
  <c r="X19" i="9"/>
  <c r="A23" i="8"/>
  <c r="N85" i="7"/>
  <c r="AD29" i="9"/>
  <c r="O86" i="7"/>
  <c r="AE30" i="9"/>
  <c r="AF20" i="9"/>
  <c r="B31" i="8"/>
  <c r="AD21" i="9"/>
  <c r="C29" i="8"/>
  <c r="AF22" i="9"/>
  <c r="D31" i="8"/>
  <c r="AE23" i="9"/>
  <c r="E30" i="8"/>
  <c r="M85" i="7"/>
  <c r="AD25" i="9"/>
  <c r="Q85" i="7"/>
  <c r="AD35" i="9"/>
  <c r="Q86" i="7"/>
  <c r="AE35" i="9"/>
  <c r="C38" i="7"/>
  <c r="J51" i="7" s="1"/>
  <c r="Q76" i="7"/>
  <c r="U35" i="9"/>
  <c r="Q72" i="7"/>
  <c r="Q35" i="9"/>
  <c r="N78" i="7"/>
  <c r="W29" i="9"/>
  <c r="O83" i="7"/>
  <c r="AB30" i="9"/>
  <c r="O81" i="7"/>
  <c r="Z30" i="9"/>
  <c r="O79" i="7"/>
  <c r="X30" i="9"/>
  <c r="W21" i="9"/>
  <c r="C22" i="8"/>
  <c r="M78" i="7"/>
  <c r="W25" i="9"/>
  <c r="R80" i="7"/>
  <c r="Y36" i="9"/>
  <c r="Q82" i="7"/>
  <c r="AA35" i="9"/>
  <c r="P84" i="7"/>
  <c r="AC34" i="9"/>
  <c r="P80" i="7"/>
  <c r="Y34" i="9"/>
  <c r="M82" i="7"/>
  <c r="AA25" i="9"/>
  <c r="AC24" i="9"/>
  <c r="F28" i="8"/>
  <c r="Y24" i="9"/>
  <c r="F24" i="8"/>
  <c r="AA23" i="9"/>
  <c r="E26" i="8"/>
  <c r="AC22" i="9"/>
  <c r="D28" i="8"/>
  <c r="Y22" i="9"/>
  <c r="D24" i="8"/>
  <c r="AA21" i="9"/>
  <c r="C26" i="8"/>
  <c r="AC20" i="9"/>
  <c r="B28" i="8"/>
  <c r="Y20" i="9"/>
  <c r="B24" i="8"/>
  <c r="L82" i="7"/>
  <c r="AA19" i="9"/>
  <c r="A26" i="8"/>
  <c r="O85" i="7"/>
  <c r="AD30" i="9"/>
  <c r="N86" i="7"/>
  <c r="AE29" i="9"/>
  <c r="L87" i="7"/>
  <c r="AF19" i="9"/>
  <c r="A31" i="8"/>
  <c r="AF21" i="9"/>
  <c r="C31" i="8"/>
  <c r="AE22" i="9"/>
  <c r="D30" i="8"/>
  <c r="AD24" i="9"/>
  <c r="F29" i="8"/>
  <c r="M87" i="7"/>
  <c r="AF25" i="9"/>
  <c r="P87" i="7"/>
  <c r="AF34" i="9"/>
  <c r="R85" i="7"/>
  <c r="AD36" i="9"/>
  <c r="C34" i="7"/>
  <c r="J50" i="7" s="1"/>
  <c r="M75" i="7"/>
  <c r="T25" i="9"/>
  <c r="R74" i="7"/>
  <c r="S36" i="9"/>
  <c r="M71" i="7"/>
  <c r="P25" i="9"/>
  <c r="R77" i="7"/>
  <c r="V36" i="9"/>
  <c r="P79" i="7"/>
  <c r="X34" i="9"/>
  <c r="M81" i="7"/>
  <c r="Z25" i="9"/>
  <c r="AB24" i="9"/>
  <c r="F27" i="8"/>
  <c r="X24" i="9"/>
  <c r="F23" i="8"/>
  <c r="Z23" i="9"/>
  <c r="E25" i="8"/>
  <c r="AB22" i="9"/>
  <c r="D27" i="8"/>
  <c r="X22" i="9"/>
  <c r="D23" i="8"/>
  <c r="AB20" i="9"/>
  <c r="B27" i="8"/>
  <c r="X20" i="9"/>
  <c r="B23" i="8"/>
  <c r="L81" i="7"/>
  <c r="Z19" i="9"/>
  <c r="A25" i="8"/>
  <c r="G25" i="8" s="1"/>
  <c r="O87" i="7"/>
  <c r="AF30" i="9"/>
  <c r="L85" i="7"/>
  <c r="AD19" i="9"/>
  <c r="A29" i="8"/>
  <c r="AE20" i="9"/>
  <c r="B30" i="8"/>
  <c r="AE21" i="9"/>
  <c r="C30" i="8"/>
  <c r="AD23" i="9"/>
  <c r="E29" i="8"/>
  <c r="AF24" i="9"/>
  <c r="F31" i="8"/>
  <c r="M86" i="7"/>
  <c r="AE25" i="9"/>
  <c r="P86" i="7"/>
  <c r="AE34" i="9"/>
  <c r="R87" i="7"/>
  <c r="AF36" i="9"/>
  <c r="U20" i="7"/>
  <c r="U21" i="7"/>
  <c r="U22" i="7"/>
  <c r="U23" i="7"/>
  <c r="U24" i="7"/>
  <c r="U25" i="7"/>
  <c r="U19" i="7"/>
  <c r="T20" i="7"/>
  <c r="T21" i="7"/>
  <c r="T22" i="7"/>
  <c r="T23" i="7"/>
  <c r="T24" i="7"/>
  <c r="T25" i="7"/>
  <c r="T19" i="7"/>
  <c r="S20" i="7"/>
  <c r="S21" i="7"/>
  <c r="S22" i="7"/>
  <c r="S23" i="7"/>
  <c r="S24" i="7"/>
  <c r="S25" i="7"/>
  <c r="R20" i="7"/>
  <c r="R21" i="7"/>
  <c r="R22" i="7"/>
  <c r="R23" i="7"/>
  <c r="R24" i="7"/>
  <c r="R25" i="7"/>
  <c r="Q20" i="7"/>
  <c r="Q21" i="7"/>
  <c r="Q22" i="7"/>
  <c r="Q23" i="7"/>
  <c r="Q24" i="7"/>
  <c r="Q25" i="7"/>
  <c r="P25" i="7"/>
  <c r="P20" i="7"/>
  <c r="P21" i="7"/>
  <c r="P22" i="7"/>
  <c r="P23" i="7"/>
  <c r="T19" i="9" s="1"/>
  <c r="P24" i="7"/>
  <c r="R19" i="7"/>
  <c r="R26" i="7" s="1"/>
  <c r="W49" i="7" s="1"/>
  <c r="S19" i="7"/>
  <c r="Q19" i="7"/>
  <c r="P19" i="7"/>
  <c r="N20" i="7"/>
  <c r="O20" i="7"/>
  <c r="N21" i="7"/>
  <c r="O21" i="7"/>
  <c r="N22" i="7"/>
  <c r="O22" i="7"/>
  <c r="N23" i="7"/>
  <c r="O23" i="7"/>
  <c r="N24" i="7"/>
  <c r="O24" i="7"/>
  <c r="N25" i="7"/>
  <c r="O25" i="7"/>
  <c r="O19" i="7"/>
  <c r="N19" i="7"/>
  <c r="K20" i="7"/>
  <c r="Q14" i="9" s="1"/>
  <c r="L20" i="7"/>
  <c r="K21" i="7"/>
  <c r="R14" i="9" s="1"/>
  <c r="L21" i="7"/>
  <c r="K22" i="7"/>
  <c r="S14" i="9" s="1"/>
  <c r="L22" i="7"/>
  <c r="K23" i="7"/>
  <c r="T14" i="9" s="1"/>
  <c r="L23" i="7"/>
  <c r="K24" i="7"/>
  <c r="U14" i="9" s="1"/>
  <c r="L24" i="7"/>
  <c r="K25" i="7"/>
  <c r="V14" i="9" s="1"/>
  <c r="L25" i="7"/>
  <c r="L19" i="7"/>
  <c r="P15" i="9" s="1"/>
  <c r="K19" i="7"/>
  <c r="P14" i="9" s="1"/>
  <c r="I20" i="7"/>
  <c r="Q10" i="9" s="1"/>
  <c r="I21" i="7"/>
  <c r="R10" i="9" s="1"/>
  <c r="I22" i="7"/>
  <c r="S10" i="9" s="1"/>
  <c r="I23" i="7"/>
  <c r="T10" i="9" s="1"/>
  <c r="I24" i="7"/>
  <c r="U10" i="9" s="1"/>
  <c r="I25" i="7"/>
  <c r="V10" i="9" s="1"/>
  <c r="H20" i="7"/>
  <c r="Q9" i="9" s="1"/>
  <c r="H21" i="7"/>
  <c r="H22" i="7"/>
  <c r="S9" i="9" s="1"/>
  <c r="H23" i="7"/>
  <c r="T9" i="9" s="1"/>
  <c r="H24" i="7"/>
  <c r="U9" i="9" s="1"/>
  <c r="H25" i="7"/>
  <c r="V9" i="9" s="1"/>
  <c r="G20" i="7"/>
  <c r="Q8" i="9" s="1"/>
  <c r="G21" i="7"/>
  <c r="R8" i="9" s="1"/>
  <c r="G22" i="7"/>
  <c r="S8" i="9" s="1"/>
  <c r="G23" i="7"/>
  <c r="T8" i="9" s="1"/>
  <c r="G24" i="7"/>
  <c r="U8" i="9" s="1"/>
  <c r="G25" i="7"/>
  <c r="V8" i="9" s="1"/>
  <c r="F20" i="7"/>
  <c r="Q7" i="9" s="1"/>
  <c r="F21" i="7"/>
  <c r="F22" i="7"/>
  <c r="S7" i="9" s="1"/>
  <c r="F23" i="7"/>
  <c r="T7" i="9" s="1"/>
  <c r="F24" i="7"/>
  <c r="U7" i="9" s="1"/>
  <c r="F25" i="7"/>
  <c r="V7" i="9" s="1"/>
  <c r="I19" i="7"/>
  <c r="P10" i="9" s="1"/>
  <c r="H19" i="7"/>
  <c r="P9" i="9" s="1"/>
  <c r="G19" i="7"/>
  <c r="P8" i="9" s="1"/>
  <c r="F19" i="7"/>
  <c r="P7" i="9" s="1"/>
  <c r="C20" i="7"/>
  <c r="Q4" i="9" s="1"/>
  <c r="D20" i="7"/>
  <c r="Q5" i="9" s="1"/>
  <c r="E20" i="7"/>
  <c r="Q6" i="9" s="1"/>
  <c r="C21" i="7"/>
  <c r="R4" i="9" s="1"/>
  <c r="D21" i="7"/>
  <c r="R5" i="9" s="1"/>
  <c r="E21" i="7"/>
  <c r="R6" i="9" s="1"/>
  <c r="C22" i="7"/>
  <c r="S4" i="9" s="1"/>
  <c r="D22" i="7"/>
  <c r="S5" i="9" s="1"/>
  <c r="E22" i="7"/>
  <c r="S6" i="9" s="1"/>
  <c r="C23" i="7"/>
  <c r="T4" i="9" s="1"/>
  <c r="D23" i="7"/>
  <c r="T5" i="9" s="1"/>
  <c r="E23" i="7"/>
  <c r="T6" i="9" s="1"/>
  <c r="C24" i="7"/>
  <c r="U4" i="9" s="1"/>
  <c r="D24" i="7"/>
  <c r="U5" i="9" s="1"/>
  <c r="E24" i="7"/>
  <c r="U6" i="9" s="1"/>
  <c r="C25" i="7"/>
  <c r="V4" i="9" s="1"/>
  <c r="D25" i="7"/>
  <c r="V5" i="9" s="1"/>
  <c r="E25" i="7"/>
  <c r="V6" i="9" s="1"/>
  <c r="D19" i="7"/>
  <c r="P5" i="9" s="1"/>
  <c r="E19" i="7"/>
  <c r="C19" i="7"/>
  <c r="Y12" i="7"/>
  <c r="Y13" i="7"/>
  <c r="Y14" i="7"/>
  <c r="Y15" i="7"/>
  <c r="Y16" i="7"/>
  <c r="Y17" i="7"/>
  <c r="Y11" i="7"/>
  <c r="X12" i="7"/>
  <c r="X13" i="7"/>
  <c r="X14" i="7"/>
  <c r="X15" i="7"/>
  <c r="X16" i="7"/>
  <c r="X17" i="7"/>
  <c r="X11" i="7"/>
  <c r="W12" i="7"/>
  <c r="W13" i="7"/>
  <c r="W14" i="7"/>
  <c r="W15" i="7"/>
  <c r="W16" i="7"/>
  <c r="W17" i="7"/>
  <c r="W11" i="7"/>
  <c r="V12" i="7"/>
  <c r="V13" i="7"/>
  <c r="V14" i="7"/>
  <c r="V15" i="7"/>
  <c r="V16" i="7"/>
  <c r="V17" i="7"/>
  <c r="V11" i="7"/>
  <c r="U12" i="7"/>
  <c r="U13" i="7"/>
  <c r="U14" i="7"/>
  <c r="U15" i="7"/>
  <c r="U16" i="7"/>
  <c r="U17" i="7"/>
  <c r="U11" i="7"/>
  <c r="S17" i="7"/>
  <c r="T12" i="7"/>
  <c r="T13" i="7"/>
  <c r="T14" i="7"/>
  <c r="T15" i="7"/>
  <c r="T16" i="7"/>
  <c r="T17" i="7"/>
  <c r="T11" i="7"/>
  <c r="S12" i="7"/>
  <c r="S13" i="7"/>
  <c r="S14" i="7"/>
  <c r="S15" i="7"/>
  <c r="S16" i="7"/>
  <c r="S11" i="7"/>
  <c r="R12" i="7"/>
  <c r="R13" i="7"/>
  <c r="R14" i="7"/>
  <c r="R15" i="7"/>
  <c r="R16" i="7"/>
  <c r="R17" i="7"/>
  <c r="R11" i="7"/>
  <c r="Q12" i="7"/>
  <c r="Q13" i="7"/>
  <c r="Q14" i="7"/>
  <c r="Q15" i="7"/>
  <c r="Q16" i="7"/>
  <c r="Q17" i="7"/>
  <c r="Q11" i="7"/>
  <c r="P12" i="7"/>
  <c r="P13" i="7"/>
  <c r="P14" i="7"/>
  <c r="P15" i="7"/>
  <c r="P16" i="7"/>
  <c r="P17" i="7"/>
  <c r="P11" i="7"/>
  <c r="P18" i="7" s="1"/>
  <c r="U48" i="7" s="1"/>
  <c r="N12" i="7"/>
  <c r="O12" i="7"/>
  <c r="N13" i="7"/>
  <c r="O13" i="7"/>
  <c r="N14" i="7"/>
  <c r="O14" i="7"/>
  <c r="N15" i="7"/>
  <c r="O15" i="7"/>
  <c r="N16" i="7"/>
  <c r="O16" i="7"/>
  <c r="N17" i="7"/>
  <c r="O17" i="7"/>
  <c r="O11" i="7"/>
  <c r="N11" i="7"/>
  <c r="K12" i="7"/>
  <c r="J14" i="9" s="1"/>
  <c r="L12" i="7"/>
  <c r="J15" i="9" s="1"/>
  <c r="K13" i="7"/>
  <c r="K14" i="9" s="1"/>
  <c r="L13" i="7"/>
  <c r="K15" i="9" s="1"/>
  <c r="K14" i="7"/>
  <c r="L14" i="9" s="1"/>
  <c r="L14" i="7"/>
  <c r="L15" i="9" s="1"/>
  <c r="K15" i="7"/>
  <c r="M14" i="9" s="1"/>
  <c r="L15" i="7"/>
  <c r="K16" i="7"/>
  <c r="N14" i="9" s="1"/>
  <c r="L16" i="7"/>
  <c r="K17" i="7"/>
  <c r="O14" i="9" s="1"/>
  <c r="L17" i="7"/>
  <c r="O15" i="9" s="1"/>
  <c r="L11" i="7"/>
  <c r="I15" i="9" s="1"/>
  <c r="K11" i="7"/>
  <c r="I14" i="9" s="1"/>
  <c r="I12" i="7"/>
  <c r="J10" i="9" s="1"/>
  <c r="I13" i="7"/>
  <c r="I14" i="7"/>
  <c r="L10" i="9" s="1"/>
  <c r="I15" i="7"/>
  <c r="M10" i="9" s="1"/>
  <c r="I16" i="7"/>
  <c r="N10" i="9" s="1"/>
  <c r="I17" i="7"/>
  <c r="O10" i="9" s="1"/>
  <c r="I11" i="7"/>
  <c r="I10" i="9" s="1"/>
  <c r="H12" i="7"/>
  <c r="J9" i="9" s="1"/>
  <c r="H13" i="7"/>
  <c r="K9" i="9" s="1"/>
  <c r="H14" i="7"/>
  <c r="L9" i="9" s="1"/>
  <c r="H15" i="7"/>
  <c r="M9" i="9" s="1"/>
  <c r="H16" i="7"/>
  <c r="N9" i="9" s="1"/>
  <c r="H17" i="7"/>
  <c r="O9" i="9" s="1"/>
  <c r="H11" i="7"/>
  <c r="I9" i="9" s="1"/>
  <c r="G12" i="7"/>
  <c r="J8" i="9" s="1"/>
  <c r="G13" i="7"/>
  <c r="G14" i="7"/>
  <c r="L8" i="9" s="1"/>
  <c r="G15" i="7"/>
  <c r="M8" i="9" s="1"/>
  <c r="G16" i="7"/>
  <c r="N8" i="9" s="1"/>
  <c r="G17" i="7"/>
  <c r="O8" i="9" s="1"/>
  <c r="G11" i="7"/>
  <c r="I8" i="9" s="1"/>
  <c r="F17" i="7"/>
  <c r="O7" i="9" s="1"/>
  <c r="F12" i="7"/>
  <c r="J7" i="9" s="1"/>
  <c r="F13" i="7"/>
  <c r="K7" i="9" s="1"/>
  <c r="F14" i="7"/>
  <c r="L7" i="9" s="1"/>
  <c r="F15" i="7"/>
  <c r="M7" i="9" s="1"/>
  <c r="F16" i="7"/>
  <c r="N7" i="9" s="1"/>
  <c r="F11" i="7"/>
  <c r="I7" i="9" s="1"/>
  <c r="E12" i="7"/>
  <c r="J6" i="9" s="1"/>
  <c r="E13" i="7"/>
  <c r="E14" i="7"/>
  <c r="L6" i="9" s="1"/>
  <c r="E15" i="7"/>
  <c r="M6" i="9" s="1"/>
  <c r="E16" i="7"/>
  <c r="N6" i="9" s="1"/>
  <c r="E17" i="7"/>
  <c r="O6" i="9" s="1"/>
  <c r="E11" i="7"/>
  <c r="I6" i="9" s="1"/>
  <c r="C12" i="7"/>
  <c r="J4" i="9" s="1"/>
  <c r="D12" i="7"/>
  <c r="J5" i="9" s="1"/>
  <c r="C13" i="7"/>
  <c r="K4" i="9" s="1"/>
  <c r="D13" i="7"/>
  <c r="K5" i="9" s="1"/>
  <c r="C14" i="7"/>
  <c r="L4" i="9" s="1"/>
  <c r="D14" i="7"/>
  <c r="L5" i="9" s="1"/>
  <c r="C15" i="7"/>
  <c r="M4" i="9" s="1"/>
  <c r="D15" i="7"/>
  <c r="M5" i="9" s="1"/>
  <c r="C16" i="7"/>
  <c r="N4" i="9" s="1"/>
  <c r="D16" i="7"/>
  <c r="N5" i="9" s="1"/>
  <c r="C17" i="7"/>
  <c r="O4" i="9" s="1"/>
  <c r="D17" i="7"/>
  <c r="O5" i="9" s="1"/>
  <c r="D11" i="7"/>
  <c r="I5" i="9" s="1"/>
  <c r="C11" i="7"/>
  <c r="I4" i="9" s="1"/>
  <c r="Y4" i="7"/>
  <c r="Y5" i="7"/>
  <c r="Y6" i="7"/>
  <c r="Y7" i="7"/>
  <c r="Y8" i="7"/>
  <c r="Y9" i="7"/>
  <c r="Y3" i="7"/>
  <c r="X4" i="7"/>
  <c r="X5" i="7"/>
  <c r="X6" i="7"/>
  <c r="X7" i="7"/>
  <c r="X8" i="7"/>
  <c r="X9" i="7"/>
  <c r="X3" i="7"/>
  <c r="W4" i="7"/>
  <c r="W5" i="7"/>
  <c r="W6" i="7"/>
  <c r="W7" i="7"/>
  <c r="W8" i="7"/>
  <c r="W9" i="7"/>
  <c r="W3" i="7"/>
  <c r="V4" i="7"/>
  <c r="V5" i="7"/>
  <c r="V6" i="7"/>
  <c r="V7" i="7"/>
  <c r="V8" i="7"/>
  <c r="V9" i="7"/>
  <c r="V3" i="7"/>
  <c r="U4" i="7"/>
  <c r="U5" i="7"/>
  <c r="U6" i="7"/>
  <c r="U7" i="7"/>
  <c r="U8" i="7"/>
  <c r="U9" i="7"/>
  <c r="U3" i="7"/>
  <c r="T4" i="7"/>
  <c r="T5" i="7"/>
  <c r="T6" i="7"/>
  <c r="T7" i="7"/>
  <c r="T8" i="7"/>
  <c r="T9" i="7"/>
  <c r="T3" i="7"/>
  <c r="S4" i="7"/>
  <c r="S5" i="7"/>
  <c r="S6" i="7"/>
  <c r="S7" i="7"/>
  <c r="S8" i="7"/>
  <c r="S9" i="7"/>
  <c r="S3" i="7"/>
  <c r="R4" i="7"/>
  <c r="R5" i="7"/>
  <c r="R6" i="7"/>
  <c r="R7" i="7"/>
  <c r="R8" i="7"/>
  <c r="R9" i="7"/>
  <c r="R3" i="7"/>
  <c r="Q4" i="7"/>
  <c r="Q5" i="7"/>
  <c r="Q6" i="7"/>
  <c r="Q7" i="7"/>
  <c r="Q8" i="7"/>
  <c r="Q9" i="7"/>
  <c r="Q3" i="7"/>
  <c r="P4" i="7"/>
  <c r="P5" i="7"/>
  <c r="P6" i="7"/>
  <c r="P7" i="7"/>
  <c r="P8" i="7"/>
  <c r="P9" i="7"/>
  <c r="P3" i="7"/>
  <c r="O4" i="7"/>
  <c r="O58" i="7" s="1"/>
  <c r="O5" i="7"/>
  <c r="O59" i="7" s="1"/>
  <c r="O6" i="7"/>
  <c r="O60" i="7" s="1"/>
  <c r="O7" i="7"/>
  <c r="O61" i="7" s="1"/>
  <c r="O8" i="7"/>
  <c r="O62" i="7" s="1"/>
  <c r="O9" i="7"/>
  <c r="O63" i="7" s="1"/>
  <c r="O3" i="7"/>
  <c r="O57" i="7" s="1"/>
  <c r="N4" i="7"/>
  <c r="N5" i="7"/>
  <c r="N6" i="7"/>
  <c r="N7" i="7"/>
  <c r="N8" i="7"/>
  <c r="N9" i="7"/>
  <c r="N63" i="7" s="1"/>
  <c r="N3" i="7"/>
  <c r="K4" i="7"/>
  <c r="C14" i="9" s="1"/>
  <c r="L4" i="7"/>
  <c r="C15" i="9" s="1"/>
  <c r="K5" i="7"/>
  <c r="D14" i="9" s="1"/>
  <c r="L5" i="7"/>
  <c r="K6" i="7"/>
  <c r="E14" i="9" s="1"/>
  <c r="L6" i="7"/>
  <c r="K7" i="7"/>
  <c r="F14" i="9" s="1"/>
  <c r="L7" i="7"/>
  <c r="F15" i="9" s="1"/>
  <c r="K8" i="7"/>
  <c r="G14" i="9" s="1"/>
  <c r="L8" i="7"/>
  <c r="K9" i="7"/>
  <c r="H14" i="9" s="1"/>
  <c r="L9" i="7"/>
  <c r="H15" i="9" s="1"/>
  <c r="L3" i="7"/>
  <c r="K3" i="7"/>
  <c r="I4" i="7"/>
  <c r="C10" i="9" s="1"/>
  <c r="I5" i="7"/>
  <c r="I6" i="7"/>
  <c r="E10" i="9" s="1"/>
  <c r="I7" i="7"/>
  <c r="F10" i="9" s="1"/>
  <c r="I8" i="7"/>
  <c r="G10" i="9" s="1"/>
  <c r="I9" i="7"/>
  <c r="H10" i="9" s="1"/>
  <c r="I3" i="7"/>
  <c r="H4" i="7"/>
  <c r="C9" i="9" s="1"/>
  <c r="H5" i="7"/>
  <c r="D9" i="9" s="1"/>
  <c r="H6" i="7"/>
  <c r="E9" i="9" s="1"/>
  <c r="H7" i="7"/>
  <c r="F9" i="9" s="1"/>
  <c r="H8" i="7"/>
  <c r="G9" i="9" s="1"/>
  <c r="H9" i="7"/>
  <c r="H9" i="9" s="1"/>
  <c r="H3" i="7"/>
  <c r="G4" i="7"/>
  <c r="C8" i="9" s="1"/>
  <c r="G5" i="7"/>
  <c r="D8" i="9" s="1"/>
  <c r="G6" i="7"/>
  <c r="E8" i="9" s="1"/>
  <c r="G7" i="7"/>
  <c r="F8" i="9" s="1"/>
  <c r="G8" i="7"/>
  <c r="G8" i="9" s="1"/>
  <c r="G9" i="7"/>
  <c r="H8" i="9" s="1"/>
  <c r="G3" i="7"/>
  <c r="F4" i="7"/>
  <c r="C7" i="9" s="1"/>
  <c r="F5" i="7"/>
  <c r="D7" i="9" s="1"/>
  <c r="F6" i="7"/>
  <c r="E7" i="9" s="1"/>
  <c r="F7" i="7"/>
  <c r="F7" i="9" s="1"/>
  <c r="F8" i="7"/>
  <c r="G7" i="9" s="1"/>
  <c r="F9" i="7"/>
  <c r="H7" i="9" s="1"/>
  <c r="F3" i="7"/>
  <c r="D4" i="7"/>
  <c r="C5" i="9" s="1"/>
  <c r="E4" i="7"/>
  <c r="D5" i="7"/>
  <c r="D5" i="9" s="1"/>
  <c r="E5" i="7"/>
  <c r="D6" i="9" s="1"/>
  <c r="D6" i="7"/>
  <c r="E5" i="9" s="1"/>
  <c r="E6" i="7"/>
  <c r="E6" i="9" s="1"/>
  <c r="D7" i="7"/>
  <c r="F5" i="9" s="1"/>
  <c r="E7" i="7"/>
  <c r="F6" i="9" s="1"/>
  <c r="D8" i="7"/>
  <c r="G5" i="9" s="1"/>
  <c r="E8" i="7"/>
  <c r="D9" i="7"/>
  <c r="H5" i="9" s="1"/>
  <c r="E9" i="7"/>
  <c r="H6" i="9" s="1"/>
  <c r="E3" i="7"/>
  <c r="D3" i="7"/>
  <c r="C9" i="7"/>
  <c r="H4" i="9" s="1"/>
  <c r="C8" i="7"/>
  <c r="G4" i="9" s="1"/>
  <c r="C7" i="7"/>
  <c r="F4" i="9" s="1"/>
  <c r="C6" i="7"/>
  <c r="E4" i="9" s="1"/>
  <c r="C5" i="7"/>
  <c r="D4" i="9" s="1"/>
  <c r="C4" i="7"/>
  <c r="C4" i="9" s="1"/>
  <c r="C3" i="7"/>
  <c r="X38" i="7"/>
  <c r="AG51" i="7" s="1"/>
  <c r="J37" i="7"/>
  <c r="J87" i="7" s="1"/>
  <c r="T38" i="7"/>
  <c r="Y51" i="7" s="1"/>
  <c r="P38" i="7"/>
  <c r="U51" i="7" s="1"/>
  <c r="M36" i="7"/>
  <c r="K86" i="7" s="1"/>
  <c r="J36" i="7"/>
  <c r="J86" i="7" s="1"/>
  <c r="Y38" i="7"/>
  <c r="AH51" i="7" s="1"/>
  <c r="W38" i="7"/>
  <c r="AF51" i="7" s="1"/>
  <c r="V38" i="7"/>
  <c r="AA51" i="7" s="1"/>
  <c r="U38" i="7"/>
  <c r="Z51" i="7" s="1"/>
  <c r="S38" i="7"/>
  <c r="X51" i="7" s="1"/>
  <c r="R38" i="7"/>
  <c r="W51" i="7" s="1"/>
  <c r="Q38" i="7"/>
  <c r="V51" i="7" s="1"/>
  <c r="O38" i="7"/>
  <c r="AD51" i="7" s="1"/>
  <c r="N38" i="7"/>
  <c r="AC51" i="7" s="1"/>
  <c r="L38" i="7"/>
  <c r="S51" i="7" s="1"/>
  <c r="K38" i="7"/>
  <c r="R51" i="7" s="1"/>
  <c r="I38" i="7"/>
  <c r="P51" i="7" s="1"/>
  <c r="H38" i="7"/>
  <c r="O51" i="7" s="1"/>
  <c r="G38" i="7"/>
  <c r="N51" i="7" s="1"/>
  <c r="F38" i="7"/>
  <c r="M51" i="7" s="1"/>
  <c r="E38" i="7"/>
  <c r="L51" i="7" s="1"/>
  <c r="D38" i="7"/>
  <c r="K51" i="7" s="1"/>
  <c r="M33" i="7"/>
  <c r="K84" i="7" s="1"/>
  <c r="J33" i="7"/>
  <c r="J84" i="7" s="1"/>
  <c r="J32" i="7"/>
  <c r="J83" i="7" s="1"/>
  <c r="M31" i="7"/>
  <c r="K82" i="7" s="1"/>
  <c r="J31" i="7"/>
  <c r="J82" i="7" s="1"/>
  <c r="J30" i="7"/>
  <c r="J81" i="7" s="1"/>
  <c r="M29" i="7"/>
  <c r="K80" i="7" s="1"/>
  <c r="J29" i="7"/>
  <c r="J80" i="7" s="1"/>
  <c r="F34" i="7"/>
  <c r="M50" i="7" s="1"/>
  <c r="Y34" i="7"/>
  <c r="AH50" i="7" s="1"/>
  <c r="X34" i="7"/>
  <c r="AG50" i="7" s="1"/>
  <c r="W34" i="7"/>
  <c r="AF50" i="7" s="1"/>
  <c r="U34" i="7"/>
  <c r="Z50" i="7" s="1"/>
  <c r="T34" i="7"/>
  <c r="Y50" i="7" s="1"/>
  <c r="S34" i="7"/>
  <c r="X50" i="7" s="1"/>
  <c r="Q34" i="7"/>
  <c r="V50" i="7" s="1"/>
  <c r="P34" i="7"/>
  <c r="U50" i="7" s="1"/>
  <c r="O34" i="7"/>
  <c r="AD50" i="7" s="1"/>
  <c r="L34" i="7"/>
  <c r="S50" i="7" s="1"/>
  <c r="K34" i="7"/>
  <c r="R50" i="7" s="1"/>
  <c r="I34" i="7"/>
  <c r="P50" i="7" s="1"/>
  <c r="H34" i="7"/>
  <c r="O50" i="7" s="1"/>
  <c r="G34" i="7"/>
  <c r="N50" i="7" s="1"/>
  <c r="E34" i="7"/>
  <c r="L50" i="7" s="1"/>
  <c r="D34" i="7"/>
  <c r="K50" i="7" s="1"/>
  <c r="X26" i="7"/>
  <c r="AG49" i="7" s="1"/>
  <c r="P26" i="7"/>
  <c r="U49" i="7" s="1"/>
  <c r="J23" i="7"/>
  <c r="J75" i="7" s="1"/>
  <c r="Y26" i="7"/>
  <c r="AH49" i="7" s="1"/>
  <c r="W26" i="7"/>
  <c r="AF49" i="7" s="1"/>
  <c r="V26" i="7"/>
  <c r="AA49" i="7" s="1"/>
  <c r="O26" i="7"/>
  <c r="AD49" i="7" s="1"/>
  <c r="M17" i="7"/>
  <c r="K70" i="7" s="1"/>
  <c r="M12" i="7"/>
  <c r="K65" i="7" s="1"/>
  <c r="V18" i="7"/>
  <c r="AA48" i="7" s="1"/>
  <c r="O18" i="7"/>
  <c r="AD48" i="7" s="1"/>
  <c r="D18" i="7"/>
  <c r="K48" i="7" s="1"/>
  <c r="M7" i="7"/>
  <c r="K61" i="7" s="1"/>
  <c r="W34" i="6"/>
  <c r="V34" i="6"/>
  <c r="U34" i="6"/>
  <c r="T34" i="6"/>
  <c r="S34" i="6"/>
  <c r="R34" i="6"/>
  <c r="Q34" i="6"/>
  <c r="P34" i="6"/>
  <c r="O34" i="6"/>
  <c r="N34" i="6"/>
  <c r="M34" i="6"/>
  <c r="K34" i="6"/>
  <c r="J34" i="6"/>
  <c r="I34" i="6"/>
  <c r="H34" i="6"/>
  <c r="G34" i="6"/>
  <c r="F34" i="6"/>
  <c r="E34" i="6"/>
  <c r="D34" i="6"/>
  <c r="C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X3" i="6"/>
  <c r="N77" i="7" l="1"/>
  <c r="V29" i="9"/>
  <c r="N76" i="7"/>
  <c r="U29" i="9"/>
  <c r="N75" i="7"/>
  <c r="T29" i="9"/>
  <c r="N74" i="7"/>
  <c r="S29" i="9"/>
  <c r="N73" i="7"/>
  <c r="R29" i="9"/>
  <c r="N72" i="7"/>
  <c r="Q29" i="9"/>
  <c r="M9" i="7"/>
  <c r="K63" i="7" s="1"/>
  <c r="F18" i="7"/>
  <c r="M48" i="7" s="1"/>
  <c r="J12" i="7"/>
  <c r="J65" i="7" s="1"/>
  <c r="J16" i="7"/>
  <c r="J69" i="7" s="1"/>
  <c r="K26" i="7"/>
  <c r="R49" i="7" s="1"/>
  <c r="J21" i="7"/>
  <c r="J73" i="7" s="1"/>
  <c r="J25" i="7"/>
  <c r="J77" i="7" s="1"/>
  <c r="N18" i="7"/>
  <c r="AC48" i="7" s="1"/>
  <c r="B10" i="9"/>
  <c r="I42" i="7"/>
  <c r="I41" i="7"/>
  <c r="I40" i="7"/>
  <c r="B15" i="9"/>
  <c r="L41" i="7"/>
  <c r="L40" i="7"/>
  <c r="L42" i="7"/>
  <c r="L63" i="7"/>
  <c r="H19" i="9"/>
  <c r="A7" i="8"/>
  <c r="L59" i="7"/>
  <c r="D19" i="9"/>
  <c r="A3" i="8"/>
  <c r="G20" i="9"/>
  <c r="B6" i="8"/>
  <c r="C20" i="9"/>
  <c r="B2" i="8"/>
  <c r="F21" i="9"/>
  <c r="C5" i="8"/>
  <c r="E22" i="9"/>
  <c r="D4" i="8"/>
  <c r="D23" i="9"/>
  <c r="E3" i="8"/>
  <c r="G24" i="9"/>
  <c r="F6" i="8"/>
  <c r="M61" i="7"/>
  <c r="F25" i="9"/>
  <c r="P60" i="7"/>
  <c r="E34" i="9"/>
  <c r="Q59" i="7"/>
  <c r="D35" i="9"/>
  <c r="R58" i="7"/>
  <c r="C36" i="9"/>
  <c r="I18" i="7"/>
  <c r="P48" i="7" s="1"/>
  <c r="K10" i="9"/>
  <c r="N68" i="7"/>
  <c r="M29" i="9"/>
  <c r="L70" i="7"/>
  <c r="O19" i="9"/>
  <c r="A14" i="8"/>
  <c r="N20" i="9"/>
  <c r="B13" i="8"/>
  <c r="M21" i="9"/>
  <c r="C12" i="8"/>
  <c r="S18" i="7"/>
  <c r="X48" i="7" s="1"/>
  <c r="K22" i="9"/>
  <c r="D10" i="8"/>
  <c r="J23" i="9"/>
  <c r="E9" i="8"/>
  <c r="J24" i="9"/>
  <c r="F9" i="8"/>
  <c r="P64" i="7"/>
  <c r="I34" i="9"/>
  <c r="Q66" i="7"/>
  <c r="K35" i="9"/>
  <c r="R65" i="7"/>
  <c r="J36" i="9"/>
  <c r="P20" i="9"/>
  <c r="B15" i="8"/>
  <c r="L77" i="7"/>
  <c r="V19" i="9"/>
  <c r="A21" i="8"/>
  <c r="U21" i="9"/>
  <c r="C20" i="8"/>
  <c r="Q21" i="9"/>
  <c r="C16" i="8"/>
  <c r="V23" i="9"/>
  <c r="E21" i="8"/>
  <c r="U24" i="9"/>
  <c r="F20" i="8"/>
  <c r="J6" i="7"/>
  <c r="J60" i="7" s="1"/>
  <c r="J11" i="7"/>
  <c r="R18" i="7"/>
  <c r="W48" i="7" s="1"/>
  <c r="Y18" i="7"/>
  <c r="AH48" i="7" s="1"/>
  <c r="M14" i="7"/>
  <c r="K67" i="7" s="1"/>
  <c r="G26" i="7"/>
  <c r="N49" i="7" s="1"/>
  <c r="N26" i="7"/>
  <c r="AC49" i="7" s="1"/>
  <c r="AB51" i="7"/>
  <c r="B4" i="9"/>
  <c r="C41" i="7"/>
  <c r="C42" i="7"/>
  <c r="C40" i="7"/>
  <c r="B6" i="9"/>
  <c r="E42" i="7"/>
  <c r="E41" i="7"/>
  <c r="E40" i="7"/>
  <c r="B8" i="9"/>
  <c r="G40" i="7"/>
  <c r="G42" i="7"/>
  <c r="G41" i="7"/>
  <c r="N59" i="7"/>
  <c r="D29" i="9"/>
  <c r="L61" i="7"/>
  <c r="F19" i="9"/>
  <c r="A5" i="8"/>
  <c r="B20" i="9"/>
  <c r="Q41" i="7"/>
  <c r="B1" i="8"/>
  <c r="Q40" i="7"/>
  <c r="Q42" i="7"/>
  <c r="E20" i="9"/>
  <c r="B4" i="8"/>
  <c r="H21" i="9"/>
  <c r="C7" i="8"/>
  <c r="D21" i="9"/>
  <c r="C3" i="8"/>
  <c r="G22" i="9"/>
  <c r="D6" i="8"/>
  <c r="C22" i="9"/>
  <c r="D2" i="8"/>
  <c r="F23" i="9"/>
  <c r="E5" i="8"/>
  <c r="B24" i="9"/>
  <c r="U41" i="7"/>
  <c r="F1" i="8"/>
  <c r="U40" i="7"/>
  <c r="U42" i="7"/>
  <c r="E24" i="9"/>
  <c r="F4" i="8"/>
  <c r="M63" i="7"/>
  <c r="H25" i="9"/>
  <c r="M59" i="7"/>
  <c r="D25" i="9"/>
  <c r="P62" i="7"/>
  <c r="G34" i="9"/>
  <c r="P58" i="7"/>
  <c r="C34" i="9"/>
  <c r="Q61" i="7"/>
  <c r="F35" i="9"/>
  <c r="R57" i="7"/>
  <c r="B36" i="9"/>
  <c r="Y41" i="7"/>
  <c r="Y42" i="7"/>
  <c r="Y40" i="7"/>
  <c r="R60" i="7"/>
  <c r="E36" i="9"/>
  <c r="G18" i="7"/>
  <c r="N48" i="7" s="1"/>
  <c r="K8" i="9"/>
  <c r="O64" i="7"/>
  <c r="I30" i="9"/>
  <c r="N69" i="7"/>
  <c r="N29" i="9"/>
  <c r="N67" i="7"/>
  <c r="L29" i="9"/>
  <c r="N65" i="7"/>
  <c r="J29" i="9"/>
  <c r="L68" i="7"/>
  <c r="M19" i="9"/>
  <c r="A12" i="8"/>
  <c r="I20" i="9"/>
  <c r="B8" i="8"/>
  <c r="L20" i="9"/>
  <c r="B11" i="8"/>
  <c r="O21" i="9"/>
  <c r="C14" i="8"/>
  <c r="K21" i="9"/>
  <c r="C10" i="8"/>
  <c r="M22" i="9"/>
  <c r="D12" i="8"/>
  <c r="I23" i="9"/>
  <c r="E8" i="8"/>
  <c r="L23" i="9"/>
  <c r="E11" i="8"/>
  <c r="I24" i="9"/>
  <c r="F8" i="8"/>
  <c r="L24" i="9"/>
  <c r="F11" i="8"/>
  <c r="M70" i="7"/>
  <c r="O25" i="9"/>
  <c r="M66" i="7"/>
  <c r="K25" i="9"/>
  <c r="P69" i="7"/>
  <c r="N34" i="9"/>
  <c r="P65" i="7"/>
  <c r="J34" i="9"/>
  <c r="Q68" i="7"/>
  <c r="M35" i="9"/>
  <c r="R64" i="7"/>
  <c r="I36" i="9"/>
  <c r="R67" i="7"/>
  <c r="L36" i="9"/>
  <c r="P4" i="9"/>
  <c r="C26" i="7"/>
  <c r="J49" i="7" s="1"/>
  <c r="O71" i="7"/>
  <c r="P30" i="9"/>
  <c r="P21" i="9"/>
  <c r="C15" i="8"/>
  <c r="L73" i="7"/>
  <c r="R19" i="9"/>
  <c r="A17" i="8"/>
  <c r="U20" i="9"/>
  <c r="B20" i="8"/>
  <c r="Q20" i="9"/>
  <c r="B16" i="8"/>
  <c r="S21" i="9"/>
  <c r="C18" i="8"/>
  <c r="U22" i="9"/>
  <c r="D20" i="8"/>
  <c r="Q22" i="9"/>
  <c r="D16" i="8"/>
  <c r="T23" i="9"/>
  <c r="E19" i="8"/>
  <c r="P24" i="9"/>
  <c r="F15" i="8"/>
  <c r="S24" i="9"/>
  <c r="F18" i="8"/>
  <c r="G31" i="8"/>
  <c r="Q51" i="7"/>
  <c r="N61" i="7"/>
  <c r="F29" i="9"/>
  <c r="B22" i="9"/>
  <c r="S40" i="7"/>
  <c r="S42" i="7"/>
  <c r="S41" i="7"/>
  <c r="D1" i="8"/>
  <c r="H23" i="9"/>
  <c r="E7" i="8"/>
  <c r="C24" i="9"/>
  <c r="F2" i="8"/>
  <c r="P57" i="7"/>
  <c r="B34" i="9"/>
  <c r="W42" i="7"/>
  <c r="W40" i="7"/>
  <c r="W41" i="7"/>
  <c r="Q63" i="7"/>
  <c r="H35" i="9"/>
  <c r="R62" i="7"/>
  <c r="G36" i="9"/>
  <c r="E18" i="7"/>
  <c r="L48" i="7" s="1"/>
  <c r="K6" i="9"/>
  <c r="N70" i="7"/>
  <c r="O29" i="9"/>
  <c r="N66" i="7"/>
  <c r="K29" i="9"/>
  <c r="L66" i="7"/>
  <c r="K19" i="9"/>
  <c r="A10" i="8"/>
  <c r="J20" i="9"/>
  <c r="B9" i="8"/>
  <c r="I22" i="9"/>
  <c r="D8" i="8"/>
  <c r="N23" i="9"/>
  <c r="E13" i="8"/>
  <c r="N24" i="9"/>
  <c r="F13" i="8"/>
  <c r="M68" i="7"/>
  <c r="M25" i="9"/>
  <c r="P67" i="7"/>
  <c r="L34" i="9"/>
  <c r="Q70" i="7"/>
  <c r="O35" i="9"/>
  <c r="R69" i="7"/>
  <c r="N36" i="9"/>
  <c r="L75" i="7"/>
  <c r="A19" i="8"/>
  <c r="S20" i="9"/>
  <c r="B18" i="8"/>
  <c r="S22" i="9"/>
  <c r="D18" i="8"/>
  <c r="T26" i="7"/>
  <c r="Y49" i="7" s="1"/>
  <c r="R23" i="9"/>
  <c r="E17" i="8"/>
  <c r="Q24" i="9"/>
  <c r="F16" i="8"/>
  <c r="U18" i="7"/>
  <c r="Z48" i="7" s="1"/>
  <c r="I26" i="7"/>
  <c r="P49" i="7" s="1"/>
  <c r="J22" i="7"/>
  <c r="J74" i="7" s="1"/>
  <c r="E26" i="7"/>
  <c r="L49" i="7" s="1"/>
  <c r="T50" i="7"/>
  <c r="B7" i="9"/>
  <c r="F40" i="7"/>
  <c r="F42" i="7"/>
  <c r="F41" i="7"/>
  <c r="B14" i="9"/>
  <c r="K40" i="7"/>
  <c r="K42" i="7"/>
  <c r="K41" i="7"/>
  <c r="M8" i="7"/>
  <c r="K62" i="7" s="1"/>
  <c r="G15" i="9"/>
  <c r="M6" i="7"/>
  <c r="K60" i="7" s="1"/>
  <c r="E15" i="9"/>
  <c r="N62" i="7"/>
  <c r="D4" i="11" s="1"/>
  <c r="G29" i="9"/>
  <c r="N58" i="7"/>
  <c r="D8" i="11" s="1"/>
  <c r="C29" i="9"/>
  <c r="L57" i="7"/>
  <c r="B19" i="9"/>
  <c r="P40" i="7"/>
  <c r="A1" i="8"/>
  <c r="P42" i="7"/>
  <c r="P41" i="7"/>
  <c r="L60" i="7"/>
  <c r="E19" i="9"/>
  <c r="A4" i="8"/>
  <c r="H20" i="9"/>
  <c r="B7" i="8"/>
  <c r="D20" i="9"/>
  <c r="B3" i="8"/>
  <c r="G21" i="9"/>
  <c r="C6" i="8"/>
  <c r="C21" i="9"/>
  <c r="C2" i="8"/>
  <c r="F22" i="9"/>
  <c r="D5" i="8"/>
  <c r="B23" i="9"/>
  <c r="E1" i="8"/>
  <c r="T40" i="7"/>
  <c r="T42" i="7"/>
  <c r="T41" i="7"/>
  <c r="E23" i="9"/>
  <c r="E4" i="8"/>
  <c r="H24" i="9"/>
  <c r="F7" i="8"/>
  <c r="D24" i="9"/>
  <c r="F3" i="8"/>
  <c r="M62" i="7"/>
  <c r="G25" i="9"/>
  <c r="M58" i="7"/>
  <c r="C25" i="9"/>
  <c r="P61" i="7"/>
  <c r="F34" i="9"/>
  <c r="Q57" i="7"/>
  <c r="B35" i="9"/>
  <c r="X42" i="7"/>
  <c r="X40" i="7"/>
  <c r="X41" i="7"/>
  <c r="Q60" i="7"/>
  <c r="E35" i="9"/>
  <c r="R63" i="7"/>
  <c r="H36" i="9"/>
  <c r="R59" i="7"/>
  <c r="D36" i="9"/>
  <c r="M13" i="7"/>
  <c r="K66" i="7" s="1"/>
  <c r="M16" i="7"/>
  <c r="K69" i="7" s="1"/>
  <c r="N15" i="9"/>
  <c r="O70" i="7"/>
  <c r="O30" i="9"/>
  <c r="O68" i="7"/>
  <c r="E5" i="11" s="1"/>
  <c r="M30" i="9"/>
  <c r="O66" i="7"/>
  <c r="E7" i="11" s="1"/>
  <c r="K30" i="9"/>
  <c r="L64" i="7"/>
  <c r="I19" i="9"/>
  <c r="A8" i="8"/>
  <c r="L67" i="7"/>
  <c r="L19" i="9"/>
  <c r="A11" i="8"/>
  <c r="O20" i="9"/>
  <c r="B14" i="8"/>
  <c r="K20" i="9"/>
  <c r="B10" i="8"/>
  <c r="N21" i="9"/>
  <c r="C13" i="8"/>
  <c r="J21" i="9"/>
  <c r="C9" i="8"/>
  <c r="L22" i="9"/>
  <c r="D11" i="8"/>
  <c r="O23" i="9"/>
  <c r="E14" i="8"/>
  <c r="T18" i="7"/>
  <c r="Y48" i="7" s="1"/>
  <c r="K23" i="9"/>
  <c r="E10" i="8"/>
  <c r="O24" i="9"/>
  <c r="F14" i="8"/>
  <c r="K24" i="9"/>
  <c r="F10" i="8"/>
  <c r="M69" i="7"/>
  <c r="N25" i="9"/>
  <c r="M65" i="7"/>
  <c r="J25" i="9"/>
  <c r="P68" i="7"/>
  <c r="M34" i="9"/>
  <c r="Q64" i="7"/>
  <c r="I35" i="9"/>
  <c r="Q67" i="7"/>
  <c r="L35" i="9"/>
  <c r="R70" i="7"/>
  <c r="O36" i="9"/>
  <c r="R66" i="7"/>
  <c r="K36" i="9"/>
  <c r="J19" i="7"/>
  <c r="P6" i="9"/>
  <c r="F26" i="7"/>
  <c r="M49" i="7" s="1"/>
  <c r="R7" i="9"/>
  <c r="H26" i="7"/>
  <c r="O49" i="7" s="1"/>
  <c r="R9" i="9"/>
  <c r="M24" i="7"/>
  <c r="K76" i="7" s="1"/>
  <c r="U15" i="9"/>
  <c r="M22" i="7"/>
  <c r="K74" i="7" s="1"/>
  <c r="S15" i="9"/>
  <c r="M20" i="7"/>
  <c r="K72" i="7" s="1"/>
  <c r="Q15" i="9"/>
  <c r="O77" i="7"/>
  <c r="V30" i="9"/>
  <c r="O75" i="7"/>
  <c r="T30" i="9"/>
  <c r="O73" i="7"/>
  <c r="R30" i="9"/>
  <c r="L71" i="7"/>
  <c r="P19" i="9"/>
  <c r="A15" i="8"/>
  <c r="L76" i="7"/>
  <c r="U19" i="9"/>
  <c r="A20" i="8"/>
  <c r="L72" i="7"/>
  <c r="Q19" i="9"/>
  <c r="A16" i="8"/>
  <c r="T20" i="9"/>
  <c r="B19" i="8"/>
  <c r="V21" i="9"/>
  <c r="C21" i="8"/>
  <c r="R21" i="9"/>
  <c r="C17" i="8"/>
  <c r="T22" i="9"/>
  <c r="D19" i="8"/>
  <c r="P23" i="9"/>
  <c r="E15" i="8"/>
  <c r="S23" i="9"/>
  <c r="E18" i="8"/>
  <c r="V24" i="9"/>
  <c r="F21" i="8"/>
  <c r="U26" i="7"/>
  <c r="Z49" i="7" s="1"/>
  <c r="R24" i="9"/>
  <c r="F17" i="8"/>
  <c r="G29" i="8"/>
  <c r="G28" i="8"/>
  <c r="M4" i="7"/>
  <c r="K58" i="7" s="1"/>
  <c r="E10" i="7"/>
  <c r="L47" i="7" s="1"/>
  <c r="L18" i="7"/>
  <c r="S48" i="7" s="1"/>
  <c r="Q18" i="7"/>
  <c r="V48" i="7" s="1"/>
  <c r="AB48" i="7" s="1"/>
  <c r="X18" i="7"/>
  <c r="AG48" i="7" s="1"/>
  <c r="J14" i="7"/>
  <c r="J67" i="7" s="1"/>
  <c r="D26" i="7"/>
  <c r="K49" i="7" s="1"/>
  <c r="L26" i="7"/>
  <c r="S49" i="7" s="1"/>
  <c r="T49" i="7" s="1"/>
  <c r="S26" i="7"/>
  <c r="X49" i="7" s="1"/>
  <c r="J20" i="7"/>
  <c r="J72" i="7" s="1"/>
  <c r="J24" i="7"/>
  <c r="J76" i="7" s="1"/>
  <c r="T51" i="7"/>
  <c r="B5" i="9"/>
  <c r="D41" i="7"/>
  <c r="D40" i="7"/>
  <c r="D42" i="7"/>
  <c r="J8" i="7"/>
  <c r="J62" i="7" s="1"/>
  <c r="B4" i="11" s="1"/>
  <c r="G6" i="9"/>
  <c r="J4" i="7"/>
  <c r="J58" i="7" s="1"/>
  <c r="C6" i="9"/>
  <c r="B9" i="9"/>
  <c r="H41" i="7"/>
  <c r="H40" i="7"/>
  <c r="H42" i="7"/>
  <c r="I10" i="7"/>
  <c r="P47" i="7" s="1"/>
  <c r="D10" i="9"/>
  <c r="M5" i="7"/>
  <c r="K59" i="7" s="1"/>
  <c r="D15" i="9"/>
  <c r="N57" i="7"/>
  <c r="B29" i="9"/>
  <c r="N40" i="7"/>
  <c r="N42" i="7"/>
  <c r="N41" i="7"/>
  <c r="N60" i="7"/>
  <c r="D6" i="11" s="1"/>
  <c r="E29" i="9"/>
  <c r="E3" i="11"/>
  <c r="L62" i="7"/>
  <c r="G19" i="9"/>
  <c r="A6" i="8"/>
  <c r="L58" i="7"/>
  <c r="C19" i="9"/>
  <c r="A2" i="8"/>
  <c r="F20" i="9"/>
  <c r="B5" i="8"/>
  <c r="B21" i="9"/>
  <c r="R42" i="7"/>
  <c r="R41" i="7"/>
  <c r="C1" i="8"/>
  <c r="R40" i="7"/>
  <c r="E21" i="9"/>
  <c r="C4" i="8"/>
  <c r="H22" i="9"/>
  <c r="D7" i="8"/>
  <c r="D22" i="9"/>
  <c r="D3" i="8"/>
  <c r="G23" i="9"/>
  <c r="E6" i="8"/>
  <c r="C23" i="9"/>
  <c r="E2" i="8"/>
  <c r="F24" i="9"/>
  <c r="F5" i="8"/>
  <c r="M57" i="7"/>
  <c r="B25" i="9"/>
  <c r="V41" i="7"/>
  <c r="V42" i="7"/>
  <c r="V40" i="7"/>
  <c r="M60" i="7"/>
  <c r="E25" i="9"/>
  <c r="P63" i="7"/>
  <c r="H34" i="9"/>
  <c r="P59" i="7"/>
  <c r="D34" i="9"/>
  <c r="Q62" i="7"/>
  <c r="G35" i="9"/>
  <c r="Q58" i="7"/>
  <c r="C35" i="9"/>
  <c r="R61" i="7"/>
  <c r="F36" i="9"/>
  <c r="M15" i="7"/>
  <c r="K68" i="7" s="1"/>
  <c r="C5" i="11" s="1"/>
  <c r="M15" i="9"/>
  <c r="N64" i="7"/>
  <c r="I29" i="9"/>
  <c r="O69" i="7"/>
  <c r="E4" i="11" s="1"/>
  <c r="N30" i="9"/>
  <c r="O67" i="7"/>
  <c r="E6" i="11" s="1"/>
  <c r="L30" i="9"/>
  <c r="O65" i="7"/>
  <c r="E8" i="11" s="1"/>
  <c r="J30" i="9"/>
  <c r="L69" i="7"/>
  <c r="N19" i="9"/>
  <c r="A13" i="8"/>
  <c r="G13" i="8" s="1"/>
  <c r="L65" i="7"/>
  <c r="J19" i="9"/>
  <c r="A9" i="8"/>
  <c r="M20" i="9"/>
  <c r="B12" i="8"/>
  <c r="I21" i="9"/>
  <c r="C8" i="8"/>
  <c r="L21" i="9"/>
  <c r="C11" i="8"/>
  <c r="N22" i="9"/>
  <c r="D13" i="8"/>
  <c r="J22" i="9"/>
  <c r="D9" i="8"/>
  <c r="M23" i="9"/>
  <c r="E12" i="8"/>
  <c r="O22" i="9"/>
  <c r="D14" i="8"/>
  <c r="M24" i="9"/>
  <c r="F12" i="8"/>
  <c r="M64" i="7"/>
  <c r="I25" i="9"/>
  <c r="M67" i="7"/>
  <c r="L25" i="9"/>
  <c r="P70" i="7"/>
  <c r="O34" i="9"/>
  <c r="P66" i="7"/>
  <c r="K34" i="9"/>
  <c r="Q69" i="7"/>
  <c r="N35" i="9"/>
  <c r="Q65" i="7"/>
  <c r="J35" i="9"/>
  <c r="R68" i="7"/>
  <c r="M36" i="9"/>
  <c r="C18" i="7"/>
  <c r="J48" i="7" s="1"/>
  <c r="M25" i="7"/>
  <c r="K77" i="7" s="1"/>
  <c r="V15" i="9"/>
  <c r="M23" i="7"/>
  <c r="K75" i="7" s="1"/>
  <c r="T15" i="9"/>
  <c r="M21" i="7"/>
  <c r="K73" i="7" s="1"/>
  <c r="R15" i="9"/>
  <c r="N71" i="7"/>
  <c r="P29" i="9"/>
  <c r="O76" i="7"/>
  <c r="U30" i="9"/>
  <c r="O74" i="7"/>
  <c r="S30" i="9"/>
  <c r="O72" i="7"/>
  <c r="Q30" i="9"/>
  <c r="P22" i="9"/>
  <c r="D15" i="8"/>
  <c r="L74" i="7"/>
  <c r="S19" i="9"/>
  <c r="A18" i="8"/>
  <c r="V20" i="9"/>
  <c r="B21" i="8"/>
  <c r="Q26" i="7"/>
  <c r="V49" i="7" s="1"/>
  <c r="AB49" i="7" s="1"/>
  <c r="R20" i="9"/>
  <c r="B17" i="8"/>
  <c r="T21" i="9"/>
  <c r="C19" i="8"/>
  <c r="V22" i="9"/>
  <c r="D21" i="8"/>
  <c r="R22" i="9"/>
  <c r="D17" i="8"/>
  <c r="U23" i="9"/>
  <c r="E20" i="8"/>
  <c r="Q23" i="9"/>
  <c r="E16" i="8"/>
  <c r="T24" i="9"/>
  <c r="F19" i="8"/>
  <c r="Q50" i="7"/>
  <c r="G26" i="8"/>
  <c r="G23" i="8"/>
  <c r="G30" i="8"/>
  <c r="G24" i="8"/>
  <c r="G22" i="8"/>
  <c r="H29" i="9"/>
  <c r="H30" i="9"/>
  <c r="G30" i="9"/>
  <c r="F30" i="9"/>
  <c r="E30" i="9"/>
  <c r="D30" i="9"/>
  <c r="C30" i="9"/>
  <c r="B30" i="9"/>
  <c r="O42" i="7"/>
  <c r="O41" i="7"/>
  <c r="O40" i="7"/>
  <c r="Z31" i="7"/>
  <c r="W18" i="7"/>
  <c r="AF48" i="7" s="1"/>
  <c r="K18" i="7"/>
  <c r="R48" i="7" s="1"/>
  <c r="T48" i="7" s="1"/>
  <c r="H18" i="7"/>
  <c r="O48" i="7" s="1"/>
  <c r="J17" i="7"/>
  <c r="J70" i="7" s="1"/>
  <c r="J15" i="7"/>
  <c r="J68" i="7" s="1"/>
  <c r="J13" i="7"/>
  <c r="J66" i="7" s="1"/>
  <c r="J9" i="7"/>
  <c r="J7" i="7"/>
  <c r="J5" i="7"/>
  <c r="J59" i="7" s="1"/>
  <c r="B7" i="11" s="1"/>
  <c r="Z29" i="7"/>
  <c r="Z33" i="7"/>
  <c r="Z36" i="7"/>
  <c r="E39" i="7"/>
  <c r="X34" i="6"/>
  <c r="M3" i="7"/>
  <c r="Q10" i="7"/>
  <c r="U10" i="7"/>
  <c r="Y10" i="7"/>
  <c r="M11" i="7"/>
  <c r="M19" i="7"/>
  <c r="Z19" i="7" s="1"/>
  <c r="J3" i="7"/>
  <c r="Z4" i="7"/>
  <c r="Z6" i="7"/>
  <c r="C10" i="7"/>
  <c r="J47" i="7" s="1"/>
  <c r="G10" i="7"/>
  <c r="K10" i="7"/>
  <c r="R47" i="7" s="1"/>
  <c r="O10" i="7"/>
  <c r="S10" i="7"/>
  <c r="W10" i="7"/>
  <c r="Z12" i="7"/>
  <c r="Z15" i="7"/>
  <c r="Z17" i="7"/>
  <c r="Z21" i="7"/>
  <c r="Z22" i="7"/>
  <c r="Z23" i="7"/>
  <c r="Z24" i="7"/>
  <c r="Z25" i="7"/>
  <c r="J28" i="7"/>
  <c r="J79" i="7" s="1"/>
  <c r="N34" i="7"/>
  <c r="AC50" i="7" s="1"/>
  <c r="R34" i="7"/>
  <c r="W50" i="7" s="1"/>
  <c r="V34" i="7"/>
  <c r="AA50" i="7" s="1"/>
  <c r="J35" i="7"/>
  <c r="D10" i="7"/>
  <c r="F10" i="7"/>
  <c r="H10" i="7"/>
  <c r="L10" i="7"/>
  <c r="AC47" i="7"/>
  <c r="P10" i="7"/>
  <c r="R10" i="7"/>
  <c r="T10" i="7"/>
  <c r="V10" i="7"/>
  <c r="AA47" i="7" s="1"/>
  <c r="X10" i="7"/>
  <c r="J27" i="7"/>
  <c r="M28" i="7"/>
  <c r="K79" i="7" s="1"/>
  <c r="M30" i="7"/>
  <c r="M32" i="7"/>
  <c r="M37" i="7"/>
  <c r="M27" i="7"/>
  <c r="K78" i="7" s="1"/>
  <c r="M35" i="7"/>
  <c r="Z37" i="7" l="1"/>
  <c r="K87" i="7"/>
  <c r="C7" i="11" s="1"/>
  <c r="AB50" i="7"/>
  <c r="Z20" i="7"/>
  <c r="Z16" i="7"/>
  <c r="Z14" i="7"/>
  <c r="Z8" i="7"/>
  <c r="Z5" i="7"/>
  <c r="I39" i="7"/>
  <c r="O88" i="7"/>
  <c r="G18" i="8"/>
  <c r="C3" i="11"/>
  <c r="D3" i="11"/>
  <c r="D5" i="11"/>
  <c r="E9" i="11"/>
  <c r="L39" i="7"/>
  <c r="S47" i="7"/>
  <c r="T47" i="7" s="1"/>
  <c r="R39" i="7"/>
  <c r="W47" i="7"/>
  <c r="H39" i="7"/>
  <c r="O47" i="7"/>
  <c r="W39" i="7"/>
  <c r="AF47" i="7"/>
  <c r="G39" i="7"/>
  <c r="N47" i="7"/>
  <c r="M18" i="7"/>
  <c r="K64" i="7"/>
  <c r="M10" i="7"/>
  <c r="K57" i="7"/>
  <c r="M42" i="7"/>
  <c r="M41" i="7"/>
  <c r="M40" i="7"/>
  <c r="Z7" i="7"/>
  <c r="J61" i="7"/>
  <c r="B5" i="11" s="1"/>
  <c r="F7" i="11"/>
  <c r="G6" i="11"/>
  <c r="D9" i="11"/>
  <c r="C8" i="11"/>
  <c r="G16" i="8"/>
  <c r="G11" i="8"/>
  <c r="H7" i="11"/>
  <c r="G10" i="8"/>
  <c r="G17" i="8"/>
  <c r="H9" i="11"/>
  <c r="R88" i="7"/>
  <c r="F8" i="11"/>
  <c r="G7" i="11"/>
  <c r="G21" i="8"/>
  <c r="G5" i="11"/>
  <c r="G7" i="8"/>
  <c r="Z32" i="7"/>
  <c r="K83" i="7"/>
  <c r="P39" i="7"/>
  <c r="U47" i="7"/>
  <c r="S39" i="7"/>
  <c r="X47" i="7"/>
  <c r="J52" i="7"/>
  <c r="Y39" i="7"/>
  <c r="AH47" i="7"/>
  <c r="Z9" i="7"/>
  <c r="J63" i="7"/>
  <c r="B3" i="11" s="1"/>
  <c r="G9" i="8"/>
  <c r="G9" i="11"/>
  <c r="G6" i="8"/>
  <c r="Q88" i="7"/>
  <c r="G8" i="11"/>
  <c r="G4" i="8"/>
  <c r="F9" i="11"/>
  <c r="P88" i="7"/>
  <c r="G12" i="8"/>
  <c r="D7" i="11"/>
  <c r="G3" i="8"/>
  <c r="T39" i="7"/>
  <c r="Y47" i="7"/>
  <c r="J78" i="7"/>
  <c r="J34" i="7"/>
  <c r="X39" i="7"/>
  <c r="AG47" i="7"/>
  <c r="F39" i="7"/>
  <c r="M47" i="7"/>
  <c r="M38" i="7"/>
  <c r="K85" i="7"/>
  <c r="Z30" i="7"/>
  <c r="K81" i="7"/>
  <c r="C6" i="11" s="1"/>
  <c r="D39" i="7"/>
  <c r="K47" i="7"/>
  <c r="J10" i="7"/>
  <c r="J40" i="7"/>
  <c r="J42" i="7"/>
  <c r="J57" i="7"/>
  <c r="J41" i="7"/>
  <c r="U39" i="7"/>
  <c r="Z47" i="7"/>
  <c r="Q48" i="7"/>
  <c r="H5" i="11"/>
  <c r="F3" i="11"/>
  <c r="G2" i="8"/>
  <c r="B8" i="11"/>
  <c r="G15" i="8"/>
  <c r="J71" i="7"/>
  <c r="J26" i="7"/>
  <c r="H3" i="11"/>
  <c r="G1" i="8"/>
  <c r="C4" i="11"/>
  <c r="G19" i="8"/>
  <c r="H4" i="11"/>
  <c r="F4" i="11"/>
  <c r="G3" i="11"/>
  <c r="J18" i="7"/>
  <c r="J64" i="7"/>
  <c r="G14" i="8"/>
  <c r="H8" i="11"/>
  <c r="F6" i="11"/>
  <c r="J85" i="7"/>
  <c r="J38" i="7"/>
  <c r="M26" i="7"/>
  <c r="K71" i="7"/>
  <c r="Q39" i="7"/>
  <c r="V47" i="7"/>
  <c r="G20" i="8"/>
  <c r="G8" i="8"/>
  <c r="F5" i="11"/>
  <c r="G4" i="11"/>
  <c r="Q49" i="7"/>
  <c r="H6" i="11"/>
  <c r="G5" i="8"/>
  <c r="B6" i="11"/>
  <c r="O39" i="7"/>
  <c r="AD47" i="7"/>
  <c r="Z28" i="7"/>
  <c r="K39" i="7"/>
  <c r="W62" i="7" s="1"/>
  <c r="Z11" i="7"/>
  <c r="Z13" i="7"/>
  <c r="Z26" i="7"/>
  <c r="V39" i="7"/>
  <c r="N39" i="7"/>
  <c r="W60" i="7" s="1"/>
  <c r="Z27" i="7"/>
  <c r="Z38" i="7"/>
  <c r="Z35" i="7"/>
  <c r="Z3" i="7"/>
  <c r="M34" i="7"/>
  <c r="Z18" i="7"/>
  <c r="C39" i="7"/>
  <c r="M39" i="7" l="1"/>
  <c r="Q47" i="7"/>
  <c r="Q52" i="7" s="1"/>
  <c r="AB47" i="7"/>
  <c r="W61" i="7"/>
  <c r="W59" i="7"/>
  <c r="C9" i="11"/>
  <c r="B9" i="11"/>
  <c r="J88" i="7"/>
  <c r="J39" i="7"/>
  <c r="W63" i="7" s="1"/>
  <c r="Z10" i="7"/>
  <c r="Z34" i="7"/>
  <c r="Z39" i="7" l="1"/>
  <c r="AG52" i="7"/>
  <c r="AH52" i="7"/>
  <c r="AF52" i="7"/>
  <c r="N88" i="7"/>
  <c r="AD52" i="7" l="1"/>
  <c r="AC52" i="7"/>
  <c r="AE48" i="7"/>
  <c r="AE49" i="7"/>
  <c r="AE50" i="7"/>
  <c r="AE51" i="7"/>
  <c r="AE47" i="7"/>
  <c r="M88" i="7"/>
  <c r="L88" i="7"/>
  <c r="AE52" i="7" l="1"/>
  <c r="V52" i="7"/>
  <c r="W52" i="7"/>
  <c r="X52" i="7"/>
  <c r="Y52" i="7"/>
  <c r="Z52" i="7"/>
  <c r="AA52" i="7"/>
  <c r="U52" i="7"/>
  <c r="K88" i="7"/>
  <c r="S52" i="7"/>
  <c r="R52" i="7"/>
  <c r="K52" i="7"/>
  <c r="L52" i="7"/>
  <c r="M52" i="7"/>
  <c r="N52" i="7"/>
  <c r="O52" i="7"/>
  <c r="P52" i="7"/>
  <c r="AB52" i="7" l="1"/>
  <c r="T52" i="7"/>
</calcChain>
</file>

<file path=xl/sharedStrings.xml><?xml version="1.0" encoding="utf-8"?>
<sst xmlns="http://schemas.openxmlformats.org/spreadsheetml/2006/main" count="457" uniqueCount="155">
  <si>
    <t>Semana</t>
  </si>
  <si>
    <t>Fecha</t>
  </si>
  <si>
    <t>2.1 0</t>
  </si>
  <si>
    <t>Total semanal</t>
  </si>
  <si>
    <t>Atenciones primer contacto presenciales</t>
  </si>
  <si>
    <t>Atenciones primer contacto a distancia</t>
  </si>
  <si>
    <t>Atenciones seguimiento psicológico</t>
  </si>
  <si>
    <t>Asesorías Telmujer</t>
  </si>
  <si>
    <t>Folios de conocimiento Telmujer</t>
  </si>
  <si>
    <t>Atenciones psicológicas y jurídicas refugio</t>
  </si>
  <si>
    <t>Atenciones de primera vez Centro de Empoderamiento Infantil</t>
  </si>
  <si>
    <t>Atenciones de seguimiento Centro de Empoderamiento Infantil</t>
  </si>
  <si>
    <t>Atenciones por medios digitales (WhatsApp)</t>
  </si>
  <si>
    <t>Asesorías jurídicas subsecuentes</t>
  </si>
  <si>
    <t>Acompañamientos jurídicos</t>
  </si>
  <si>
    <t>Atención psicológica de primera vez y subsecuente a niñas, niños y adolescentes en Refugio</t>
  </si>
  <si>
    <t>Seguimientos de Trabajo Social</t>
  </si>
  <si>
    <t>Ingresos al refugio</t>
  </si>
  <si>
    <t>Atenciones seguimiento psicológico UAM</t>
  </si>
  <si>
    <t>Asesorías jurídicas subsecuentes UAM</t>
  </si>
  <si>
    <t>Acompañamientos jurídicos UAM</t>
  </si>
  <si>
    <t>Atenciones de primera vez y subsecuentes a niñas, niños y adolescentes en UAM</t>
  </si>
  <si>
    <t>Atenciones primer contacto presenciales en UAM</t>
  </si>
  <si>
    <t>Atenciones primer contacto a distancia en UAM</t>
  </si>
  <si>
    <t>Seguimientos de Trabajo Social en UAM</t>
  </si>
  <si>
    <t>Acumulado Mensual</t>
  </si>
  <si>
    <t>Incidentes de conocimiento Telmujer</t>
  </si>
  <si>
    <t>Atenciones de seguimiento (Centro de Empoderamiento)</t>
  </si>
  <si>
    <t>Atenciones de primera vez (Centro de Empoderamiento)</t>
  </si>
  <si>
    <t>Atenciones primer contacto presenciales (UAM)</t>
  </si>
  <si>
    <t>Atenciones primer contacto a distancia (UAM)</t>
  </si>
  <si>
    <t>Seguimientos de Trabajo Social en (UAM)</t>
  </si>
  <si>
    <t>Atenciones seguimiento psicológico (UAM)</t>
  </si>
  <si>
    <t>Asesorías jurídicas subsecuentes (UAM)</t>
  </si>
  <si>
    <t>Acompañamientos jurídicos (UAM)</t>
  </si>
  <si>
    <t>Atenciones psicológicas y jurídicas Refugio</t>
  </si>
  <si>
    <t>Ingresos al Refugio</t>
  </si>
  <si>
    <t>Total Centro Integral</t>
  </si>
  <si>
    <t>Total Centro de Empoderamiento</t>
  </si>
  <si>
    <t>Atenciones vía WhatsApp</t>
  </si>
  <si>
    <t>Atenciones de primera vez y subsecuentes a NNyA (UAM)</t>
  </si>
  <si>
    <t>Atenciones a mujeres UAM</t>
  </si>
  <si>
    <t>Atención psicológica de primera vez y subsecuente a NNyA en Refugio</t>
  </si>
  <si>
    <t>Refugio</t>
  </si>
  <si>
    <t>Telmujer</t>
  </si>
  <si>
    <t>UAMs</t>
  </si>
  <si>
    <t>Centro de Empoderamiento</t>
  </si>
  <si>
    <t>Centro Integral</t>
  </si>
  <si>
    <t>PROMEDIO</t>
  </si>
  <si>
    <t>MAX</t>
  </si>
  <si>
    <t>MIN</t>
  </si>
  <si>
    <t>V</t>
  </si>
  <si>
    <t>S</t>
  </si>
  <si>
    <t>D</t>
  </si>
  <si>
    <t>L</t>
  </si>
  <si>
    <t>MA</t>
  </si>
  <si>
    <t>MI</t>
  </si>
  <si>
    <t>J</t>
  </si>
  <si>
    <t>Domingo</t>
  </si>
  <si>
    <t>Sábado</t>
  </si>
  <si>
    <t>Viernes</t>
  </si>
  <si>
    <t>Jueves</t>
  </si>
  <si>
    <t>Miércoles</t>
  </si>
  <si>
    <t>Martes</t>
  </si>
  <si>
    <t>Lunes</t>
  </si>
  <si>
    <t>Atención a mujeres en Centro Integral</t>
  </si>
  <si>
    <t>Atención a NNyA en Centro de Empoderamiento</t>
  </si>
  <si>
    <t>Semana  1
01 al 07</t>
  </si>
  <si>
    <t>Lunes
01/08</t>
  </si>
  <si>
    <t>Martes
02/08</t>
  </si>
  <si>
    <t>Miércoles
03/08</t>
  </si>
  <si>
    <t>Jueves
04/08</t>
  </si>
  <si>
    <t>Viernes
05/08</t>
  </si>
  <si>
    <t>Sábado
06/08</t>
  </si>
  <si>
    <t>Domingo
07/08</t>
  </si>
  <si>
    <t>Semana 2
08 al 14</t>
  </si>
  <si>
    <t>Lunes
08/08</t>
  </si>
  <si>
    <t>Martes
09/08</t>
  </si>
  <si>
    <t>Miércoles
10/08</t>
  </si>
  <si>
    <t>Jueves
11/08</t>
  </si>
  <si>
    <t>Viernes
12/08</t>
  </si>
  <si>
    <t>Sábado
13/08</t>
  </si>
  <si>
    <t>Domingo
14/08</t>
  </si>
  <si>
    <t>Semana 3
15 al 21</t>
  </si>
  <si>
    <t>Lunes
15/08</t>
  </si>
  <si>
    <t>Martes
16/08</t>
  </si>
  <si>
    <t>Miércoles
17/08</t>
  </si>
  <si>
    <t>Jueves
18/08</t>
  </si>
  <si>
    <t>Viernes
19/08</t>
  </si>
  <si>
    <t>Sábado
20/08</t>
  </si>
  <si>
    <t>Domingo
21/08</t>
  </si>
  <si>
    <t>Semana 4
22 al 28</t>
  </si>
  <si>
    <t>Lunes
22/08</t>
  </si>
  <si>
    <t>Martes
23/08</t>
  </si>
  <si>
    <t>Miércoles
24/08</t>
  </si>
  <si>
    <t>Jueves
25/08</t>
  </si>
  <si>
    <t>Viernes
26/08</t>
  </si>
  <si>
    <t>Sábado
27/08</t>
  </si>
  <si>
    <t>Domingo
28/08</t>
  </si>
  <si>
    <t>Semana 5
29 al 31</t>
  </si>
  <si>
    <t>Lunes
29/08</t>
  </si>
  <si>
    <t>Martes
30/08</t>
  </si>
  <si>
    <t>Miércoles
31/08</t>
  </si>
  <si>
    <t xml:space="preserve">Acumulado semanal </t>
  </si>
  <si>
    <t>01
L</t>
  </si>
  <si>
    <t>02
MA</t>
  </si>
  <si>
    <t>03
MI</t>
  </si>
  <si>
    <t>04
J</t>
  </si>
  <si>
    <t>05
V</t>
  </si>
  <si>
    <t>06
S</t>
  </si>
  <si>
    <t>07
D</t>
  </si>
  <si>
    <t>08
L</t>
  </si>
  <si>
    <t>09
MA</t>
  </si>
  <si>
    <t>10
MI</t>
  </si>
  <si>
    <t>11
J</t>
  </si>
  <si>
    <t>12
V</t>
  </si>
  <si>
    <t>13
S</t>
  </si>
  <si>
    <t>14
D</t>
  </si>
  <si>
    <t>15
L</t>
  </si>
  <si>
    <t>17
MI</t>
  </si>
  <si>
    <t>16
MA</t>
  </si>
  <si>
    <t>18
J</t>
  </si>
  <si>
    <t>19
V</t>
  </si>
  <si>
    <t>21
D</t>
  </si>
  <si>
    <t>20
S</t>
  </si>
  <si>
    <t>22
L</t>
  </si>
  <si>
    <t>23
MA</t>
  </si>
  <si>
    <t>24
MI</t>
  </si>
  <si>
    <t>25
J</t>
  </si>
  <si>
    <t>26
V</t>
  </si>
  <si>
    <t>27
S</t>
  </si>
  <si>
    <t>28
D</t>
  </si>
  <si>
    <t>29
L</t>
  </si>
  <si>
    <t>30
MA</t>
  </si>
  <si>
    <t>31
MI</t>
  </si>
  <si>
    <t>M</t>
  </si>
  <si>
    <t>Semana 1
01 al 07</t>
  </si>
  <si>
    <t xml:space="preserve">Semana </t>
  </si>
  <si>
    <t xml:space="preserve">Fecha </t>
  </si>
  <si>
    <t>Atenciones de primer contacto presenciales</t>
  </si>
  <si>
    <t>Atenciones de primer contacto a distancia</t>
  </si>
  <si>
    <t>Atenciones de seguimiento psicológico</t>
  </si>
  <si>
    <t xml:space="preserve">Asesorías jurídicas subsecuentes  </t>
  </si>
  <si>
    <t xml:space="preserve">Acompañamientos jurídicos </t>
  </si>
  <si>
    <t xml:space="preserve"> Atenciones de primera vez (Centro de Empoderamiento)</t>
  </si>
  <si>
    <t>Seguimientos de Trabajo Social (UAM)</t>
  </si>
  <si>
    <t xml:space="preserve">Asesorías Telmujer </t>
  </si>
  <si>
    <t xml:space="preserve">Incidentes de conocimiento Telmujer </t>
  </si>
  <si>
    <t xml:space="preserve">   Atenciones psicológicas y jurídicas en Refugio </t>
  </si>
  <si>
    <t xml:space="preserve">Atención psicológica a niñas, niños y adolescentes en Refugio </t>
  </si>
  <si>
    <t xml:space="preserve">Ingresos al Refugio </t>
  </si>
  <si>
    <t>Promedio</t>
  </si>
  <si>
    <t>Máximo</t>
  </si>
  <si>
    <t>Mínimo</t>
  </si>
  <si>
    <t xml:space="preserve">Semana 1
01 al 07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</si>
</sst>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FFFFFF"/>
      <name val="Adelle Sans Light"/>
      <family val="3"/>
    </font>
    <font>
      <b/>
      <sz val="11"/>
      <color rgb="FFFFFFFF"/>
      <name val="Adelle Sans Light"/>
      <family val="3"/>
    </font>
    <font>
      <sz val="10"/>
      <color rgb="FFFFFFFF"/>
      <name val="Adelle Sans Light"/>
      <family val="3"/>
    </font>
    <font>
      <b/>
      <sz val="11"/>
      <color theme="1"/>
      <name val="Calibri"/>
      <family val="2"/>
    </font>
    <font>
      <b/>
      <sz val="10"/>
      <color rgb="FF5C4D62"/>
      <name val="Adelle Sans Light"/>
      <family val="3"/>
    </font>
    <font>
      <b/>
      <sz val="11"/>
      <color theme="1"/>
      <name val="Adelle Sans Light"/>
      <family val="3"/>
    </font>
    <font>
      <b/>
      <sz val="11"/>
      <color rgb="FF5C4D62"/>
      <name val="Adelle Sans Light"/>
      <family val="3"/>
    </font>
    <font>
      <b/>
      <sz val="11"/>
      <color theme="0"/>
      <name val="Adelle Sans Light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rgb="FFFF0000"/>
      <name val="Adelle Sans Light"/>
      <family val="3"/>
    </font>
    <font>
      <sz val="11"/>
      <color theme="0"/>
      <name val="Adelle Sans Light"/>
      <family val="3"/>
    </font>
    <font>
      <sz val="10"/>
      <color theme="0"/>
      <name val="Adelle Sans Light"/>
      <family val="3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rgb="FFBFBFBF"/>
        <bgColor rgb="FFBFBFBF"/>
      </patternFill>
    </fill>
    <fill>
      <patternFill patternType="solid">
        <fgColor theme="9"/>
        <bgColor rgb="FF660033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66003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8C8C8"/>
        <bgColor rgb="FFC8C8C8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660033"/>
      </patternFill>
    </fill>
    <fill>
      <patternFill patternType="solid">
        <fgColor theme="5" tint="0.39997558519241921"/>
        <bgColor rgb="FF660033"/>
      </patternFill>
    </fill>
    <fill>
      <patternFill patternType="solid">
        <fgColor theme="6" tint="0.39997558519241921"/>
        <bgColor indexed="64"/>
      </patternFill>
    </fill>
  </fills>
  <borders count="4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thick">
        <color rgb="FF000000"/>
      </right>
      <top style="medium">
        <color rgb="FFCCCCCC"/>
      </top>
      <bottom/>
      <diagonal/>
    </border>
    <border>
      <left style="thick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thick">
        <color rgb="FF000000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5" fillId="0" borderId="0" applyFont="0" applyFill="0" applyBorder="0" applyAlignment="0" applyProtection="0"/>
  </cellStyleXfs>
  <cellXfs count="113">
    <xf numFmtId="0" fontId="0" fillId="0" borderId="0" xfId="0"/>
    <xf numFmtId="0" fontId="5" fillId="0" borderId="1" xfId="0" applyFont="1" applyBorder="1" applyAlignment="1">
      <alignment wrapText="1"/>
    </xf>
    <xf numFmtId="0" fontId="7" fillId="2" borderId="6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8" borderId="0" xfId="0" applyFill="1"/>
    <xf numFmtId="0" fontId="0" fillId="9" borderId="0" xfId="0" applyFill="1"/>
    <xf numFmtId="0" fontId="0" fillId="6" borderId="0" xfId="0" applyFill="1"/>
    <xf numFmtId="0" fontId="10" fillId="0" borderId="21" xfId="0" applyFont="1" applyBorder="1" applyAlignment="1">
      <alignment horizontal="center" vertical="center" wrapText="1" readingOrder="1"/>
    </xf>
    <xf numFmtId="0" fontId="11" fillId="10" borderId="21" xfId="0" applyFont="1" applyFill="1" applyBorder="1" applyAlignment="1">
      <alignment horizontal="left" vertical="center" wrapText="1"/>
    </xf>
    <xf numFmtId="0" fontId="12" fillId="10" borderId="2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15" fillId="0" borderId="14" xfId="0" applyFont="1" applyBorder="1" applyAlignment="1">
      <alignment horizontal="center" vertical="center" wrapText="1"/>
    </xf>
    <xf numFmtId="14" fontId="15" fillId="0" borderId="14" xfId="0" applyNumberFormat="1" applyFont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14" fontId="18" fillId="0" borderId="21" xfId="0" applyNumberFormat="1" applyFont="1" applyBorder="1" applyAlignment="1">
      <alignment horizontal="center" wrapText="1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15" fillId="11" borderId="14" xfId="0" applyFont="1" applyFill="1" applyBorder="1" applyAlignment="1">
      <alignment horizontal="center"/>
    </xf>
    <xf numFmtId="0" fontId="15" fillId="12" borderId="14" xfId="0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18" fillId="11" borderId="27" xfId="0" applyFont="1" applyFill="1" applyBorder="1" applyAlignment="1">
      <alignment horizontal="center"/>
    </xf>
    <xf numFmtId="49" fontId="18" fillId="11" borderId="14" xfId="0" applyNumberFormat="1" applyFont="1" applyFill="1" applyBorder="1" applyAlignment="1">
      <alignment horizontal="center"/>
    </xf>
    <xf numFmtId="0" fontId="15" fillId="11" borderId="1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15" fillId="12" borderId="14" xfId="0" applyFont="1" applyFill="1" applyBorder="1" applyAlignment="1">
      <alignment horizontal="center"/>
    </xf>
    <xf numFmtId="0" fontId="18" fillId="11" borderId="28" xfId="0" applyFont="1" applyFill="1" applyBorder="1" applyAlignment="1">
      <alignment horizontal="center"/>
    </xf>
    <xf numFmtId="14" fontId="18" fillId="11" borderId="16" xfId="0" applyNumberFormat="1" applyFont="1" applyFill="1" applyBorder="1" applyAlignment="1">
      <alignment horizontal="center"/>
    </xf>
    <xf numFmtId="0" fontId="16" fillId="13" borderId="14" xfId="0" applyFont="1" applyFill="1" applyBorder="1" applyAlignment="1">
      <alignment horizontal="center"/>
    </xf>
    <xf numFmtId="0" fontId="19" fillId="14" borderId="0" xfId="0" applyFont="1" applyFill="1"/>
    <xf numFmtId="14" fontId="18" fillId="14" borderId="0" xfId="0" applyNumberFormat="1" applyFont="1" applyFill="1" applyAlignment="1">
      <alignment horizontal="center" wrapText="1"/>
    </xf>
    <xf numFmtId="49" fontId="18" fillId="14" borderId="0" xfId="0" applyNumberFormat="1" applyFont="1" applyFill="1"/>
    <xf numFmtId="0" fontId="19" fillId="8" borderId="0" xfId="0" applyFont="1" applyFill="1"/>
    <xf numFmtId="14" fontId="18" fillId="8" borderId="0" xfId="0" applyNumberFormat="1" applyFont="1" applyFill="1" applyAlignment="1">
      <alignment horizontal="center" wrapText="1"/>
    </xf>
    <xf numFmtId="49" fontId="18" fillId="8" borderId="0" xfId="0" applyNumberFormat="1" applyFont="1" applyFill="1"/>
    <xf numFmtId="0" fontId="19" fillId="12" borderId="0" xfId="0" applyFont="1" applyFill="1"/>
    <xf numFmtId="14" fontId="18" fillId="12" borderId="0" xfId="0" applyNumberFormat="1" applyFont="1" applyFill="1" applyAlignment="1">
      <alignment horizontal="center" wrapText="1"/>
    </xf>
    <xf numFmtId="49" fontId="18" fillId="12" borderId="0" xfId="0" applyNumberFormat="1" applyFont="1" applyFill="1"/>
    <xf numFmtId="0" fontId="20" fillId="7" borderId="17" xfId="0" applyFont="1" applyFill="1" applyBorder="1" applyAlignment="1">
      <alignment horizontal="center" vertical="center" wrapText="1"/>
    </xf>
    <xf numFmtId="0" fontId="2" fillId="0" borderId="0" xfId="1"/>
    <xf numFmtId="0" fontId="21" fillId="2" borderId="37" xfId="1" applyFont="1" applyFill="1" applyBorder="1" applyAlignment="1">
      <alignment vertical="center"/>
    </xf>
    <xf numFmtId="0" fontId="22" fillId="2" borderId="38" xfId="1" applyFont="1" applyFill="1" applyBorder="1" applyAlignment="1">
      <alignment horizontal="center" vertical="center" wrapText="1"/>
    </xf>
    <xf numFmtId="0" fontId="22" fillId="2" borderId="39" xfId="1" applyFont="1" applyFill="1" applyBorder="1" applyAlignment="1">
      <alignment horizontal="center" vertical="center" wrapText="1"/>
    </xf>
    <xf numFmtId="0" fontId="22" fillId="2" borderId="40" xfId="1" applyFont="1" applyFill="1" applyBorder="1" applyAlignment="1">
      <alignment horizontal="center" vertical="center" wrapText="1"/>
    </xf>
    <xf numFmtId="0" fontId="22" fillId="16" borderId="40" xfId="1" applyFont="1" applyFill="1" applyBorder="1" applyAlignment="1">
      <alignment horizontal="center" vertical="center" wrapText="1"/>
    </xf>
    <xf numFmtId="0" fontId="22" fillId="2" borderId="36" xfId="1" applyFont="1" applyFill="1" applyBorder="1" applyAlignment="1">
      <alignment horizontal="center" vertical="center" wrapText="1"/>
    </xf>
    <xf numFmtId="0" fontId="23" fillId="0" borderId="0" xfId="1" applyFont="1" applyAlignment="1">
      <alignment vertical="center"/>
    </xf>
    <xf numFmtId="0" fontId="18" fillId="0" borderId="42" xfId="1" applyFont="1" applyBorder="1" applyAlignment="1">
      <alignment horizontal="center"/>
    </xf>
    <xf numFmtId="14" fontId="18" fillId="0" borderId="21" xfId="1" applyNumberFormat="1" applyFont="1" applyBorder="1" applyAlignment="1">
      <alignment horizontal="center" wrapText="1"/>
    </xf>
    <xf numFmtId="0" fontId="2" fillId="0" borderId="21" xfId="1" applyBorder="1" applyAlignment="1">
      <alignment horizontal="center" vertical="center"/>
    </xf>
    <xf numFmtId="0" fontId="2" fillId="0" borderId="21" xfId="1" applyBorder="1" applyAlignment="1">
      <alignment horizontal="center"/>
    </xf>
    <xf numFmtId="0" fontId="24" fillId="0" borderId="21" xfId="1" applyFont="1" applyBorder="1" applyAlignment="1">
      <alignment horizontal="center" vertical="center"/>
    </xf>
    <xf numFmtId="0" fontId="2" fillId="0" borderId="21" xfId="1" applyBorder="1" applyAlignment="1">
      <alignment horizontal="center" wrapText="1"/>
    </xf>
    <xf numFmtId="0" fontId="14" fillId="17" borderId="21" xfId="1" applyFont="1" applyFill="1" applyBorder="1" applyAlignment="1">
      <alignment horizontal="center"/>
    </xf>
    <xf numFmtId="14" fontId="18" fillId="0" borderId="0" xfId="1" applyNumberFormat="1" applyFont="1" applyAlignment="1">
      <alignment horizontal="center" wrapText="1"/>
    </xf>
    <xf numFmtId="164" fontId="19" fillId="14" borderId="0" xfId="2" applyNumberFormat="1" applyFont="1" applyFill="1" applyAlignment="1"/>
    <xf numFmtId="1" fontId="19" fillId="14" borderId="0" xfId="0" applyNumberFormat="1" applyFont="1" applyFill="1"/>
    <xf numFmtId="0" fontId="1" fillId="0" borderId="0" xfId="0" applyFont="1" applyAlignment="1">
      <alignment wrapText="1"/>
    </xf>
    <xf numFmtId="165" fontId="19" fillId="14" borderId="0" xfId="0" applyNumberFormat="1" applyFont="1" applyFill="1"/>
    <xf numFmtId="0" fontId="13" fillId="10" borderId="21" xfId="0" applyFont="1" applyFill="1" applyBorder="1" applyAlignment="1">
      <alignment horizontal="center" vertical="center"/>
    </xf>
    <xf numFmtId="0" fontId="21" fillId="2" borderId="35" xfId="1" applyFont="1" applyFill="1" applyBorder="1" applyAlignment="1">
      <alignment horizontal="center" vertical="center" wrapText="1"/>
    </xf>
    <xf numFmtId="0" fontId="21" fillId="2" borderId="41" xfId="1" applyFont="1" applyFill="1" applyBorder="1" applyAlignment="1">
      <alignment horizontal="center" vertical="center" wrapText="1"/>
    </xf>
    <xf numFmtId="0" fontId="14" fillId="17" borderId="21" xfId="1" applyFont="1" applyFill="1" applyBorder="1" applyAlignment="1">
      <alignment horizontal="center"/>
    </xf>
    <xf numFmtId="0" fontId="21" fillId="2" borderId="29" xfId="1" applyFont="1" applyFill="1" applyBorder="1" applyAlignment="1">
      <alignment horizontal="center" vertical="center"/>
    </xf>
    <xf numFmtId="0" fontId="21" fillId="2" borderId="36" xfId="1" applyFont="1" applyFill="1" applyBorder="1" applyAlignment="1">
      <alignment horizontal="center" vertical="center"/>
    </xf>
    <xf numFmtId="0" fontId="13" fillId="2" borderId="30" xfId="1" applyFont="1" applyFill="1" applyBorder="1" applyAlignment="1">
      <alignment horizontal="center" vertical="center" wrapText="1"/>
    </xf>
    <xf numFmtId="0" fontId="13" fillId="2" borderId="31" xfId="1" applyFont="1" applyFill="1" applyBorder="1" applyAlignment="1">
      <alignment horizontal="center" vertical="center" wrapText="1"/>
    </xf>
    <xf numFmtId="0" fontId="13" fillId="2" borderId="32" xfId="1" applyFont="1" applyFill="1" applyBorder="1" applyAlignment="1">
      <alignment horizontal="center" vertical="center" wrapText="1"/>
    </xf>
    <xf numFmtId="0" fontId="13" fillId="15" borderId="30" xfId="1" applyFont="1" applyFill="1" applyBorder="1" applyAlignment="1">
      <alignment horizontal="center" vertical="center" wrapText="1"/>
    </xf>
    <xf numFmtId="0" fontId="13" fillId="15" borderId="31" xfId="1" applyFont="1" applyFill="1" applyBorder="1" applyAlignment="1">
      <alignment horizontal="center" vertical="center" wrapText="1"/>
    </xf>
    <xf numFmtId="0" fontId="13" fillId="15" borderId="32" xfId="1" applyFont="1" applyFill="1" applyBorder="1" applyAlignment="1">
      <alignment horizontal="center" vertical="center" wrapText="1"/>
    </xf>
    <xf numFmtId="0" fontId="13" fillId="2" borderId="33" xfId="1" applyFont="1" applyFill="1" applyBorder="1" applyAlignment="1">
      <alignment horizontal="center" vertical="center" wrapText="1"/>
    </xf>
    <xf numFmtId="0" fontId="13" fillId="2" borderId="0" xfId="1" applyFont="1" applyFill="1" applyAlignment="1">
      <alignment horizontal="center" vertical="center" wrapText="1"/>
    </xf>
    <xf numFmtId="0" fontId="13" fillId="2" borderId="34" xfId="1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7" fillId="2" borderId="4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16" fillId="3" borderId="15" xfId="0" applyFont="1" applyFill="1" applyBorder="1" applyAlignment="1">
      <alignment horizontal="center" vertical="center" wrapText="1"/>
    </xf>
    <xf numFmtId="0" fontId="17" fillId="0" borderId="16" xfId="0" applyFont="1" applyBorder="1"/>
    <xf numFmtId="0" fontId="6" fillId="2" borderId="2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6" fillId="2" borderId="3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4" fillId="0" borderId="7" xfId="0" applyFont="1" applyBorder="1"/>
    <xf numFmtId="0" fontId="7" fillId="4" borderId="4" xfId="0" applyFont="1" applyFill="1" applyBorder="1" applyAlignment="1">
      <alignment horizontal="center" vertical="center" wrapText="1"/>
    </xf>
    <xf numFmtId="0" fontId="4" fillId="5" borderId="5" xfId="0" applyFont="1" applyFill="1" applyBorder="1"/>
    <xf numFmtId="0" fontId="16" fillId="13" borderId="15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 readingOrder="1"/>
    </xf>
    <xf numFmtId="0" fontId="10" fillId="0" borderId="20" xfId="0" applyFont="1" applyBorder="1" applyAlignment="1">
      <alignment horizontal="center" vertical="center" wrapText="1" readingOrder="1"/>
    </xf>
    <xf numFmtId="0" fontId="10" fillId="0" borderId="22" xfId="0" applyFont="1" applyBorder="1" applyAlignment="1">
      <alignment horizontal="center" vertical="center" wrapText="1" readingOrder="1"/>
    </xf>
  </cellXfs>
  <cellStyles count="3">
    <cellStyle name="Millares" xfId="2" builtinId="3"/>
    <cellStyle name="Normal" xfId="0" builtinId="0"/>
    <cellStyle name="Normal 2" xfId="1" xr:uid="{A09C6FC8-9171-4EE1-9D1D-E98F5E17761C}"/>
  </cellStyles>
  <dxfs count="0"/>
  <tableStyles count="0" defaultTableStyle="TableStyleMedium2" defaultPivotStyle="PivotStyleLight16"/>
  <colors>
    <mruColors>
      <color rgb="FF5B4F63"/>
      <color rgb="FF46244C"/>
      <color rgb="FF8064A2"/>
      <color rgb="FF998BA3"/>
      <color rgb="FFFFC000"/>
      <color rgb="FF54002A"/>
      <color rgb="FFE3DFE5"/>
      <color rgb="FFE9D5DA"/>
      <color rgb="FFA6A6A6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'1-7'!$B$3</c:f>
              <c:strCache>
                <c:ptCount val="1"/>
                <c:pt idx="0">
                  <c:v>Lunes
01/08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'1-7'!$C$3:$I$3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15</c:v>
                </c:pt>
                <c:pt idx="3">
                  <c:v>15</c:v>
                </c:pt>
                <c:pt idx="4">
                  <c:v>8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D-4415-9332-3BB276587D3D}"/>
            </c:ext>
          </c:extLst>
        </c:ser>
        <c:ser>
          <c:idx val="1"/>
          <c:order val="1"/>
          <c:tx>
            <c:strRef>
              <c:f>'1-7'!$B$4</c:f>
              <c:strCache>
                <c:ptCount val="1"/>
                <c:pt idx="0">
                  <c:v>Martes
02/08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'1-7'!$C$4:$I$4</c:f>
              <c:numCache>
                <c:formatCode>General</c:formatCode>
                <c:ptCount val="7"/>
                <c:pt idx="0">
                  <c:v>8</c:v>
                </c:pt>
                <c:pt idx="1">
                  <c:v>0</c:v>
                </c:pt>
                <c:pt idx="2">
                  <c:v>11</c:v>
                </c:pt>
                <c:pt idx="3">
                  <c:v>17</c:v>
                </c:pt>
                <c:pt idx="4">
                  <c:v>4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D-4415-9332-3BB276587D3D}"/>
            </c:ext>
          </c:extLst>
        </c:ser>
        <c:ser>
          <c:idx val="2"/>
          <c:order val="2"/>
          <c:tx>
            <c:strRef>
              <c:f>'1-7'!$B$5</c:f>
              <c:strCache>
                <c:ptCount val="1"/>
                <c:pt idx="0">
                  <c:v>Miércoles
03/08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'1-7'!$C$5:$I$5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14</c:v>
                </c:pt>
                <c:pt idx="3">
                  <c:v>20</c:v>
                </c:pt>
                <c:pt idx="4">
                  <c:v>9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D-4415-9332-3BB276587D3D}"/>
            </c:ext>
          </c:extLst>
        </c:ser>
        <c:ser>
          <c:idx val="3"/>
          <c:order val="3"/>
          <c:tx>
            <c:strRef>
              <c:f>'1-7'!$B$6</c:f>
              <c:strCache>
                <c:ptCount val="1"/>
                <c:pt idx="0">
                  <c:v>Jueves
04/08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'1-7'!$C$6:$I$6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10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D-4415-9332-3BB276587D3D}"/>
            </c:ext>
          </c:extLst>
        </c:ser>
        <c:ser>
          <c:idx val="4"/>
          <c:order val="4"/>
          <c:tx>
            <c:strRef>
              <c:f>'1-7'!$B$7</c:f>
              <c:strCache>
                <c:ptCount val="1"/>
                <c:pt idx="0">
                  <c:v>Viernes
05/08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'1-7'!$C$7:$I$7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CD-4415-9332-3BB276587D3D}"/>
            </c:ext>
          </c:extLst>
        </c:ser>
        <c:ser>
          <c:idx val="5"/>
          <c:order val="5"/>
          <c:tx>
            <c:strRef>
              <c:f>'1-7'!$B$8</c:f>
              <c:strCache>
                <c:ptCount val="1"/>
                <c:pt idx="0">
                  <c:v>Sábado
06/08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'1-7'!$C$8:$I$8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CD-4415-9332-3BB276587D3D}"/>
            </c:ext>
          </c:extLst>
        </c:ser>
        <c:ser>
          <c:idx val="6"/>
          <c:order val="6"/>
          <c:tx>
            <c:strRef>
              <c:f>'1-7'!$B$9</c:f>
              <c:strCache>
                <c:ptCount val="1"/>
                <c:pt idx="0">
                  <c:v>Domingo
07/08</c:v>
                </c:pt>
              </c:strCache>
            </c:strRef>
          </c:tx>
          <c:spPr>
            <a:solidFill>
              <a:srgbClr val="9537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'1-7'!$C$9:$I$9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CD-4415-9332-3BB276587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138959"/>
        <c:axId val="1"/>
      </c:barChart>
      <c:catAx>
        <c:axId val="174313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431389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'8-14'!$B$3</c:f>
              <c:strCache>
                <c:ptCount val="1"/>
                <c:pt idx="0">
                  <c:v>Lunes
08/08</c:v>
                </c:pt>
              </c:strCache>
            </c:strRef>
          </c:tx>
          <c:spPr>
            <a:solidFill>
              <a:srgbClr val="E3DFE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'8-14'!$U$3:$W$3</c:f>
              <c:numCache>
                <c:formatCode>General</c:formatCode>
                <c:ptCount val="3"/>
                <c:pt idx="0">
                  <c:v>12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B-4F9A-8B2D-9C1BC16AAC8D}"/>
            </c:ext>
          </c:extLst>
        </c:ser>
        <c:ser>
          <c:idx val="1"/>
          <c:order val="1"/>
          <c:tx>
            <c:strRef>
              <c:f>'8-14'!$B$4</c:f>
              <c:strCache>
                <c:ptCount val="1"/>
                <c:pt idx="0">
                  <c:v>Martes
09/08</c:v>
                </c:pt>
              </c:strCache>
            </c:strRef>
          </c:tx>
          <c:spPr>
            <a:solidFill>
              <a:srgbClr val="54002A"/>
            </a:solidFill>
            <a:ln>
              <a:solidFill>
                <a:srgbClr val="54002A"/>
              </a:solidFill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'8-14'!$U$4:$W$4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B-4F9A-8B2D-9C1BC16AAC8D}"/>
            </c:ext>
          </c:extLst>
        </c:ser>
        <c:ser>
          <c:idx val="2"/>
          <c:order val="2"/>
          <c:tx>
            <c:strRef>
              <c:f>'8-14'!$B$5</c:f>
              <c:strCache>
                <c:ptCount val="1"/>
                <c:pt idx="0">
                  <c:v>Miércoles
10/08</c:v>
                </c:pt>
              </c:strCache>
            </c:strRef>
          </c:tx>
          <c:spPr>
            <a:solidFill>
              <a:srgbClr val="998BA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'8-14'!$U$5:$W$5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B-4F9A-8B2D-9C1BC16AAC8D}"/>
            </c:ext>
          </c:extLst>
        </c:ser>
        <c:ser>
          <c:idx val="3"/>
          <c:order val="3"/>
          <c:tx>
            <c:strRef>
              <c:f>'8-14'!$B$6</c:f>
              <c:strCache>
                <c:ptCount val="1"/>
                <c:pt idx="0">
                  <c:v>Jueves
11/08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'8-14'!$U$6:$W$6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B-4F9A-8B2D-9C1BC16AAC8D}"/>
            </c:ext>
          </c:extLst>
        </c:ser>
        <c:ser>
          <c:idx val="4"/>
          <c:order val="4"/>
          <c:tx>
            <c:strRef>
              <c:f>'8-14'!$B$7</c:f>
              <c:strCache>
                <c:ptCount val="1"/>
                <c:pt idx="0">
                  <c:v>Viernes
12/08</c:v>
                </c:pt>
              </c:strCache>
            </c:strRef>
          </c:tx>
          <c:spPr>
            <a:solidFill>
              <a:srgbClr val="5B4F6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'8-14'!$U$7:$W$7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4B-4F9A-8B2D-9C1BC16AAC8D}"/>
            </c:ext>
          </c:extLst>
        </c:ser>
        <c:ser>
          <c:idx val="5"/>
          <c:order val="5"/>
          <c:tx>
            <c:strRef>
              <c:f>'8-14'!$B$8</c:f>
              <c:strCache>
                <c:ptCount val="1"/>
                <c:pt idx="0">
                  <c:v>Sábado
13/08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'8-14'!$U$8:$W$8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4B-4F9A-8B2D-9C1BC16AAC8D}"/>
            </c:ext>
          </c:extLst>
        </c:ser>
        <c:ser>
          <c:idx val="6"/>
          <c:order val="6"/>
          <c:tx>
            <c:strRef>
              <c:f>'8-14'!$B$9</c:f>
              <c:strCache>
                <c:ptCount val="1"/>
                <c:pt idx="0">
                  <c:v>Domingo
14/08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'8-14'!$U$9:$W$9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4B-4F9A-8B2D-9C1BC16AA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584303"/>
        <c:axId val="1"/>
      </c:barChart>
      <c:catAx>
        <c:axId val="163658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Adelle Sans Light"/>
                <a:ea typeface="Adelle Sans Light"/>
                <a:cs typeface="Adelle Sans Light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365843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333333"/>
              </a:solidFill>
              <a:latin typeface="Adelle Sans Light"/>
              <a:ea typeface="Adelle Sans Light"/>
              <a:cs typeface="Adelle Sans Light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delle Sans Light"/>
          <a:ea typeface="Adelle Sans Light"/>
          <a:cs typeface="Adelle Sans Light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B4F63"/>
            </a:solidFill>
            <a:ln>
              <a:solidFill>
                <a:srgbClr val="5B4F63"/>
              </a:solidFill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'8-14'!$B$17:$B$21</c:f>
              <c:strCache>
                <c:ptCount val="5"/>
                <c:pt idx="0">
                  <c:v>Centro Integral</c:v>
                </c:pt>
                <c:pt idx="1">
                  <c:v>Centro de Empoderamiento</c:v>
                </c:pt>
                <c:pt idx="2">
                  <c:v>UAMs</c:v>
                </c:pt>
                <c:pt idx="3">
                  <c:v>Telmujer</c:v>
                </c:pt>
                <c:pt idx="4">
                  <c:v>Refugio</c:v>
                </c:pt>
              </c:strCache>
            </c:strRef>
          </c:cat>
          <c:val>
            <c:numRef>
              <c:f>'8-14'!$C$17:$C$21</c:f>
              <c:numCache>
                <c:formatCode>General</c:formatCode>
                <c:ptCount val="5"/>
                <c:pt idx="0">
                  <c:v>155</c:v>
                </c:pt>
                <c:pt idx="1">
                  <c:v>43</c:v>
                </c:pt>
                <c:pt idx="2">
                  <c:v>463</c:v>
                </c:pt>
                <c:pt idx="3">
                  <c:v>675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F-4FE1-959B-4F954A7B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6587103"/>
        <c:axId val="1"/>
      </c:barChart>
      <c:catAx>
        <c:axId val="16365871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Adelle Sans Light"/>
                <a:ea typeface="Adelle Sans Light"/>
                <a:cs typeface="Adelle Sans Light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3658710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delle Sans Light"/>
          <a:ea typeface="Adelle Sans Light"/>
          <a:cs typeface="Adelle Sans Light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'8-14'!$B$3</c:f>
              <c:strCache>
                <c:ptCount val="1"/>
                <c:pt idx="0">
                  <c:v>Lunes
08/08</c:v>
                </c:pt>
              </c:strCache>
            </c:strRef>
          </c:tx>
          <c:spPr>
            <a:solidFill>
              <a:srgbClr val="E3DFE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'8-14'!$L$3:$R$3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16</c:v>
                </c:pt>
                <c:pt idx="3">
                  <c:v>19</c:v>
                </c:pt>
                <c:pt idx="4">
                  <c:v>12</c:v>
                </c:pt>
                <c:pt idx="5">
                  <c:v>2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0-4A73-9186-7B7EE90DE8C3}"/>
            </c:ext>
          </c:extLst>
        </c:ser>
        <c:ser>
          <c:idx val="1"/>
          <c:order val="1"/>
          <c:tx>
            <c:strRef>
              <c:f>'8-14'!$B$4</c:f>
              <c:strCache>
                <c:ptCount val="1"/>
                <c:pt idx="0">
                  <c:v>Martes
09/08</c:v>
                </c:pt>
              </c:strCache>
            </c:strRef>
          </c:tx>
          <c:spPr>
            <a:solidFill>
              <a:srgbClr val="54002A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'8-14'!$L$4:$R$4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17</c:v>
                </c:pt>
                <c:pt idx="3">
                  <c:v>19</c:v>
                </c:pt>
                <c:pt idx="4">
                  <c:v>21</c:v>
                </c:pt>
                <c:pt idx="5">
                  <c:v>2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0-4A73-9186-7B7EE90DE8C3}"/>
            </c:ext>
          </c:extLst>
        </c:ser>
        <c:ser>
          <c:idx val="2"/>
          <c:order val="2"/>
          <c:tx>
            <c:strRef>
              <c:f>'8-14'!$B$5</c:f>
              <c:strCache>
                <c:ptCount val="1"/>
                <c:pt idx="0">
                  <c:v>Miércoles
10/08</c:v>
                </c:pt>
              </c:strCache>
            </c:strRef>
          </c:tx>
          <c:spPr>
            <a:solidFill>
              <a:srgbClr val="998BA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'8-14'!$L$5:$R$5</c:f>
              <c:numCache>
                <c:formatCode>General</c:formatCode>
                <c:ptCount val="7"/>
                <c:pt idx="0">
                  <c:v>8</c:v>
                </c:pt>
                <c:pt idx="1">
                  <c:v>0</c:v>
                </c:pt>
                <c:pt idx="2">
                  <c:v>20</c:v>
                </c:pt>
                <c:pt idx="3">
                  <c:v>30</c:v>
                </c:pt>
                <c:pt idx="4">
                  <c:v>9</c:v>
                </c:pt>
                <c:pt idx="5">
                  <c:v>6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20-4A73-9186-7B7EE90DE8C3}"/>
            </c:ext>
          </c:extLst>
        </c:ser>
        <c:ser>
          <c:idx val="3"/>
          <c:order val="3"/>
          <c:tx>
            <c:strRef>
              <c:f>'8-14'!$B$6</c:f>
              <c:strCache>
                <c:ptCount val="1"/>
                <c:pt idx="0">
                  <c:v>Jueves
11/08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'8-14'!$L$6:$R$6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11</c:v>
                </c:pt>
                <c:pt idx="3">
                  <c:v>28</c:v>
                </c:pt>
                <c:pt idx="4">
                  <c:v>17</c:v>
                </c:pt>
                <c:pt idx="5">
                  <c:v>2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20-4A73-9186-7B7EE90DE8C3}"/>
            </c:ext>
          </c:extLst>
        </c:ser>
        <c:ser>
          <c:idx val="4"/>
          <c:order val="4"/>
          <c:tx>
            <c:strRef>
              <c:f>'8-14'!$B$7</c:f>
              <c:strCache>
                <c:ptCount val="1"/>
                <c:pt idx="0">
                  <c:v>Viernes
12/08</c:v>
                </c:pt>
              </c:strCache>
            </c:strRef>
          </c:tx>
          <c:spPr>
            <a:solidFill>
              <a:srgbClr val="5B4F6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'8-14'!$L$7:$R$7</c:f>
              <c:numCache>
                <c:formatCode>General</c:formatCode>
                <c:ptCount val="7"/>
                <c:pt idx="0">
                  <c:v>11</c:v>
                </c:pt>
                <c:pt idx="1">
                  <c:v>0</c:v>
                </c:pt>
                <c:pt idx="2">
                  <c:v>11</c:v>
                </c:pt>
                <c:pt idx="3">
                  <c:v>25</c:v>
                </c:pt>
                <c:pt idx="4">
                  <c:v>10</c:v>
                </c:pt>
                <c:pt idx="5">
                  <c:v>5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20-4A73-9186-7B7EE90DE8C3}"/>
            </c:ext>
          </c:extLst>
        </c:ser>
        <c:ser>
          <c:idx val="5"/>
          <c:order val="5"/>
          <c:tx>
            <c:strRef>
              <c:f>'8-14'!$B$8</c:f>
              <c:strCache>
                <c:ptCount val="1"/>
                <c:pt idx="0">
                  <c:v>Sábado
13/08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'8-14'!$L$8:$R$8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20-4A73-9186-7B7EE90DE8C3}"/>
            </c:ext>
          </c:extLst>
        </c:ser>
        <c:ser>
          <c:idx val="6"/>
          <c:order val="6"/>
          <c:tx>
            <c:strRef>
              <c:f>'8-14'!$B$9</c:f>
              <c:strCache>
                <c:ptCount val="1"/>
                <c:pt idx="0">
                  <c:v>Domingo
14/08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'8-14'!$L$9:$R$9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20-4A73-9186-7B7EE90D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585103"/>
        <c:axId val="1"/>
      </c:barChart>
      <c:catAx>
        <c:axId val="163658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Adelle Sans Light"/>
                <a:ea typeface="Adelle Sans Light"/>
                <a:cs typeface="Adelle Sans Light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365851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333333"/>
              </a:solidFill>
              <a:latin typeface="Adelle Sans Light"/>
              <a:ea typeface="Adelle Sans Light"/>
              <a:cs typeface="Adelle Sans Light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delle Sans Light"/>
          <a:ea typeface="Adelle Sans Light"/>
          <a:cs typeface="Adelle Sans Light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'15-21'!$B$3</c:f>
              <c:strCache>
                <c:ptCount val="1"/>
                <c:pt idx="0">
                  <c:v>Lunes
15/08</c:v>
                </c:pt>
              </c:strCache>
            </c:strRef>
          </c:tx>
          <c:spPr>
            <a:solidFill>
              <a:srgbClr val="E3DFE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'15-21'!$C$3:$I$3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C-48B6-9A53-4F3FFFB9D226}"/>
            </c:ext>
          </c:extLst>
        </c:ser>
        <c:ser>
          <c:idx val="1"/>
          <c:order val="1"/>
          <c:tx>
            <c:strRef>
              <c:f>'15-21'!$B$4</c:f>
              <c:strCache>
                <c:ptCount val="1"/>
                <c:pt idx="0">
                  <c:v>Martes
16/08</c:v>
                </c:pt>
              </c:strCache>
            </c:strRef>
          </c:tx>
          <c:spPr>
            <a:solidFill>
              <a:srgbClr val="54002A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'15-21'!$C$4:$I$4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11</c:v>
                </c:pt>
                <c:pt idx="3">
                  <c:v>14</c:v>
                </c:pt>
                <c:pt idx="4">
                  <c:v>6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C-48B6-9A53-4F3FFFB9D226}"/>
            </c:ext>
          </c:extLst>
        </c:ser>
        <c:ser>
          <c:idx val="2"/>
          <c:order val="2"/>
          <c:tx>
            <c:strRef>
              <c:f>'15-21'!$B$5</c:f>
              <c:strCache>
                <c:ptCount val="1"/>
                <c:pt idx="0">
                  <c:v>Miércoles
17/08</c:v>
                </c:pt>
              </c:strCache>
            </c:strRef>
          </c:tx>
          <c:spPr>
            <a:solidFill>
              <a:srgbClr val="998BA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'15-21'!$C$5:$I$5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15</c:v>
                </c:pt>
                <c:pt idx="4">
                  <c:v>4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8C-48B6-9A53-4F3FFFB9D226}"/>
            </c:ext>
          </c:extLst>
        </c:ser>
        <c:ser>
          <c:idx val="3"/>
          <c:order val="3"/>
          <c:tx>
            <c:strRef>
              <c:f>'15-21'!$B$6</c:f>
              <c:strCache>
                <c:ptCount val="1"/>
                <c:pt idx="0">
                  <c:v>Jueves
18/08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'15-21'!$C$6:$I$6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16</c:v>
                </c:pt>
                <c:pt idx="3">
                  <c:v>12</c:v>
                </c:pt>
                <c:pt idx="4">
                  <c:v>7</c:v>
                </c:pt>
                <c:pt idx="5">
                  <c:v>0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8C-48B6-9A53-4F3FFFB9D226}"/>
            </c:ext>
          </c:extLst>
        </c:ser>
        <c:ser>
          <c:idx val="4"/>
          <c:order val="4"/>
          <c:tx>
            <c:strRef>
              <c:f>'15-21'!$B$7</c:f>
              <c:strCache>
                <c:ptCount val="1"/>
                <c:pt idx="0">
                  <c:v>Viernes
19/08</c:v>
                </c:pt>
              </c:strCache>
            </c:strRef>
          </c:tx>
          <c:spPr>
            <a:solidFill>
              <a:srgbClr val="5B4F6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'15-21'!$C$7:$I$7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8C-48B6-9A53-4F3FFFB9D226}"/>
            </c:ext>
          </c:extLst>
        </c:ser>
        <c:ser>
          <c:idx val="5"/>
          <c:order val="5"/>
          <c:tx>
            <c:strRef>
              <c:f>'15-21'!$B$8</c:f>
              <c:strCache>
                <c:ptCount val="1"/>
                <c:pt idx="0">
                  <c:v>Sábado
20/08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'15-21'!$C$8:$I$8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8C-48B6-9A53-4F3FFFB9D226}"/>
            </c:ext>
          </c:extLst>
        </c:ser>
        <c:ser>
          <c:idx val="6"/>
          <c:order val="6"/>
          <c:tx>
            <c:strRef>
              <c:f>'15-21'!$B$9</c:f>
              <c:strCache>
                <c:ptCount val="1"/>
                <c:pt idx="0">
                  <c:v>Domingo
21/08</c:v>
                </c:pt>
              </c:strCache>
            </c:strRef>
          </c:tx>
          <c:spPr>
            <a:solidFill>
              <a:srgbClr val="95372B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'15-21'!$C$9:$I$9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8C-48B6-9A53-4F3FFFB9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139759"/>
        <c:axId val="1"/>
      </c:barChart>
      <c:catAx>
        <c:axId val="174313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333333"/>
                </a:solidFill>
                <a:latin typeface="Adelle Sans Light"/>
                <a:ea typeface="Adelle Sans Light"/>
                <a:cs typeface="Adelle Sans Light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431397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333333"/>
              </a:solidFill>
              <a:latin typeface="Adelle Sans Light"/>
              <a:ea typeface="Adelle Sans Light"/>
              <a:cs typeface="Adelle Sans Light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delle Sans Light"/>
          <a:ea typeface="Adelle Sans Light"/>
          <a:cs typeface="Adelle Sans Light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'15-21'!$B$3</c:f>
              <c:strCache>
                <c:ptCount val="1"/>
                <c:pt idx="0">
                  <c:v>Lunes
15/08</c:v>
                </c:pt>
              </c:strCache>
            </c:strRef>
          </c:tx>
          <c:spPr>
            <a:solidFill>
              <a:srgbClr val="E3DFE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'15-21'!$J$3:$K$3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0-41C0-A3F8-A7351FFE5C09}"/>
            </c:ext>
          </c:extLst>
        </c:ser>
        <c:ser>
          <c:idx val="1"/>
          <c:order val="1"/>
          <c:tx>
            <c:strRef>
              <c:f>'15-21'!$B$4</c:f>
              <c:strCache>
                <c:ptCount val="1"/>
                <c:pt idx="0">
                  <c:v>Martes
16/08</c:v>
                </c:pt>
              </c:strCache>
            </c:strRef>
          </c:tx>
          <c:spPr>
            <a:solidFill>
              <a:srgbClr val="54002A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'15-21'!$J$4:$K$4</c:f>
              <c:numCache>
                <c:formatCode>General</c:formatCode>
                <c:ptCount val="2"/>
                <c:pt idx="0">
                  <c:v>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0-41C0-A3F8-A7351FFE5C09}"/>
            </c:ext>
          </c:extLst>
        </c:ser>
        <c:ser>
          <c:idx val="2"/>
          <c:order val="2"/>
          <c:tx>
            <c:strRef>
              <c:f>'15-21'!$B$5</c:f>
              <c:strCache>
                <c:ptCount val="1"/>
                <c:pt idx="0">
                  <c:v>Miércoles
17/08</c:v>
                </c:pt>
              </c:strCache>
            </c:strRef>
          </c:tx>
          <c:spPr>
            <a:solidFill>
              <a:srgbClr val="998BA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'15-21'!$J$5:$K$5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0-41C0-A3F8-A7351FFE5C09}"/>
            </c:ext>
          </c:extLst>
        </c:ser>
        <c:ser>
          <c:idx val="3"/>
          <c:order val="3"/>
          <c:tx>
            <c:strRef>
              <c:f>'15-21'!$B$6</c:f>
              <c:strCache>
                <c:ptCount val="1"/>
                <c:pt idx="0">
                  <c:v>Jueves
18/08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'15-21'!$J$6:$K$6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0-41C0-A3F8-A7351FFE5C09}"/>
            </c:ext>
          </c:extLst>
        </c:ser>
        <c:ser>
          <c:idx val="4"/>
          <c:order val="4"/>
          <c:tx>
            <c:strRef>
              <c:f>'15-21'!$B$7</c:f>
              <c:strCache>
                <c:ptCount val="1"/>
                <c:pt idx="0">
                  <c:v>Viernes
19/08</c:v>
                </c:pt>
              </c:strCache>
            </c:strRef>
          </c:tx>
          <c:spPr>
            <a:solidFill>
              <a:srgbClr val="5B4F6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'15-21'!$J$7:$K$7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0-41C0-A3F8-A7351FFE5C09}"/>
            </c:ext>
          </c:extLst>
        </c:ser>
        <c:ser>
          <c:idx val="5"/>
          <c:order val="5"/>
          <c:tx>
            <c:strRef>
              <c:f>'15-21'!$B$8</c:f>
              <c:strCache>
                <c:ptCount val="1"/>
                <c:pt idx="0">
                  <c:v>Sábado
20/08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'15-21'!$J$8:$K$8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10-41C0-A3F8-A7351FFE5C09}"/>
            </c:ext>
          </c:extLst>
        </c:ser>
        <c:ser>
          <c:idx val="6"/>
          <c:order val="6"/>
          <c:tx>
            <c:strRef>
              <c:f>'15-21'!$B$9</c:f>
              <c:strCache>
                <c:ptCount val="1"/>
                <c:pt idx="0">
                  <c:v>Domingo
21/08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'15-21'!$J$9:$K$9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0-41C0-A3F8-A7351FFE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140159"/>
        <c:axId val="1"/>
      </c:barChart>
      <c:catAx>
        <c:axId val="174314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333333"/>
                </a:solidFill>
                <a:latin typeface="Adelle Sans Light"/>
                <a:ea typeface="Adelle Sans Light"/>
                <a:cs typeface="Adelle Sans Light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431401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Adelle Sans Light"/>
              <a:ea typeface="Adelle Sans Light"/>
              <a:cs typeface="Adelle Sans Light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delle Sans Light"/>
          <a:ea typeface="Adelle Sans Light"/>
          <a:cs typeface="Adelle Sans Light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'15-21'!$B$3</c:f>
              <c:strCache>
                <c:ptCount val="1"/>
                <c:pt idx="0">
                  <c:v>Lunes
15/08</c:v>
                </c:pt>
              </c:strCache>
            </c:strRef>
          </c:tx>
          <c:spPr>
            <a:solidFill>
              <a:srgbClr val="E3DFE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'15-21'!$S$3:$T$3</c:f>
              <c:numCache>
                <c:formatCode>General</c:formatCode>
                <c:ptCount val="2"/>
                <c:pt idx="0">
                  <c:v>25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D-4B18-90B8-65833834C7A6}"/>
            </c:ext>
          </c:extLst>
        </c:ser>
        <c:ser>
          <c:idx val="1"/>
          <c:order val="1"/>
          <c:tx>
            <c:strRef>
              <c:f>'15-21'!$B$4</c:f>
              <c:strCache>
                <c:ptCount val="1"/>
                <c:pt idx="0">
                  <c:v>Martes
16/08</c:v>
                </c:pt>
              </c:strCache>
            </c:strRef>
          </c:tx>
          <c:spPr>
            <a:solidFill>
              <a:srgbClr val="54002A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'15-21'!$S$4:$T$4</c:f>
              <c:numCache>
                <c:formatCode>General</c:formatCode>
                <c:ptCount val="2"/>
                <c:pt idx="0">
                  <c:v>26</c:v>
                </c:pt>
                <c:pt idx="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D-4B18-90B8-65833834C7A6}"/>
            </c:ext>
          </c:extLst>
        </c:ser>
        <c:ser>
          <c:idx val="2"/>
          <c:order val="2"/>
          <c:tx>
            <c:strRef>
              <c:f>'15-21'!$B$5</c:f>
              <c:strCache>
                <c:ptCount val="1"/>
                <c:pt idx="0">
                  <c:v>Miércoles
17/08</c:v>
                </c:pt>
              </c:strCache>
            </c:strRef>
          </c:tx>
          <c:spPr>
            <a:solidFill>
              <a:srgbClr val="998BA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'15-21'!$S$5:$T$5</c:f>
              <c:numCache>
                <c:formatCode>General</c:formatCode>
                <c:ptCount val="2"/>
                <c:pt idx="0">
                  <c:v>13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3D-4B18-90B8-65833834C7A6}"/>
            </c:ext>
          </c:extLst>
        </c:ser>
        <c:ser>
          <c:idx val="3"/>
          <c:order val="3"/>
          <c:tx>
            <c:strRef>
              <c:f>'15-21'!$B$6</c:f>
              <c:strCache>
                <c:ptCount val="1"/>
                <c:pt idx="0">
                  <c:v>Jueves
18/08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'15-21'!$S$6:$T$6</c:f>
              <c:numCache>
                <c:formatCode>General</c:formatCode>
                <c:ptCount val="2"/>
                <c:pt idx="0">
                  <c:v>35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3D-4B18-90B8-65833834C7A6}"/>
            </c:ext>
          </c:extLst>
        </c:ser>
        <c:ser>
          <c:idx val="4"/>
          <c:order val="4"/>
          <c:tx>
            <c:strRef>
              <c:f>'15-21'!$B$7</c:f>
              <c:strCache>
                <c:ptCount val="1"/>
                <c:pt idx="0">
                  <c:v>Viernes
19/08</c:v>
                </c:pt>
              </c:strCache>
            </c:strRef>
          </c:tx>
          <c:spPr>
            <a:solidFill>
              <a:srgbClr val="5B4F6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'15-21'!$S$7:$T$7</c:f>
              <c:numCache>
                <c:formatCode>General</c:formatCode>
                <c:ptCount val="2"/>
                <c:pt idx="0">
                  <c:v>16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3D-4B18-90B8-65833834C7A6}"/>
            </c:ext>
          </c:extLst>
        </c:ser>
        <c:ser>
          <c:idx val="5"/>
          <c:order val="5"/>
          <c:tx>
            <c:strRef>
              <c:f>'15-21'!$B$8</c:f>
              <c:strCache>
                <c:ptCount val="1"/>
                <c:pt idx="0">
                  <c:v>Sábado
20/08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'15-21'!$S$8:$T$8</c:f>
              <c:numCache>
                <c:formatCode>General</c:formatCode>
                <c:ptCount val="2"/>
                <c:pt idx="0">
                  <c:v>15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3D-4B18-90B8-65833834C7A6}"/>
            </c:ext>
          </c:extLst>
        </c:ser>
        <c:ser>
          <c:idx val="6"/>
          <c:order val="6"/>
          <c:tx>
            <c:strRef>
              <c:f>'15-21'!$B$9</c:f>
              <c:strCache>
                <c:ptCount val="1"/>
                <c:pt idx="0">
                  <c:v>Domingo
21/08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'15-21'!$S$9:$T$9</c:f>
              <c:numCache>
                <c:formatCode>General</c:formatCode>
                <c:ptCount val="2"/>
                <c:pt idx="0">
                  <c:v>28</c:v>
                </c:pt>
                <c:pt idx="1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3D-4B18-90B8-65833834C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143759"/>
        <c:axId val="1"/>
      </c:barChart>
      <c:catAx>
        <c:axId val="174314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Adelle Sans Light"/>
                <a:ea typeface="Adelle Sans Light"/>
                <a:cs typeface="Adelle Sans Light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431437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333333"/>
              </a:solidFill>
              <a:latin typeface="Adelle Sans Light"/>
              <a:ea typeface="Adelle Sans Light"/>
              <a:cs typeface="Adelle Sans Light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delle Sans Light"/>
          <a:ea typeface="Adelle Sans Light"/>
          <a:cs typeface="Adelle Sans Light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'15-21'!$B$3</c:f>
              <c:strCache>
                <c:ptCount val="1"/>
                <c:pt idx="0">
                  <c:v>Lunes
15/08</c:v>
                </c:pt>
              </c:strCache>
            </c:strRef>
          </c:tx>
          <c:spPr>
            <a:solidFill>
              <a:srgbClr val="E3DFE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'15-21'!$U$3:$W$3</c:f>
              <c:numCache>
                <c:formatCode>General</c:formatCode>
                <c:ptCount val="3"/>
                <c:pt idx="0">
                  <c:v>7</c:v>
                </c:pt>
                <c:pt idx="1">
                  <c:v>14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A-46E6-9000-3EE2DA26018D}"/>
            </c:ext>
          </c:extLst>
        </c:ser>
        <c:ser>
          <c:idx val="1"/>
          <c:order val="1"/>
          <c:tx>
            <c:strRef>
              <c:f>'15-21'!$B$4</c:f>
              <c:strCache>
                <c:ptCount val="1"/>
                <c:pt idx="0">
                  <c:v>Martes
16/08</c:v>
                </c:pt>
              </c:strCache>
            </c:strRef>
          </c:tx>
          <c:spPr>
            <a:solidFill>
              <a:srgbClr val="54002A"/>
            </a:solidFill>
            <a:ln>
              <a:solidFill>
                <a:srgbClr val="54002A"/>
              </a:solidFill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'15-21'!$U$4:$W$4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A-46E6-9000-3EE2DA26018D}"/>
            </c:ext>
          </c:extLst>
        </c:ser>
        <c:ser>
          <c:idx val="2"/>
          <c:order val="2"/>
          <c:tx>
            <c:strRef>
              <c:f>'15-21'!$B$5</c:f>
              <c:strCache>
                <c:ptCount val="1"/>
                <c:pt idx="0">
                  <c:v>Miércoles
17/08</c:v>
                </c:pt>
              </c:strCache>
            </c:strRef>
          </c:tx>
          <c:spPr>
            <a:solidFill>
              <a:srgbClr val="998BA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'15-21'!$U$5:$W$5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DA-46E6-9000-3EE2DA26018D}"/>
            </c:ext>
          </c:extLst>
        </c:ser>
        <c:ser>
          <c:idx val="3"/>
          <c:order val="3"/>
          <c:tx>
            <c:strRef>
              <c:f>'15-21'!$B$6</c:f>
              <c:strCache>
                <c:ptCount val="1"/>
                <c:pt idx="0">
                  <c:v>Jueves
18/08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'15-21'!$U$6:$W$6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DA-46E6-9000-3EE2DA26018D}"/>
            </c:ext>
          </c:extLst>
        </c:ser>
        <c:ser>
          <c:idx val="4"/>
          <c:order val="4"/>
          <c:tx>
            <c:strRef>
              <c:f>'15-21'!$B$7</c:f>
              <c:strCache>
                <c:ptCount val="1"/>
                <c:pt idx="0">
                  <c:v>Viernes
19/08</c:v>
                </c:pt>
              </c:strCache>
            </c:strRef>
          </c:tx>
          <c:spPr>
            <a:solidFill>
              <a:srgbClr val="5B4F6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'15-21'!$U$7:$W$7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DA-46E6-9000-3EE2DA26018D}"/>
            </c:ext>
          </c:extLst>
        </c:ser>
        <c:ser>
          <c:idx val="5"/>
          <c:order val="5"/>
          <c:tx>
            <c:strRef>
              <c:f>'15-21'!$B$8</c:f>
              <c:strCache>
                <c:ptCount val="1"/>
                <c:pt idx="0">
                  <c:v>Sábado
20/08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'15-21'!$U$8:$W$8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DA-46E6-9000-3EE2DA26018D}"/>
            </c:ext>
          </c:extLst>
        </c:ser>
        <c:ser>
          <c:idx val="6"/>
          <c:order val="6"/>
          <c:tx>
            <c:strRef>
              <c:f>'15-21'!$B$9</c:f>
              <c:strCache>
                <c:ptCount val="1"/>
                <c:pt idx="0">
                  <c:v>Domingo
21/08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'15-21'!$U$9:$W$9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DA-46E6-9000-3EE2DA260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140959"/>
        <c:axId val="1"/>
      </c:barChart>
      <c:catAx>
        <c:axId val="174314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Adelle Sans Light"/>
                <a:ea typeface="Adelle Sans Light"/>
                <a:cs typeface="Adelle Sans Light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431409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333333"/>
              </a:solidFill>
              <a:latin typeface="Adelle Sans Light"/>
              <a:ea typeface="Adelle Sans Light"/>
              <a:cs typeface="Adelle Sans Light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delle Sans Light"/>
          <a:ea typeface="Adelle Sans Light"/>
          <a:cs typeface="Adelle Sans Light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B4F63"/>
            </a:solidFill>
            <a:ln>
              <a:solidFill>
                <a:srgbClr val="5B4F63"/>
              </a:solidFill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'15-21'!$B$17:$B$21</c:f>
              <c:strCache>
                <c:ptCount val="5"/>
                <c:pt idx="0">
                  <c:v>Centro Integral</c:v>
                </c:pt>
                <c:pt idx="1">
                  <c:v>Centro de Empoderamiento</c:v>
                </c:pt>
                <c:pt idx="2">
                  <c:v>UAMs</c:v>
                </c:pt>
                <c:pt idx="3">
                  <c:v>Telmujer</c:v>
                </c:pt>
                <c:pt idx="4">
                  <c:v>Refugio</c:v>
                </c:pt>
              </c:strCache>
            </c:strRef>
          </c:cat>
          <c:val>
            <c:numRef>
              <c:f>'15-21'!$C$17:$C$21</c:f>
              <c:numCache>
                <c:formatCode>General</c:formatCode>
                <c:ptCount val="5"/>
                <c:pt idx="0">
                  <c:v>200</c:v>
                </c:pt>
                <c:pt idx="1">
                  <c:v>44</c:v>
                </c:pt>
                <c:pt idx="2">
                  <c:v>478</c:v>
                </c:pt>
                <c:pt idx="3">
                  <c:v>735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0-49CC-955E-4E4D2CB42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4360159"/>
        <c:axId val="1"/>
      </c:barChart>
      <c:catAx>
        <c:axId val="17243601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Adelle Sans Light"/>
                <a:ea typeface="Adelle Sans Light"/>
                <a:cs typeface="Adelle Sans Light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2436015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delle Sans Light"/>
          <a:ea typeface="Adelle Sans Light"/>
          <a:cs typeface="Adelle Sans Light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'15-21'!$B$3</c:f>
              <c:strCache>
                <c:ptCount val="1"/>
                <c:pt idx="0">
                  <c:v>Lunes
15/08</c:v>
                </c:pt>
              </c:strCache>
            </c:strRef>
          </c:tx>
          <c:spPr>
            <a:solidFill>
              <a:srgbClr val="E3DFE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'15-21'!$L$3:$R$3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8</c:v>
                </c:pt>
                <c:pt idx="3">
                  <c:v>21</c:v>
                </c:pt>
                <c:pt idx="4">
                  <c:v>11</c:v>
                </c:pt>
                <c:pt idx="5">
                  <c:v>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D-4CD6-97B2-E6B429427727}"/>
            </c:ext>
          </c:extLst>
        </c:ser>
        <c:ser>
          <c:idx val="1"/>
          <c:order val="1"/>
          <c:tx>
            <c:strRef>
              <c:f>'15-21'!$B$4</c:f>
              <c:strCache>
                <c:ptCount val="1"/>
                <c:pt idx="0">
                  <c:v>Martes
16/08</c:v>
                </c:pt>
              </c:strCache>
            </c:strRef>
          </c:tx>
          <c:spPr>
            <a:solidFill>
              <a:srgbClr val="54002A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'15-21'!$L$4:$R$4</c:f>
              <c:numCache>
                <c:formatCode>General</c:formatCode>
                <c:ptCount val="7"/>
                <c:pt idx="0">
                  <c:v>16</c:v>
                </c:pt>
                <c:pt idx="1">
                  <c:v>0</c:v>
                </c:pt>
                <c:pt idx="2">
                  <c:v>16</c:v>
                </c:pt>
                <c:pt idx="3">
                  <c:v>24</c:v>
                </c:pt>
                <c:pt idx="4">
                  <c:v>12</c:v>
                </c:pt>
                <c:pt idx="5">
                  <c:v>0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D-4CD6-97B2-E6B429427727}"/>
            </c:ext>
          </c:extLst>
        </c:ser>
        <c:ser>
          <c:idx val="2"/>
          <c:order val="2"/>
          <c:tx>
            <c:strRef>
              <c:f>'15-21'!$B$5</c:f>
              <c:strCache>
                <c:ptCount val="1"/>
                <c:pt idx="0">
                  <c:v>Miércoles
17/08</c:v>
                </c:pt>
              </c:strCache>
            </c:strRef>
          </c:tx>
          <c:spPr>
            <a:solidFill>
              <a:srgbClr val="998BA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'15-21'!$L$5:$R$5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14</c:v>
                </c:pt>
                <c:pt idx="3">
                  <c:v>27</c:v>
                </c:pt>
                <c:pt idx="4">
                  <c:v>8</c:v>
                </c:pt>
                <c:pt idx="5">
                  <c:v>1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D-4CD6-97B2-E6B429427727}"/>
            </c:ext>
          </c:extLst>
        </c:ser>
        <c:ser>
          <c:idx val="3"/>
          <c:order val="3"/>
          <c:tx>
            <c:strRef>
              <c:f>'15-21'!$B$6</c:f>
              <c:strCache>
                <c:ptCount val="1"/>
                <c:pt idx="0">
                  <c:v>Jueves
18/08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'15-21'!$L$6:$R$6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24</c:v>
                </c:pt>
                <c:pt idx="3">
                  <c:v>25</c:v>
                </c:pt>
                <c:pt idx="4">
                  <c:v>13</c:v>
                </c:pt>
                <c:pt idx="5">
                  <c:v>3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5D-4CD6-97B2-E6B429427727}"/>
            </c:ext>
          </c:extLst>
        </c:ser>
        <c:ser>
          <c:idx val="4"/>
          <c:order val="4"/>
          <c:tx>
            <c:strRef>
              <c:f>'15-21'!$B$7</c:f>
              <c:strCache>
                <c:ptCount val="1"/>
                <c:pt idx="0">
                  <c:v>Viernes
19/08</c:v>
                </c:pt>
              </c:strCache>
            </c:strRef>
          </c:tx>
          <c:spPr>
            <a:solidFill>
              <a:srgbClr val="5B4F6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'15-21'!$L$7:$R$7</c:f>
              <c:numCache>
                <c:formatCode>General</c:formatCode>
                <c:ptCount val="7"/>
                <c:pt idx="0">
                  <c:v>11</c:v>
                </c:pt>
                <c:pt idx="1">
                  <c:v>0</c:v>
                </c:pt>
                <c:pt idx="2">
                  <c:v>22</c:v>
                </c:pt>
                <c:pt idx="3">
                  <c:v>26</c:v>
                </c:pt>
                <c:pt idx="4">
                  <c:v>18</c:v>
                </c:pt>
                <c:pt idx="5">
                  <c:v>0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5D-4CD6-97B2-E6B429427727}"/>
            </c:ext>
          </c:extLst>
        </c:ser>
        <c:ser>
          <c:idx val="5"/>
          <c:order val="5"/>
          <c:tx>
            <c:strRef>
              <c:f>'15-21'!$B$8</c:f>
              <c:strCache>
                <c:ptCount val="1"/>
                <c:pt idx="0">
                  <c:v>Sábado
20/08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'15-21'!$L$8:$R$8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5D-4CD6-97B2-E6B429427727}"/>
            </c:ext>
          </c:extLst>
        </c:ser>
        <c:ser>
          <c:idx val="6"/>
          <c:order val="6"/>
          <c:tx>
            <c:strRef>
              <c:f>'15-21'!$B$9</c:f>
              <c:strCache>
                <c:ptCount val="1"/>
                <c:pt idx="0">
                  <c:v>Domingo
21/08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'15-21'!$L$2:$R$2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'15-21'!$L$9:$R$9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5D-4CD6-97B2-E6B429427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360959"/>
        <c:axId val="1"/>
      </c:barChart>
      <c:catAx>
        <c:axId val="172436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Adelle Sans Light"/>
                <a:ea typeface="Adelle Sans Light"/>
                <a:cs typeface="Adelle Sans Light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243609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333333"/>
              </a:solidFill>
              <a:latin typeface="Adelle Sans Light"/>
              <a:ea typeface="Adelle Sans Light"/>
              <a:cs typeface="Adelle Sans Light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delle Sans Light"/>
          <a:ea typeface="Adelle Sans Light"/>
          <a:cs typeface="Adelle Sans Light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'22-28'!$B$3</c:f>
              <c:strCache>
                <c:ptCount val="1"/>
                <c:pt idx="0">
                  <c:v>Lunes
22/08</c:v>
                </c:pt>
              </c:strCache>
            </c:strRef>
          </c:tx>
          <c:spPr>
            <a:solidFill>
              <a:srgbClr val="E3DFE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'22-28'!$C$3:$I$3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19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B-489B-91DB-76B8869DE9A3}"/>
            </c:ext>
          </c:extLst>
        </c:ser>
        <c:ser>
          <c:idx val="1"/>
          <c:order val="1"/>
          <c:tx>
            <c:strRef>
              <c:f>'22-28'!$B$4</c:f>
              <c:strCache>
                <c:ptCount val="1"/>
                <c:pt idx="0">
                  <c:v>Martes
23/08</c:v>
                </c:pt>
              </c:strCache>
            </c:strRef>
          </c:tx>
          <c:spPr>
            <a:solidFill>
              <a:srgbClr val="54002A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'22-28'!$C$4:$I$4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18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B-489B-91DB-76B8869DE9A3}"/>
            </c:ext>
          </c:extLst>
        </c:ser>
        <c:ser>
          <c:idx val="2"/>
          <c:order val="2"/>
          <c:tx>
            <c:strRef>
              <c:f>'22-28'!$B$5</c:f>
              <c:strCache>
                <c:ptCount val="1"/>
                <c:pt idx="0">
                  <c:v>Miércoles
24/08</c:v>
                </c:pt>
              </c:strCache>
            </c:strRef>
          </c:tx>
          <c:spPr>
            <a:solidFill>
              <a:srgbClr val="998BA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'22-28'!$C$5:$I$5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18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7B-489B-91DB-76B8869DE9A3}"/>
            </c:ext>
          </c:extLst>
        </c:ser>
        <c:ser>
          <c:idx val="3"/>
          <c:order val="3"/>
          <c:tx>
            <c:strRef>
              <c:f>'22-28'!$B$6</c:f>
              <c:strCache>
                <c:ptCount val="1"/>
                <c:pt idx="0">
                  <c:v>Jueves
25/08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'22-28'!$C$6:$I$6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18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7B-489B-91DB-76B8869DE9A3}"/>
            </c:ext>
          </c:extLst>
        </c:ser>
        <c:ser>
          <c:idx val="4"/>
          <c:order val="4"/>
          <c:tx>
            <c:strRef>
              <c:f>'22-28'!$B$7</c:f>
              <c:strCache>
                <c:ptCount val="1"/>
                <c:pt idx="0">
                  <c:v>Viernes
26/08</c:v>
                </c:pt>
              </c:strCache>
            </c:strRef>
          </c:tx>
          <c:spPr>
            <a:solidFill>
              <a:srgbClr val="5B4F6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'22-28'!$C$7:$I$7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7B-489B-91DB-76B8869DE9A3}"/>
            </c:ext>
          </c:extLst>
        </c:ser>
        <c:ser>
          <c:idx val="5"/>
          <c:order val="5"/>
          <c:tx>
            <c:strRef>
              <c:f>'22-28'!$B$8</c:f>
              <c:strCache>
                <c:ptCount val="1"/>
                <c:pt idx="0">
                  <c:v>Sábado
27/08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'22-28'!$C$8:$I$8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7B-489B-91DB-76B8869DE9A3}"/>
            </c:ext>
          </c:extLst>
        </c:ser>
        <c:ser>
          <c:idx val="6"/>
          <c:order val="6"/>
          <c:tx>
            <c:strRef>
              <c:f>'22-28'!$B$9</c:f>
              <c:strCache>
                <c:ptCount val="1"/>
                <c:pt idx="0">
                  <c:v>Domingo
28/08</c:v>
                </c:pt>
              </c:strCache>
            </c:strRef>
          </c:tx>
          <c:spPr>
            <a:solidFill>
              <a:srgbClr val="95372B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'22-28'!$C$9:$I$9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7B-489B-91DB-76B8869DE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395759"/>
        <c:axId val="1"/>
      </c:barChart>
      <c:catAx>
        <c:axId val="172439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333333"/>
                </a:solidFill>
                <a:latin typeface="Adelle Sans Light"/>
                <a:ea typeface="Adelle Sans Light"/>
                <a:cs typeface="Adelle Sans Light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243957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333333"/>
              </a:solidFill>
              <a:latin typeface="Adelle Sans Light"/>
              <a:ea typeface="Adelle Sans Light"/>
              <a:cs typeface="Adelle Sans Light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delle Sans Light"/>
          <a:ea typeface="Adelle Sans Light"/>
          <a:cs typeface="Adelle Sans Light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'1-7'!$B$3</c:f>
              <c:strCache>
                <c:ptCount val="1"/>
                <c:pt idx="0">
                  <c:v>Lunes
01/08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'1-7'!$J$3:$K$3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4-4D24-9636-C5C8CDD97F7C}"/>
            </c:ext>
          </c:extLst>
        </c:ser>
        <c:ser>
          <c:idx val="1"/>
          <c:order val="1"/>
          <c:tx>
            <c:strRef>
              <c:f>'1-7'!$B$4</c:f>
              <c:strCache>
                <c:ptCount val="1"/>
                <c:pt idx="0">
                  <c:v>Martes
02/08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'1-7'!$J$4:$K$4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4-4D24-9636-C5C8CDD97F7C}"/>
            </c:ext>
          </c:extLst>
        </c:ser>
        <c:ser>
          <c:idx val="2"/>
          <c:order val="2"/>
          <c:tx>
            <c:strRef>
              <c:f>'1-7'!$B$5</c:f>
              <c:strCache>
                <c:ptCount val="1"/>
                <c:pt idx="0">
                  <c:v>Miércoles
03/08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'1-7'!$J$5:$K$5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4-4D24-9636-C5C8CDD97F7C}"/>
            </c:ext>
          </c:extLst>
        </c:ser>
        <c:ser>
          <c:idx val="3"/>
          <c:order val="3"/>
          <c:tx>
            <c:strRef>
              <c:f>'1-7'!$B$6</c:f>
              <c:strCache>
                <c:ptCount val="1"/>
                <c:pt idx="0">
                  <c:v>Jueves
04/08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'1-7'!$J$6:$K$6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4-4D24-9636-C5C8CDD97F7C}"/>
            </c:ext>
          </c:extLst>
        </c:ser>
        <c:ser>
          <c:idx val="4"/>
          <c:order val="4"/>
          <c:tx>
            <c:strRef>
              <c:f>'1-7'!$B$7</c:f>
              <c:strCache>
                <c:ptCount val="1"/>
                <c:pt idx="0">
                  <c:v>Viernes
05/08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'1-7'!$J$7:$K$7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4-4D24-9636-C5C8CDD97F7C}"/>
            </c:ext>
          </c:extLst>
        </c:ser>
        <c:ser>
          <c:idx val="5"/>
          <c:order val="5"/>
          <c:tx>
            <c:strRef>
              <c:f>'1-7'!$B$8</c:f>
              <c:strCache>
                <c:ptCount val="1"/>
                <c:pt idx="0">
                  <c:v>Sábado
06/08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'1-7'!$J$8:$K$8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4-4D24-9636-C5C8CDD97F7C}"/>
            </c:ext>
          </c:extLst>
        </c:ser>
        <c:ser>
          <c:idx val="6"/>
          <c:order val="6"/>
          <c:tx>
            <c:strRef>
              <c:f>'1-7'!$B$9</c:f>
              <c:strCache>
                <c:ptCount val="1"/>
                <c:pt idx="0">
                  <c:v>Domingo
07/08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'1-7'!$J$9:$K$9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54-4D24-9636-C5C8CDD97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351759"/>
        <c:axId val="1"/>
      </c:barChart>
      <c:catAx>
        <c:axId val="172435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243517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'22-28'!$B$3</c:f>
              <c:strCache>
                <c:ptCount val="1"/>
                <c:pt idx="0">
                  <c:v>Lunes
22/08</c:v>
                </c:pt>
              </c:strCache>
            </c:strRef>
          </c:tx>
          <c:spPr>
            <a:solidFill>
              <a:srgbClr val="E3DFE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'22-28'!$J$3:$K$3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1-40B8-B41C-8E91E469B6DB}"/>
            </c:ext>
          </c:extLst>
        </c:ser>
        <c:ser>
          <c:idx val="1"/>
          <c:order val="1"/>
          <c:tx>
            <c:strRef>
              <c:f>'22-28'!$B$4</c:f>
              <c:strCache>
                <c:ptCount val="1"/>
                <c:pt idx="0">
                  <c:v>Martes
23/08</c:v>
                </c:pt>
              </c:strCache>
            </c:strRef>
          </c:tx>
          <c:spPr>
            <a:solidFill>
              <a:srgbClr val="54002A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'22-28'!$J$4:$K$4</c:f>
              <c:numCache>
                <c:formatCode>General</c:formatCode>
                <c:ptCount val="2"/>
                <c:pt idx="0">
                  <c:v>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1-40B8-B41C-8E91E469B6DB}"/>
            </c:ext>
          </c:extLst>
        </c:ser>
        <c:ser>
          <c:idx val="2"/>
          <c:order val="2"/>
          <c:tx>
            <c:strRef>
              <c:f>'22-28'!$B$5</c:f>
              <c:strCache>
                <c:ptCount val="1"/>
                <c:pt idx="0">
                  <c:v>Miércoles
24/08</c:v>
                </c:pt>
              </c:strCache>
            </c:strRef>
          </c:tx>
          <c:spPr>
            <a:solidFill>
              <a:srgbClr val="998BA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'22-28'!$J$5:$K$5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1-40B8-B41C-8E91E469B6DB}"/>
            </c:ext>
          </c:extLst>
        </c:ser>
        <c:ser>
          <c:idx val="3"/>
          <c:order val="3"/>
          <c:tx>
            <c:strRef>
              <c:f>'22-28'!$B$6</c:f>
              <c:strCache>
                <c:ptCount val="1"/>
                <c:pt idx="0">
                  <c:v>Jueves
25/08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'22-28'!$J$6:$K$6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1-40B8-B41C-8E91E469B6DB}"/>
            </c:ext>
          </c:extLst>
        </c:ser>
        <c:ser>
          <c:idx val="4"/>
          <c:order val="4"/>
          <c:tx>
            <c:strRef>
              <c:f>'22-28'!$B$7</c:f>
              <c:strCache>
                <c:ptCount val="1"/>
                <c:pt idx="0">
                  <c:v>Viernes
26/08</c:v>
                </c:pt>
              </c:strCache>
            </c:strRef>
          </c:tx>
          <c:spPr>
            <a:solidFill>
              <a:srgbClr val="5B4F6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'22-28'!$J$7:$K$7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1-40B8-B41C-8E91E469B6DB}"/>
            </c:ext>
          </c:extLst>
        </c:ser>
        <c:ser>
          <c:idx val="5"/>
          <c:order val="5"/>
          <c:tx>
            <c:strRef>
              <c:f>'22-28'!$B$8</c:f>
              <c:strCache>
                <c:ptCount val="1"/>
                <c:pt idx="0">
                  <c:v>Sábado
27/08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'22-28'!$J$8:$K$8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E1-40B8-B41C-8E91E469B6DB}"/>
            </c:ext>
          </c:extLst>
        </c:ser>
        <c:ser>
          <c:idx val="6"/>
          <c:order val="6"/>
          <c:tx>
            <c:strRef>
              <c:f>'22-28'!$B$9</c:f>
              <c:strCache>
                <c:ptCount val="1"/>
                <c:pt idx="0">
                  <c:v>Domingo
28/08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'22-28'!$J$9:$K$9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E1-40B8-B41C-8E91E469B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391759"/>
        <c:axId val="1"/>
      </c:barChart>
      <c:catAx>
        <c:axId val="172439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333333"/>
                </a:solidFill>
                <a:latin typeface="Adelle Sans Light"/>
                <a:ea typeface="Adelle Sans Light"/>
                <a:cs typeface="Adelle Sans Light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243917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Adelle Sans Light"/>
              <a:ea typeface="Adelle Sans Light"/>
              <a:cs typeface="Adelle Sans Light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delle Sans Light"/>
          <a:ea typeface="Adelle Sans Light"/>
          <a:cs typeface="Adelle Sans Light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'22-28'!$B$3</c:f>
              <c:strCache>
                <c:ptCount val="1"/>
                <c:pt idx="0">
                  <c:v>Lunes
22/08</c:v>
                </c:pt>
              </c:strCache>
            </c:strRef>
          </c:tx>
          <c:spPr>
            <a:solidFill>
              <a:srgbClr val="E3DFE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'22-28'!$S$3:$T$3</c:f>
              <c:numCache>
                <c:formatCode>General</c:formatCode>
                <c:ptCount val="2"/>
                <c:pt idx="0">
                  <c:v>29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F-4940-B193-20BBDFEE5D57}"/>
            </c:ext>
          </c:extLst>
        </c:ser>
        <c:ser>
          <c:idx val="1"/>
          <c:order val="1"/>
          <c:tx>
            <c:strRef>
              <c:f>'22-28'!$B$4</c:f>
              <c:strCache>
                <c:ptCount val="1"/>
                <c:pt idx="0">
                  <c:v>Martes
23/08</c:v>
                </c:pt>
              </c:strCache>
            </c:strRef>
          </c:tx>
          <c:spPr>
            <a:solidFill>
              <a:srgbClr val="54002A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'22-28'!$S$4:$T$4</c:f>
              <c:numCache>
                <c:formatCode>General</c:formatCode>
                <c:ptCount val="2"/>
                <c:pt idx="0">
                  <c:v>21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F-4940-B193-20BBDFEE5D57}"/>
            </c:ext>
          </c:extLst>
        </c:ser>
        <c:ser>
          <c:idx val="2"/>
          <c:order val="2"/>
          <c:tx>
            <c:strRef>
              <c:f>'22-28'!$B$5</c:f>
              <c:strCache>
                <c:ptCount val="1"/>
                <c:pt idx="0">
                  <c:v>Miércoles
24/08</c:v>
                </c:pt>
              </c:strCache>
            </c:strRef>
          </c:tx>
          <c:spPr>
            <a:solidFill>
              <a:srgbClr val="998BA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'22-28'!$S$5:$T$5</c:f>
              <c:numCache>
                <c:formatCode>General</c:formatCode>
                <c:ptCount val="2"/>
                <c:pt idx="0">
                  <c:v>16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8F-4940-B193-20BBDFEE5D57}"/>
            </c:ext>
          </c:extLst>
        </c:ser>
        <c:ser>
          <c:idx val="3"/>
          <c:order val="3"/>
          <c:tx>
            <c:strRef>
              <c:f>'22-28'!$B$6</c:f>
              <c:strCache>
                <c:ptCount val="1"/>
                <c:pt idx="0">
                  <c:v>Jueves
25/08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'22-28'!$S$6:$T$6</c:f>
              <c:numCache>
                <c:formatCode>General</c:formatCode>
                <c:ptCount val="2"/>
                <c:pt idx="0">
                  <c:v>32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8F-4940-B193-20BBDFEE5D57}"/>
            </c:ext>
          </c:extLst>
        </c:ser>
        <c:ser>
          <c:idx val="4"/>
          <c:order val="4"/>
          <c:tx>
            <c:strRef>
              <c:f>'22-28'!$B$7</c:f>
              <c:strCache>
                <c:ptCount val="1"/>
                <c:pt idx="0">
                  <c:v>Viernes
26/08</c:v>
                </c:pt>
              </c:strCache>
            </c:strRef>
          </c:tx>
          <c:spPr>
            <a:solidFill>
              <a:srgbClr val="5B4F6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'22-28'!$S$7:$T$7</c:f>
              <c:numCache>
                <c:formatCode>General</c:formatCode>
                <c:ptCount val="2"/>
                <c:pt idx="0">
                  <c:v>29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8F-4940-B193-20BBDFEE5D57}"/>
            </c:ext>
          </c:extLst>
        </c:ser>
        <c:ser>
          <c:idx val="5"/>
          <c:order val="5"/>
          <c:tx>
            <c:strRef>
              <c:f>'22-28'!$B$8</c:f>
              <c:strCache>
                <c:ptCount val="1"/>
                <c:pt idx="0">
                  <c:v>Sábado
27/08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'22-28'!$S$8:$T$8</c:f>
              <c:numCache>
                <c:formatCode>General</c:formatCode>
                <c:ptCount val="2"/>
                <c:pt idx="0">
                  <c:v>17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8F-4940-B193-20BBDFEE5D57}"/>
            </c:ext>
          </c:extLst>
        </c:ser>
        <c:ser>
          <c:idx val="6"/>
          <c:order val="6"/>
          <c:tx>
            <c:strRef>
              <c:f>'22-28'!$B$9</c:f>
              <c:strCache>
                <c:ptCount val="1"/>
                <c:pt idx="0">
                  <c:v>Domingo
28/08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'22-28'!$S$9:$T$9</c:f>
              <c:numCache>
                <c:formatCode>General</c:formatCode>
                <c:ptCount val="2"/>
                <c:pt idx="0">
                  <c:v>27</c:v>
                </c:pt>
                <c:pt idx="1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8F-4940-B193-20BBDFEE5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399759"/>
        <c:axId val="1"/>
      </c:barChart>
      <c:catAx>
        <c:axId val="172439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Adelle Sans Light"/>
                <a:ea typeface="Adelle Sans Light"/>
                <a:cs typeface="Adelle Sans Light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243997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333333"/>
              </a:solidFill>
              <a:latin typeface="Adelle Sans Light"/>
              <a:ea typeface="Adelle Sans Light"/>
              <a:cs typeface="Adelle Sans Light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delle Sans Light"/>
          <a:ea typeface="Adelle Sans Light"/>
          <a:cs typeface="Adelle Sans Light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'22-28'!$B$3</c:f>
              <c:strCache>
                <c:ptCount val="1"/>
                <c:pt idx="0">
                  <c:v>Lunes
22/08</c:v>
                </c:pt>
              </c:strCache>
            </c:strRef>
          </c:tx>
          <c:spPr>
            <a:solidFill>
              <a:srgbClr val="E3DFE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'22-28'!$U$3:$W$3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0-4917-B452-189278CA2F00}"/>
            </c:ext>
          </c:extLst>
        </c:ser>
        <c:ser>
          <c:idx val="1"/>
          <c:order val="1"/>
          <c:tx>
            <c:strRef>
              <c:f>'22-28'!$B$4</c:f>
              <c:strCache>
                <c:ptCount val="1"/>
                <c:pt idx="0">
                  <c:v>Martes
23/08</c:v>
                </c:pt>
              </c:strCache>
            </c:strRef>
          </c:tx>
          <c:spPr>
            <a:solidFill>
              <a:srgbClr val="54002A"/>
            </a:solidFill>
            <a:ln>
              <a:solidFill>
                <a:srgbClr val="54002A"/>
              </a:solidFill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'22-28'!$U$4:$W$4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0-4917-B452-189278CA2F00}"/>
            </c:ext>
          </c:extLst>
        </c:ser>
        <c:ser>
          <c:idx val="2"/>
          <c:order val="2"/>
          <c:tx>
            <c:strRef>
              <c:f>'22-28'!$B$5</c:f>
              <c:strCache>
                <c:ptCount val="1"/>
                <c:pt idx="0">
                  <c:v>Miércoles
24/08</c:v>
                </c:pt>
              </c:strCache>
            </c:strRef>
          </c:tx>
          <c:spPr>
            <a:solidFill>
              <a:srgbClr val="998BA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'22-28'!$U$5:$W$5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0-4917-B452-189278CA2F00}"/>
            </c:ext>
          </c:extLst>
        </c:ser>
        <c:ser>
          <c:idx val="3"/>
          <c:order val="3"/>
          <c:tx>
            <c:strRef>
              <c:f>'22-28'!$B$6</c:f>
              <c:strCache>
                <c:ptCount val="1"/>
                <c:pt idx="0">
                  <c:v>Jueves
25/08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'22-28'!$U$6:$W$6</c:f>
              <c:numCache>
                <c:formatCode>General</c:formatCode>
                <c:ptCount val="3"/>
                <c:pt idx="0">
                  <c:v>4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40-4917-B452-189278CA2F00}"/>
            </c:ext>
          </c:extLst>
        </c:ser>
        <c:ser>
          <c:idx val="4"/>
          <c:order val="4"/>
          <c:tx>
            <c:strRef>
              <c:f>'22-28'!$B$7</c:f>
              <c:strCache>
                <c:ptCount val="1"/>
                <c:pt idx="0">
                  <c:v>Viernes
26/08</c:v>
                </c:pt>
              </c:strCache>
            </c:strRef>
          </c:tx>
          <c:spPr>
            <a:solidFill>
              <a:srgbClr val="5B4F6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'22-28'!$U$7:$W$7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40-4917-B452-189278CA2F00}"/>
            </c:ext>
          </c:extLst>
        </c:ser>
        <c:ser>
          <c:idx val="5"/>
          <c:order val="5"/>
          <c:tx>
            <c:strRef>
              <c:f>'22-28'!$B$8</c:f>
              <c:strCache>
                <c:ptCount val="1"/>
                <c:pt idx="0">
                  <c:v>Sábado
27/08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'22-28'!$U$8:$W$8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40-4917-B452-189278CA2F00}"/>
            </c:ext>
          </c:extLst>
        </c:ser>
        <c:ser>
          <c:idx val="6"/>
          <c:order val="6"/>
          <c:tx>
            <c:strRef>
              <c:f>'22-28'!$B$9</c:f>
              <c:strCache>
                <c:ptCount val="1"/>
                <c:pt idx="0">
                  <c:v>Domingo
28/08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'22-28'!$U$9:$W$9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40-4917-B452-189278CA2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400159"/>
        <c:axId val="1"/>
      </c:barChart>
      <c:catAx>
        <c:axId val="172440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Adelle Sans Light"/>
                <a:ea typeface="Adelle Sans Light"/>
                <a:cs typeface="Adelle Sans Light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244001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333333"/>
              </a:solidFill>
              <a:latin typeface="Adelle Sans Light"/>
              <a:ea typeface="Adelle Sans Light"/>
              <a:cs typeface="Adelle Sans Light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delle Sans Light"/>
          <a:ea typeface="Adelle Sans Light"/>
          <a:cs typeface="Adelle Sans Light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B4F63"/>
            </a:solidFill>
            <a:ln>
              <a:solidFill>
                <a:srgbClr val="5B4F63"/>
              </a:solidFill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'22-28'!$B$17:$B$21</c:f>
              <c:strCache>
                <c:ptCount val="5"/>
                <c:pt idx="0">
                  <c:v>Centro Integral</c:v>
                </c:pt>
                <c:pt idx="1">
                  <c:v>Centro de Empoderamiento</c:v>
                </c:pt>
                <c:pt idx="2">
                  <c:v>UAMs</c:v>
                </c:pt>
                <c:pt idx="3">
                  <c:v>Telmujer</c:v>
                </c:pt>
                <c:pt idx="4">
                  <c:v>Refugio</c:v>
                </c:pt>
              </c:strCache>
            </c:strRef>
          </c:cat>
          <c:val>
            <c:numRef>
              <c:f>'22-28'!$C$17:$C$21</c:f>
              <c:numCache>
                <c:formatCode>General</c:formatCode>
                <c:ptCount val="5"/>
                <c:pt idx="0">
                  <c:v>205</c:v>
                </c:pt>
                <c:pt idx="1">
                  <c:v>51</c:v>
                </c:pt>
                <c:pt idx="2">
                  <c:v>482</c:v>
                </c:pt>
                <c:pt idx="3">
                  <c:v>841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3-4F89-AFA9-17FCA934E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3141359"/>
        <c:axId val="1"/>
      </c:barChart>
      <c:catAx>
        <c:axId val="17431413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Adelle Sans Light"/>
                <a:ea typeface="Adelle Sans Light"/>
                <a:cs typeface="Adelle Sans Light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4314135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delle Sans Light"/>
          <a:ea typeface="Adelle Sans Light"/>
          <a:cs typeface="Adelle Sans Light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'22-28'!$B$3</c:f>
              <c:strCache>
                <c:ptCount val="1"/>
                <c:pt idx="0">
                  <c:v>Lunes
22/08</c:v>
                </c:pt>
              </c:strCache>
            </c:strRef>
          </c:tx>
          <c:spPr>
            <a:solidFill>
              <a:srgbClr val="E3DFE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'22-28'!$L$3:$R$3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12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B-46F0-9BA0-A6659A6A8BFD}"/>
            </c:ext>
          </c:extLst>
        </c:ser>
        <c:ser>
          <c:idx val="1"/>
          <c:order val="1"/>
          <c:tx>
            <c:strRef>
              <c:f>'22-28'!$B$4</c:f>
              <c:strCache>
                <c:ptCount val="1"/>
                <c:pt idx="0">
                  <c:v>Martes
23/08</c:v>
                </c:pt>
              </c:strCache>
            </c:strRef>
          </c:tx>
          <c:spPr>
            <a:solidFill>
              <a:srgbClr val="54002A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'22-28'!$L$4:$R$4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19</c:v>
                </c:pt>
                <c:pt idx="3">
                  <c:v>20</c:v>
                </c:pt>
                <c:pt idx="4">
                  <c:v>15</c:v>
                </c:pt>
                <c:pt idx="5">
                  <c:v>3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B-46F0-9BA0-A6659A6A8BFD}"/>
            </c:ext>
          </c:extLst>
        </c:ser>
        <c:ser>
          <c:idx val="2"/>
          <c:order val="2"/>
          <c:tx>
            <c:strRef>
              <c:f>'22-28'!$B$5</c:f>
              <c:strCache>
                <c:ptCount val="1"/>
                <c:pt idx="0">
                  <c:v>Miércoles
24/08</c:v>
                </c:pt>
              </c:strCache>
            </c:strRef>
          </c:tx>
          <c:spPr>
            <a:solidFill>
              <a:srgbClr val="998BA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'22-28'!$L$5:$R$5</c:f>
              <c:numCache>
                <c:formatCode>General</c:formatCode>
                <c:ptCount val="7"/>
                <c:pt idx="0">
                  <c:v>14</c:v>
                </c:pt>
                <c:pt idx="1">
                  <c:v>0</c:v>
                </c:pt>
                <c:pt idx="2">
                  <c:v>20</c:v>
                </c:pt>
                <c:pt idx="3">
                  <c:v>24</c:v>
                </c:pt>
                <c:pt idx="4">
                  <c:v>16</c:v>
                </c:pt>
                <c:pt idx="5">
                  <c:v>2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1B-46F0-9BA0-A6659A6A8BFD}"/>
            </c:ext>
          </c:extLst>
        </c:ser>
        <c:ser>
          <c:idx val="3"/>
          <c:order val="3"/>
          <c:tx>
            <c:strRef>
              <c:f>'22-28'!$B$6</c:f>
              <c:strCache>
                <c:ptCount val="1"/>
                <c:pt idx="0">
                  <c:v>Jueves
25/08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'22-28'!$L$6:$R$6</c:f>
              <c:numCache>
                <c:formatCode>General</c:formatCode>
                <c:ptCount val="7"/>
                <c:pt idx="0">
                  <c:v>12</c:v>
                </c:pt>
                <c:pt idx="1">
                  <c:v>0</c:v>
                </c:pt>
                <c:pt idx="2">
                  <c:v>11</c:v>
                </c:pt>
                <c:pt idx="3">
                  <c:v>24</c:v>
                </c:pt>
                <c:pt idx="4">
                  <c:v>15</c:v>
                </c:pt>
                <c:pt idx="5">
                  <c:v>3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1B-46F0-9BA0-A6659A6A8BFD}"/>
            </c:ext>
          </c:extLst>
        </c:ser>
        <c:ser>
          <c:idx val="4"/>
          <c:order val="4"/>
          <c:tx>
            <c:strRef>
              <c:f>'22-28'!$B$7</c:f>
              <c:strCache>
                <c:ptCount val="1"/>
                <c:pt idx="0">
                  <c:v>Viernes
26/08</c:v>
                </c:pt>
              </c:strCache>
            </c:strRef>
          </c:tx>
          <c:spPr>
            <a:solidFill>
              <a:srgbClr val="5B4F6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'22-28'!$L$7:$R$7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12</c:v>
                </c:pt>
                <c:pt idx="3">
                  <c:v>19</c:v>
                </c:pt>
                <c:pt idx="4">
                  <c:v>15</c:v>
                </c:pt>
                <c:pt idx="5">
                  <c:v>4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1B-46F0-9BA0-A6659A6A8BFD}"/>
            </c:ext>
          </c:extLst>
        </c:ser>
        <c:ser>
          <c:idx val="5"/>
          <c:order val="5"/>
          <c:tx>
            <c:strRef>
              <c:f>'22-28'!$B$8</c:f>
              <c:strCache>
                <c:ptCount val="1"/>
                <c:pt idx="0">
                  <c:v>Sábado
27/08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'22-28'!$L$8:$R$8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1B-46F0-9BA0-A6659A6A8BFD}"/>
            </c:ext>
          </c:extLst>
        </c:ser>
        <c:ser>
          <c:idx val="6"/>
          <c:order val="6"/>
          <c:tx>
            <c:strRef>
              <c:f>'22-28'!$B$9</c:f>
              <c:strCache>
                <c:ptCount val="1"/>
                <c:pt idx="0">
                  <c:v>Domingo
28/08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'22-28'!$L$2:$R$2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'22-28'!$L$9:$R$9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1B-46F0-9BA0-A6659A6A8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144159"/>
        <c:axId val="1"/>
      </c:barChart>
      <c:catAx>
        <c:axId val="174314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Adelle Sans Light"/>
                <a:ea typeface="Adelle Sans Light"/>
                <a:cs typeface="Adelle Sans Light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431441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333333"/>
              </a:solidFill>
              <a:latin typeface="Adelle Sans Light"/>
              <a:ea typeface="Adelle Sans Light"/>
              <a:cs typeface="Adelle Sans Light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delle Sans Light"/>
          <a:ea typeface="Adelle Sans Light"/>
          <a:cs typeface="Adelle Sans Light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'29-31'!$B$3</c:f>
              <c:strCache>
                <c:ptCount val="1"/>
                <c:pt idx="0">
                  <c:v>Lunes
29/08</c:v>
                </c:pt>
              </c:strCache>
            </c:strRef>
          </c:tx>
          <c:spPr>
            <a:solidFill>
              <a:srgbClr val="E3DFE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'29-31'!$C$3:$I$3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11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B-4894-9A67-9FF6246F07AF}"/>
            </c:ext>
          </c:extLst>
        </c:ser>
        <c:ser>
          <c:idx val="1"/>
          <c:order val="1"/>
          <c:tx>
            <c:strRef>
              <c:f>'29-31'!$B$4</c:f>
              <c:strCache>
                <c:ptCount val="1"/>
                <c:pt idx="0">
                  <c:v>Martes
30/08</c:v>
                </c:pt>
              </c:strCache>
            </c:strRef>
          </c:tx>
          <c:spPr>
            <a:solidFill>
              <a:srgbClr val="54002A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'29-31'!$C$4:$I$4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12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B-4894-9A67-9FF6246F07AF}"/>
            </c:ext>
          </c:extLst>
        </c:ser>
        <c:ser>
          <c:idx val="2"/>
          <c:order val="2"/>
          <c:tx>
            <c:strRef>
              <c:f>'29-31'!$B$5</c:f>
              <c:strCache>
                <c:ptCount val="1"/>
                <c:pt idx="0">
                  <c:v>Miércoles
31/08</c:v>
                </c:pt>
              </c:strCache>
            </c:strRef>
          </c:tx>
          <c:spPr>
            <a:solidFill>
              <a:srgbClr val="998BA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'29-31'!$C$5:$I$5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1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B-4894-9A67-9FF6246F07AF}"/>
            </c:ext>
          </c:extLst>
        </c:ser>
        <c:ser>
          <c:idx val="3"/>
          <c:order val="3"/>
          <c:tx>
            <c:strRef>
              <c:f>'29-31'!#REF!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'29-31'!#REF!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B-4894-9A67-9FF6246F07AF}"/>
            </c:ext>
          </c:extLst>
        </c:ser>
        <c:ser>
          <c:idx val="4"/>
          <c:order val="4"/>
          <c:tx>
            <c:strRef>
              <c:f>'29-31'!#REF!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5B4F6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'29-31'!#REF!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DB-4894-9A67-9FF6246F07AF}"/>
            </c:ext>
          </c:extLst>
        </c:ser>
        <c:ser>
          <c:idx val="5"/>
          <c:order val="5"/>
          <c:tx>
            <c:strRef>
              <c:f>'29-31'!#REF!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'29-31'!#REF!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DB-4894-9A67-9FF6246F07AF}"/>
            </c:ext>
          </c:extLst>
        </c:ser>
        <c:ser>
          <c:idx val="6"/>
          <c:order val="6"/>
          <c:tx>
            <c:strRef>
              <c:f>'29-31'!#REF!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5372B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'29-31'!#REF!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DB-4894-9A67-9FF6246F0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139359"/>
        <c:axId val="1"/>
      </c:barChart>
      <c:catAx>
        <c:axId val="174313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333333"/>
                </a:solidFill>
                <a:latin typeface="Adelle Sans Light"/>
                <a:ea typeface="Adelle Sans Light"/>
                <a:cs typeface="Adelle Sans Light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431393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333333"/>
              </a:solidFill>
              <a:latin typeface="Adelle Sans Light"/>
              <a:ea typeface="Adelle Sans Light"/>
              <a:cs typeface="Adelle Sans Light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delle Sans Light"/>
          <a:ea typeface="Adelle Sans Light"/>
          <a:cs typeface="Adelle Sans Light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'29-31'!$B$3</c:f>
              <c:strCache>
                <c:ptCount val="1"/>
                <c:pt idx="0">
                  <c:v>Lunes
29/08</c:v>
                </c:pt>
              </c:strCache>
            </c:strRef>
          </c:tx>
          <c:spPr>
            <a:solidFill>
              <a:srgbClr val="E3DFE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'29-31'!$J$3:$K$3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3-493B-9147-DED91AAED1EE}"/>
            </c:ext>
          </c:extLst>
        </c:ser>
        <c:ser>
          <c:idx val="1"/>
          <c:order val="1"/>
          <c:tx>
            <c:strRef>
              <c:f>'29-31'!$B$4</c:f>
              <c:strCache>
                <c:ptCount val="1"/>
                <c:pt idx="0">
                  <c:v>Martes
30/08</c:v>
                </c:pt>
              </c:strCache>
            </c:strRef>
          </c:tx>
          <c:spPr>
            <a:solidFill>
              <a:srgbClr val="54002A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'29-31'!$J$4:$K$4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3-493B-9147-DED91AAED1EE}"/>
            </c:ext>
          </c:extLst>
        </c:ser>
        <c:ser>
          <c:idx val="2"/>
          <c:order val="2"/>
          <c:tx>
            <c:strRef>
              <c:f>'29-31'!$B$5</c:f>
              <c:strCache>
                <c:ptCount val="1"/>
                <c:pt idx="0">
                  <c:v>Miércoles
31/08</c:v>
                </c:pt>
              </c:strCache>
            </c:strRef>
          </c:tx>
          <c:spPr>
            <a:solidFill>
              <a:srgbClr val="998BA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'29-31'!$J$5:$K$5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3-493B-9147-DED91AAED1EE}"/>
            </c:ext>
          </c:extLst>
        </c:ser>
        <c:ser>
          <c:idx val="3"/>
          <c:order val="3"/>
          <c:tx>
            <c:strRef>
              <c:f>'29-31'!#REF!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'29-31'!#REF!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3-493B-9147-DED91AAED1EE}"/>
            </c:ext>
          </c:extLst>
        </c:ser>
        <c:ser>
          <c:idx val="4"/>
          <c:order val="4"/>
          <c:tx>
            <c:strRef>
              <c:f>'29-31'!#REF!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5B4F6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'29-31'!#REF!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3-493B-9147-DED91AAED1EE}"/>
            </c:ext>
          </c:extLst>
        </c:ser>
        <c:ser>
          <c:idx val="5"/>
          <c:order val="5"/>
          <c:tx>
            <c:strRef>
              <c:f>'29-31'!#REF!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'29-31'!#REF!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3-493B-9147-DED91AAED1EE}"/>
            </c:ext>
          </c:extLst>
        </c:ser>
        <c:ser>
          <c:idx val="6"/>
          <c:order val="6"/>
          <c:tx>
            <c:strRef>
              <c:f>'29-31'!#REF!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'29-31'!#REF!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3-493B-9147-DED91AAED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146159"/>
        <c:axId val="1"/>
      </c:barChart>
      <c:catAx>
        <c:axId val="174314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333333"/>
                </a:solidFill>
                <a:latin typeface="Adelle Sans Light"/>
                <a:ea typeface="Adelle Sans Light"/>
                <a:cs typeface="Adelle Sans Light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431461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Adelle Sans Light"/>
              <a:ea typeface="Adelle Sans Light"/>
              <a:cs typeface="Adelle Sans Light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delle Sans Light"/>
          <a:ea typeface="Adelle Sans Light"/>
          <a:cs typeface="Adelle Sans Light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'29-31'!$B$3</c:f>
              <c:strCache>
                <c:ptCount val="1"/>
                <c:pt idx="0">
                  <c:v>Lunes
29/08</c:v>
                </c:pt>
              </c:strCache>
            </c:strRef>
          </c:tx>
          <c:spPr>
            <a:solidFill>
              <a:srgbClr val="E3DFE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'29-31'!$S$3:$T$3</c:f>
              <c:numCache>
                <c:formatCode>General</c:formatCode>
                <c:ptCount val="2"/>
                <c:pt idx="0">
                  <c:v>31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4-4061-8103-774A5BEEB697}"/>
            </c:ext>
          </c:extLst>
        </c:ser>
        <c:ser>
          <c:idx val="1"/>
          <c:order val="1"/>
          <c:tx>
            <c:strRef>
              <c:f>'29-31'!$B$4</c:f>
              <c:strCache>
                <c:ptCount val="1"/>
                <c:pt idx="0">
                  <c:v>Martes
30/08</c:v>
                </c:pt>
              </c:strCache>
            </c:strRef>
          </c:tx>
          <c:spPr>
            <a:solidFill>
              <a:srgbClr val="54002A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'29-31'!$S$4:$T$4</c:f>
              <c:numCache>
                <c:formatCode>General</c:formatCode>
                <c:ptCount val="2"/>
                <c:pt idx="0">
                  <c:v>30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4-4061-8103-774A5BEEB697}"/>
            </c:ext>
          </c:extLst>
        </c:ser>
        <c:ser>
          <c:idx val="2"/>
          <c:order val="2"/>
          <c:tx>
            <c:strRef>
              <c:f>'29-31'!$B$5</c:f>
              <c:strCache>
                <c:ptCount val="1"/>
                <c:pt idx="0">
                  <c:v>Miércoles
31/08</c:v>
                </c:pt>
              </c:strCache>
            </c:strRef>
          </c:tx>
          <c:spPr>
            <a:solidFill>
              <a:srgbClr val="998BA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'29-31'!$S$5:$T$5</c:f>
              <c:numCache>
                <c:formatCode>General</c:formatCode>
                <c:ptCount val="2"/>
                <c:pt idx="0">
                  <c:v>24</c:v>
                </c:pt>
                <c:pt idx="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64-4061-8103-774A5BEEB697}"/>
            </c:ext>
          </c:extLst>
        </c:ser>
        <c:ser>
          <c:idx val="3"/>
          <c:order val="3"/>
          <c:tx>
            <c:strRef>
              <c:f>'29-31'!#REF!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'29-31'!#REF!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64-4061-8103-774A5BEEB697}"/>
            </c:ext>
          </c:extLst>
        </c:ser>
        <c:ser>
          <c:idx val="4"/>
          <c:order val="4"/>
          <c:tx>
            <c:strRef>
              <c:f>'29-31'!#REF!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5B4F6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'29-31'!#REF!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64-4061-8103-774A5BEEB697}"/>
            </c:ext>
          </c:extLst>
        </c:ser>
        <c:ser>
          <c:idx val="5"/>
          <c:order val="5"/>
          <c:tx>
            <c:strRef>
              <c:f>'29-31'!#REF!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'29-31'!#REF!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64-4061-8103-774A5BEEB697}"/>
            </c:ext>
          </c:extLst>
        </c:ser>
        <c:ser>
          <c:idx val="6"/>
          <c:order val="6"/>
          <c:tx>
            <c:strRef>
              <c:f>'29-31'!#REF!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'29-31'!#REF!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64-4061-8103-774A5BEE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146559"/>
        <c:axId val="1"/>
      </c:barChart>
      <c:catAx>
        <c:axId val="1743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Adelle Sans Light"/>
                <a:ea typeface="Adelle Sans Light"/>
                <a:cs typeface="Adelle Sans Light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431465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333333"/>
              </a:solidFill>
              <a:latin typeface="Adelle Sans Light"/>
              <a:ea typeface="Adelle Sans Light"/>
              <a:cs typeface="Adelle Sans Light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delle Sans Light"/>
          <a:ea typeface="Adelle Sans Light"/>
          <a:cs typeface="Adelle Sans Light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'29-31'!$B$3</c:f>
              <c:strCache>
                <c:ptCount val="1"/>
                <c:pt idx="0">
                  <c:v>Lunes
29/08</c:v>
                </c:pt>
              </c:strCache>
            </c:strRef>
          </c:tx>
          <c:spPr>
            <a:solidFill>
              <a:srgbClr val="E3DFE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'29-31'!$U$3:$W$3</c:f>
              <c:numCache>
                <c:formatCode>General</c:formatCode>
                <c:ptCount val="3"/>
                <c:pt idx="0">
                  <c:v>18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F-4EBD-883F-A1FBF28E1F2D}"/>
            </c:ext>
          </c:extLst>
        </c:ser>
        <c:ser>
          <c:idx val="1"/>
          <c:order val="1"/>
          <c:tx>
            <c:strRef>
              <c:f>'29-31'!$B$4</c:f>
              <c:strCache>
                <c:ptCount val="1"/>
                <c:pt idx="0">
                  <c:v>Martes
30/08</c:v>
                </c:pt>
              </c:strCache>
            </c:strRef>
          </c:tx>
          <c:spPr>
            <a:solidFill>
              <a:srgbClr val="54002A"/>
            </a:solidFill>
            <a:ln>
              <a:solidFill>
                <a:srgbClr val="54002A"/>
              </a:solidFill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'29-31'!$U$4:$W$4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EF-4EBD-883F-A1FBF28E1F2D}"/>
            </c:ext>
          </c:extLst>
        </c:ser>
        <c:ser>
          <c:idx val="2"/>
          <c:order val="2"/>
          <c:tx>
            <c:strRef>
              <c:f>'29-31'!$B$5</c:f>
              <c:strCache>
                <c:ptCount val="1"/>
                <c:pt idx="0">
                  <c:v>Miércoles
31/08</c:v>
                </c:pt>
              </c:strCache>
            </c:strRef>
          </c:tx>
          <c:spPr>
            <a:solidFill>
              <a:srgbClr val="998BA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'29-31'!$U$5:$W$5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EF-4EBD-883F-A1FBF28E1F2D}"/>
            </c:ext>
          </c:extLst>
        </c:ser>
        <c:ser>
          <c:idx val="3"/>
          <c:order val="3"/>
          <c:tx>
            <c:strRef>
              <c:f>'29-31'!#REF!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'29-31'!#REF!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EF-4EBD-883F-A1FBF28E1F2D}"/>
            </c:ext>
          </c:extLst>
        </c:ser>
        <c:ser>
          <c:idx val="4"/>
          <c:order val="4"/>
          <c:tx>
            <c:strRef>
              <c:f>'29-31'!#REF!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5B4F6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'29-31'!#REF!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EF-4EBD-883F-A1FBF28E1F2D}"/>
            </c:ext>
          </c:extLst>
        </c:ser>
        <c:ser>
          <c:idx val="5"/>
          <c:order val="5"/>
          <c:tx>
            <c:strRef>
              <c:f>'29-31'!#REF!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'29-31'!#REF!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EF-4EBD-883F-A1FBF28E1F2D}"/>
            </c:ext>
          </c:extLst>
        </c:ser>
        <c:ser>
          <c:idx val="6"/>
          <c:order val="6"/>
          <c:tx>
            <c:strRef>
              <c:f>'29-31'!#REF!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'29-31'!#REF!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EF-4EBD-883F-A1FBF28E1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142159"/>
        <c:axId val="1"/>
      </c:barChart>
      <c:catAx>
        <c:axId val="174314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Adelle Sans Light"/>
                <a:ea typeface="Adelle Sans Light"/>
                <a:cs typeface="Adelle Sans Light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431421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333333"/>
              </a:solidFill>
              <a:latin typeface="Adelle Sans Light"/>
              <a:ea typeface="Adelle Sans Light"/>
              <a:cs typeface="Adelle Sans Light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delle Sans Light"/>
          <a:ea typeface="Adelle Sans Light"/>
          <a:cs typeface="Adelle Sans Light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B4F63"/>
            </a:solidFill>
            <a:ln>
              <a:solidFill>
                <a:srgbClr val="5B4F63"/>
              </a:solidFill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'29-31'!$B$13:$B$17</c:f>
              <c:strCache>
                <c:ptCount val="5"/>
                <c:pt idx="0">
                  <c:v>Centro Integral</c:v>
                </c:pt>
                <c:pt idx="1">
                  <c:v>Centro de Empoderamiento</c:v>
                </c:pt>
                <c:pt idx="2">
                  <c:v>UAMs</c:v>
                </c:pt>
                <c:pt idx="3">
                  <c:v>Telmujer</c:v>
                </c:pt>
                <c:pt idx="4">
                  <c:v>Refugio</c:v>
                </c:pt>
              </c:strCache>
            </c:strRef>
          </c:cat>
          <c:val>
            <c:numRef>
              <c:f>'29-31'!$C$13:$C$17</c:f>
              <c:numCache>
                <c:formatCode>General</c:formatCode>
                <c:ptCount val="5"/>
                <c:pt idx="0">
                  <c:v>102</c:v>
                </c:pt>
                <c:pt idx="1">
                  <c:v>14</c:v>
                </c:pt>
                <c:pt idx="2">
                  <c:v>206</c:v>
                </c:pt>
                <c:pt idx="3">
                  <c:v>366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7-4059-A964-0D16B2212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3144559"/>
        <c:axId val="1"/>
      </c:barChart>
      <c:catAx>
        <c:axId val="17431445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Adelle Sans Light"/>
                <a:ea typeface="Adelle Sans Light"/>
                <a:cs typeface="Adelle Sans Light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4314455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delle Sans Light"/>
          <a:ea typeface="Adelle Sans Light"/>
          <a:cs typeface="Adelle Sans Light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'1-7'!$B$3</c:f>
              <c:strCache>
                <c:ptCount val="1"/>
                <c:pt idx="0">
                  <c:v>Lunes
01/08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'1-7'!$S$3:$T$3</c:f>
              <c:numCache>
                <c:formatCode>General</c:formatCode>
                <c:ptCount val="2"/>
                <c:pt idx="0">
                  <c:v>16</c:v>
                </c:pt>
                <c:pt idx="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2-47C9-B393-F66606990CCF}"/>
            </c:ext>
          </c:extLst>
        </c:ser>
        <c:ser>
          <c:idx val="1"/>
          <c:order val="1"/>
          <c:tx>
            <c:strRef>
              <c:f>'1-7'!$B$4</c:f>
              <c:strCache>
                <c:ptCount val="1"/>
                <c:pt idx="0">
                  <c:v>Martes
02/08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'1-7'!$S$4:$T$4</c:f>
              <c:numCache>
                <c:formatCode>General</c:formatCode>
                <c:ptCount val="2"/>
                <c:pt idx="0">
                  <c:v>18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2-47C9-B393-F66606990CCF}"/>
            </c:ext>
          </c:extLst>
        </c:ser>
        <c:ser>
          <c:idx val="2"/>
          <c:order val="2"/>
          <c:tx>
            <c:strRef>
              <c:f>'1-7'!$B$5</c:f>
              <c:strCache>
                <c:ptCount val="1"/>
                <c:pt idx="0">
                  <c:v>Miércoles
03/08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'1-7'!$S$5:$T$5</c:f>
              <c:numCache>
                <c:formatCode>General</c:formatCode>
                <c:ptCount val="2"/>
                <c:pt idx="0">
                  <c:v>21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02-47C9-B393-F66606990CCF}"/>
            </c:ext>
          </c:extLst>
        </c:ser>
        <c:ser>
          <c:idx val="3"/>
          <c:order val="3"/>
          <c:tx>
            <c:strRef>
              <c:f>'1-7'!$B$6</c:f>
              <c:strCache>
                <c:ptCount val="1"/>
                <c:pt idx="0">
                  <c:v>Jueves
04/08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'1-7'!$S$6:$T$6</c:f>
              <c:numCache>
                <c:formatCode>General</c:formatCode>
                <c:ptCount val="2"/>
                <c:pt idx="0">
                  <c:v>18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02-47C9-B393-F66606990CCF}"/>
            </c:ext>
          </c:extLst>
        </c:ser>
        <c:ser>
          <c:idx val="4"/>
          <c:order val="4"/>
          <c:tx>
            <c:strRef>
              <c:f>'1-7'!$B$7</c:f>
              <c:strCache>
                <c:ptCount val="1"/>
                <c:pt idx="0">
                  <c:v>Viernes
05/08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'1-7'!$S$7:$T$7</c:f>
              <c:numCache>
                <c:formatCode>General</c:formatCode>
                <c:ptCount val="2"/>
                <c:pt idx="0">
                  <c:v>20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02-47C9-B393-F66606990CCF}"/>
            </c:ext>
          </c:extLst>
        </c:ser>
        <c:ser>
          <c:idx val="5"/>
          <c:order val="5"/>
          <c:tx>
            <c:strRef>
              <c:f>'1-7'!$B$8</c:f>
              <c:strCache>
                <c:ptCount val="1"/>
                <c:pt idx="0">
                  <c:v>Sábado
06/08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'1-7'!$S$8:$T$8</c:f>
              <c:numCache>
                <c:formatCode>General</c:formatCode>
                <c:ptCount val="2"/>
                <c:pt idx="0">
                  <c:v>15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02-47C9-B393-F66606990CCF}"/>
            </c:ext>
          </c:extLst>
        </c:ser>
        <c:ser>
          <c:idx val="6"/>
          <c:order val="6"/>
          <c:tx>
            <c:strRef>
              <c:f>'1-7'!$B$9</c:f>
              <c:strCache>
                <c:ptCount val="1"/>
                <c:pt idx="0">
                  <c:v>Domingo
07/08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'1-7'!$S$9:$T$9</c:f>
              <c:numCache>
                <c:formatCode>General</c:formatCode>
                <c:ptCount val="2"/>
                <c:pt idx="0">
                  <c:v>27</c:v>
                </c:pt>
                <c:pt idx="1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02-47C9-B393-F66606990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347759"/>
        <c:axId val="1"/>
      </c:barChart>
      <c:catAx>
        <c:axId val="172434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243477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'29-31'!$B$3</c:f>
              <c:strCache>
                <c:ptCount val="1"/>
                <c:pt idx="0">
                  <c:v>Lunes
29/08</c:v>
                </c:pt>
              </c:strCache>
            </c:strRef>
          </c:tx>
          <c:spPr>
            <a:solidFill>
              <a:srgbClr val="E3DFE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'29-31'!$L$3:$R$3</c:f>
              <c:numCache>
                <c:formatCode>General</c:formatCode>
                <c:ptCount val="7"/>
                <c:pt idx="0">
                  <c:v>12</c:v>
                </c:pt>
                <c:pt idx="1">
                  <c:v>0</c:v>
                </c:pt>
                <c:pt idx="2">
                  <c:v>14</c:v>
                </c:pt>
                <c:pt idx="3">
                  <c:v>19</c:v>
                </c:pt>
                <c:pt idx="4">
                  <c:v>7</c:v>
                </c:pt>
                <c:pt idx="5">
                  <c:v>4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3-4C34-8960-5F8E1B9CA769}"/>
            </c:ext>
          </c:extLst>
        </c:ser>
        <c:ser>
          <c:idx val="1"/>
          <c:order val="1"/>
          <c:tx>
            <c:strRef>
              <c:f>'29-31'!$B$4</c:f>
              <c:strCache>
                <c:ptCount val="1"/>
                <c:pt idx="0">
                  <c:v>Martes
30/08</c:v>
                </c:pt>
              </c:strCache>
            </c:strRef>
          </c:tx>
          <c:spPr>
            <a:solidFill>
              <a:srgbClr val="54002A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'29-31'!$L$4:$R$4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13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3-4C34-8960-5F8E1B9CA769}"/>
            </c:ext>
          </c:extLst>
        </c:ser>
        <c:ser>
          <c:idx val="2"/>
          <c:order val="2"/>
          <c:tx>
            <c:strRef>
              <c:f>'29-31'!$B$5</c:f>
              <c:strCache>
                <c:ptCount val="1"/>
                <c:pt idx="0">
                  <c:v>Miércoles
31/08</c:v>
                </c:pt>
              </c:strCache>
            </c:strRef>
          </c:tx>
          <c:spPr>
            <a:solidFill>
              <a:srgbClr val="998BA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'29-31'!$L$5:$R$5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11</c:v>
                </c:pt>
                <c:pt idx="3">
                  <c:v>26</c:v>
                </c:pt>
                <c:pt idx="4">
                  <c:v>10</c:v>
                </c:pt>
                <c:pt idx="5">
                  <c:v>3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3-4C34-8960-5F8E1B9CA769}"/>
            </c:ext>
          </c:extLst>
        </c:ser>
        <c:ser>
          <c:idx val="3"/>
          <c:order val="3"/>
          <c:tx>
            <c:strRef>
              <c:f>'29-31'!#REF!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'29-31'!#REF!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F3-4C34-8960-5F8E1B9CA769}"/>
            </c:ext>
          </c:extLst>
        </c:ser>
        <c:ser>
          <c:idx val="4"/>
          <c:order val="4"/>
          <c:tx>
            <c:strRef>
              <c:f>'29-31'!#REF!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5B4F6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'29-31'!#REF!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F3-4C34-8960-5F8E1B9CA769}"/>
            </c:ext>
          </c:extLst>
        </c:ser>
        <c:ser>
          <c:idx val="5"/>
          <c:order val="5"/>
          <c:tx>
            <c:strRef>
              <c:f>'29-31'!#REF!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'29-31'!#REF!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F3-4C34-8960-5F8E1B9CA769}"/>
            </c:ext>
          </c:extLst>
        </c:ser>
        <c:ser>
          <c:idx val="6"/>
          <c:order val="6"/>
          <c:tx>
            <c:strRef>
              <c:f>'29-31'!#REF!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'29-31'!$L$2:$R$2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'29-31'!#REF!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F3-4C34-8960-5F8E1B9CA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145759"/>
        <c:axId val="1"/>
      </c:barChart>
      <c:catAx>
        <c:axId val="174314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Adelle Sans Light"/>
                <a:ea typeface="Adelle Sans Light"/>
                <a:cs typeface="Adelle Sans Light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431457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333333"/>
              </a:solidFill>
              <a:latin typeface="Adelle Sans Light"/>
              <a:ea typeface="Adelle Sans Light"/>
              <a:cs typeface="Adelle Sans Light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delle Sans Light"/>
          <a:ea typeface="Adelle Sans Light"/>
          <a:cs typeface="Adelle Sans Light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BE5EF"/>
            </a:solidFill>
          </c:spPr>
          <c:dPt>
            <c:idx val="0"/>
            <c:bubble3D val="0"/>
            <c:spPr>
              <a:solidFill>
                <a:srgbClr val="EBE5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64-483B-A447-7DABAE959FFD}"/>
              </c:ext>
            </c:extLst>
          </c:dPt>
          <c:dPt>
            <c:idx val="1"/>
            <c:bubble3D val="0"/>
            <c:spPr>
              <a:solidFill>
                <a:srgbClr val="4F81B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64-483B-A447-7DABAE959FFD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64-483B-A447-7DABAE959FFD}"/>
              </c:ext>
            </c:extLst>
          </c:dPt>
          <c:dPt>
            <c:idx val="3"/>
            <c:bubble3D val="0"/>
            <c:spPr>
              <a:solidFill>
                <a:srgbClr val="E9D5D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64-483B-A447-7DABAE959FFD}"/>
              </c:ext>
            </c:extLst>
          </c:dPt>
          <c:dPt>
            <c:idx val="4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64-483B-A447-7DABAE959FFD}"/>
              </c:ext>
            </c:extLst>
          </c:dPt>
          <c:dPt>
            <c:idx val="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64-483B-A447-7DABAE959FFD}"/>
              </c:ext>
            </c:extLst>
          </c:dPt>
          <c:dPt>
            <c:idx val="6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B64-483B-A447-7DABAE959FFD}"/>
              </c:ext>
            </c:extLst>
          </c:dPt>
          <c:dLbls>
            <c:dLbl>
              <c:idx val="4"/>
              <c:tx>
                <c:rich>
                  <a:bodyPr/>
                  <a:lstStyle/>
                  <a:p>
                    <a:fld id="{F26BA6B2-D484-4500-9B91-1CE4ABA4635A}" type="PERCENTAGE">
                      <a:rPr lang="en-US">
                        <a:solidFill>
                          <a:schemeClr val="bg1"/>
                        </a:solidFill>
                      </a:rPr>
                      <a:pPr/>
                      <a:t>[PORCENTAJE]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4B64-483B-A447-7DABAE959FF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9ED0C8D-4FAD-4BD5-BD6D-802E9786DEB0}" type="PERCENTAGE">
                      <a:rPr lang="en-US">
                        <a:solidFill>
                          <a:schemeClr val="bg1"/>
                        </a:solidFill>
                      </a:rPr>
                      <a:pPr/>
                      <a:t>[PORCENTAJE]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4B64-483B-A447-7DABAE959F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'Mensual Agosto'!$C$2:$I$2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</c:v>
                </c:pt>
                <c:pt idx="5">
                  <c:v>Acompañamientos jurídicos</c:v>
                </c:pt>
                <c:pt idx="6">
                  <c:v>Seguimientos de Trabajo Social</c:v>
                </c:pt>
              </c:strCache>
            </c:strRef>
          </c:cat>
          <c:val>
            <c:numRef>
              <c:f>'Mensual Agosto'!$C$39:$I$39</c:f>
              <c:numCache>
                <c:formatCode>General</c:formatCode>
                <c:ptCount val="7"/>
                <c:pt idx="0">
                  <c:v>92</c:v>
                </c:pt>
                <c:pt idx="1">
                  <c:v>14</c:v>
                </c:pt>
                <c:pt idx="2">
                  <c:v>303</c:v>
                </c:pt>
                <c:pt idx="3">
                  <c:v>184</c:v>
                </c:pt>
                <c:pt idx="4">
                  <c:v>108</c:v>
                </c:pt>
                <c:pt idx="5">
                  <c:v>6</c:v>
                </c:pt>
                <c:pt idx="6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5-4132-BB17-684430D4D8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'Mensual Agosto'!$I$47</c:f>
              <c:strCache>
                <c:ptCount val="1"/>
                <c:pt idx="0">
                  <c:v>Semana 1
01 al 07 </c:v>
                </c:pt>
              </c:strCache>
            </c:strRef>
          </c:tx>
          <c:spPr>
            <a:solidFill>
              <a:srgbClr val="EBE5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Agosto'!$J$46:$P$46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</c:v>
                </c:pt>
                <c:pt idx="5">
                  <c:v>Acompañamientos jurídicos</c:v>
                </c:pt>
                <c:pt idx="6">
                  <c:v>Seguimientos de Trabajo Social</c:v>
                </c:pt>
              </c:strCache>
            </c:strRef>
          </c:cat>
          <c:val>
            <c:numRef>
              <c:f>'Mensual Agosto'!$J$47:$P$47</c:f>
              <c:numCache>
                <c:formatCode>General</c:formatCode>
                <c:ptCount val="7"/>
                <c:pt idx="0">
                  <c:v>23</c:v>
                </c:pt>
                <c:pt idx="1">
                  <c:v>5</c:v>
                </c:pt>
                <c:pt idx="2">
                  <c:v>60</c:v>
                </c:pt>
                <c:pt idx="3">
                  <c:v>63</c:v>
                </c:pt>
                <c:pt idx="4">
                  <c:v>32</c:v>
                </c:pt>
                <c:pt idx="5">
                  <c:v>3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B-48DA-9F4D-B0222C543D04}"/>
            </c:ext>
          </c:extLst>
        </c:ser>
        <c:ser>
          <c:idx val="1"/>
          <c:order val="1"/>
          <c:tx>
            <c:strRef>
              <c:f>'Mensual Agosto'!$I$48</c:f>
              <c:strCache>
                <c:ptCount val="1"/>
                <c:pt idx="0">
                  <c:v>Semana 2
08 al 14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Agosto'!$J$46:$P$46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</c:v>
                </c:pt>
                <c:pt idx="5">
                  <c:v>Acompañamientos jurídicos</c:v>
                </c:pt>
                <c:pt idx="6">
                  <c:v>Seguimientos de Trabajo Social</c:v>
                </c:pt>
              </c:strCache>
            </c:strRef>
          </c:cat>
          <c:val>
            <c:numRef>
              <c:f>'Mensual Agosto'!$J$48:$P$48</c:f>
              <c:numCache>
                <c:formatCode>General</c:formatCode>
                <c:ptCount val="7"/>
                <c:pt idx="0">
                  <c:v>18</c:v>
                </c:pt>
                <c:pt idx="1">
                  <c:v>1</c:v>
                </c:pt>
                <c:pt idx="2">
                  <c:v>71</c:v>
                </c:pt>
                <c:pt idx="3">
                  <c:v>34</c:v>
                </c:pt>
                <c:pt idx="4">
                  <c:v>11</c:v>
                </c:pt>
                <c:pt idx="5">
                  <c:v>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B-48DA-9F4D-B0222C543D04}"/>
            </c:ext>
          </c:extLst>
        </c:ser>
        <c:ser>
          <c:idx val="2"/>
          <c:order val="2"/>
          <c:tx>
            <c:strRef>
              <c:f>'Mensual Agosto'!$I$49</c:f>
              <c:strCache>
                <c:ptCount val="1"/>
                <c:pt idx="0">
                  <c:v>Semana 3
15 al 21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Agosto'!$J$46:$P$46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</c:v>
                </c:pt>
                <c:pt idx="5">
                  <c:v>Acompañamientos jurídicos</c:v>
                </c:pt>
                <c:pt idx="6">
                  <c:v>Seguimientos de Trabajo Social</c:v>
                </c:pt>
              </c:strCache>
            </c:strRef>
          </c:cat>
          <c:val>
            <c:numRef>
              <c:f>'Mensual Agosto'!$J$49:$P$49</c:f>
              <c:numCache>
                <c:formatCode>General</c:formatCode>
                <c:ptCount val="7"/>
                <c:pt idx="0">
                  <c:v>21</c:v>
                </c:pt>
                <c:pt idx="1">
                  <c:v>2</c:v>
                </c:pt>
                <c:pt idx="2">
                  <c:v>55</c:v>
                </c:pt>
                <c:pt idx="3">
                  <c:v>51</c:v>
                </c:pt>
                <c:pt idx="4">
                  <c:v>28</c:v>
                </c:pt>
                <c:pt idx="5">
                  <c:v>0</c:v>
                </c:pt>
                <c:pt idx="6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B-48DA-9F4D-B0222C543D04}"/>
            </c:ext>
          </c:extLst>
        </c:ser>
        <c:ser>
          <c:idx val="3"/>
          <c:order val="3"/>
          <c:tx>
            <c:strRef>
              <c:f>'Mensual Agosto'!$I$50</c:f>
              <c:strCache>
                <c:ptCount val="1"/>
                <c:pt idx="0">
                  <c:v>Semana 4
22 al 28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Agosto'!$J$46:$P$46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</c:v>
                </c:pt>
                <c:pt idx="5">
                  <c:v>Acompañamientos jurídicos</c:v>
                </c:pt>
                <c:pt idx="6">
                  <c:v>Seguimientos de Trabajo Social</c:v>
                </c:pt>
              </c:strCache>
            </c:strRef>
          </c:cat>
          <c:val>
            <c:numRef>
              <c:f>'Mensual Agosto'!$J$50:$P$50</c:f>
              <c:numCache>
                <c:formatCode>General</c:formatCode>
                <c:ptCount val="7"/>
                <c:pt idx="0">
                  <c:v>21</c:v>
                </c:pt>
                <c:pt idx="1">
                  <c:v>2</c:v>
                </c:pt>
                <c:pt idx="2">
                  <c:v>84</c:v>
                </c:pt>
                <c:pt idx="3">
                  <c:v>26</c:v>
                </c:pt>
                <c:pt idx="4">
                  <c:v>22</c:v>
                </c:pt>
                <c:pt idx="5">
                  <c:v>1</c:v>
                </c:pt>
                <c:pt idx="6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B-48DA-9F4D-B0222C543D04}"/>
            </c:ext>
          </c:extLst>
        </c:ser>
        <c:ser>
          <c:idx val="4"/>
          <c:order val="4"/>
          <c:tx>
            <c:strRef>
              <c:f>'Mensual Agosto'!$I$51</c:f>
              <c:strCache>
                <c:ptCount val="1"/>
                <c:pt idx="0">
                  <c:v>Semana 5
29 al 31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Agosto'!$J$46:$P$46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</c:v>
                </c:pt>
                <c:pt idx="5">
                  <c:v>Acompañamientos jurídicos</c:v>
                </c:pt>
                <c:pt idx="6">
                  <c:v>Seguimientos de Trabajo Social</c:v>
                </c:pt>
              </c:strCache>
            </c:strRef>
          </c:cat>
          <c:val>
            <c:numRef>
              <c:f>'Mensual Agosto'!$J$51:$P$51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33</c:v>
                </c:pt>
                <c:pt idx="3">
                  <c:v>10</c:v>
                </c:pt>
                <c:pt idx="4">
                  <c:v>15</c:v>
                </c:pt>
                <c:pt idx="5">
                  <c:v>1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B-48DA-9F4D-B0222C543D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0106032"/>
        <c:axId val="1469438512"/>
      </c:barChart>
      <c:catAx>
        <c:axId val="15201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469438512"/>
        <c:crosses val="autoZero"/>
        <c:auto val="1"/>
        <c:lblAlgn val="ctr"/>
        <c:lblOffset val="100"/>
        <c:noMultiLvlLbl val="0"/>
      </c:catAx>
      <c:valAx>
        <c:axId val="1469438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201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3C3551"/>
            </a:solidFill>
          </c:spPr>
          <c:dPt>
            <c:idx val="0"/>
            <c:bubble3D val="0"/>
            <c:spPr>
              <a:solidFill>
                <a:srgbClr val="E3DFE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74-43D0-9984-0F8F0384F8BB}"/>
              </c:ext>
            </c:extLst>
          </c:dPt>
          <c:dPt>
            <c:idx val="1"/>
            <c:bubble3D val="0"/>
            <c:spPr>
              <a:solidFill>
                <a:srgbClr val="5B4F6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74-43D0-9984-0F8F0384F8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'Mensual Agosto'!$K$2:$L$2</c:f>
              <c:strCache>
                <c:ptCount val="2"/>
                <c:pt idx="0">
                  <c:v>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Agosto'!$K$39:$L$39</c:f>
              <c:numCache>
                <c:formatCode>General</c:formatCode>
                <c:ptCount val="2"/>
                <c:pt idx="0">
                  <c:v>39</c:v>
                </c:pt>
                <c:pt idx="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5-4348-94AA-13D67ED6FD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'Mensual Agosto'!$I$47</c:f>
              <c:strCache>
                <c:ptCount val="1"/>
                <c:pt idx="0">
                  <c:v>Semana 1
01 al 07 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Agosto'!$R$46:$S$46</c:f>
              <c:strCache>
                <c:ptCount val="2"/>
                <c:pt idx="0">
                  <c:v>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Agosto'!$R$47:$S$47</c:f>
              <c:numCache>
                <c:formatCode>General</c:formatCode>
                <c:ptCount val="2"/>
                <c:pt idx="0">
                  <c:v>11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5-49CC-A171-CC520AAA2E1D}"/>
            </c:ext>
          </c:extLst>
        </c:ser>
        <c:ser>
          <c:idx val="1"/>
          <c:order val="1"/>
          <c:tx>
            <c:strRef>
              <c:f>'Mensual Agosto'!$I$48</c:f>
              <c:strCache>
                <c:ptCount val="1"/>
                <c:pt idx="0">
                  <c:v>Semana 2
08 al 14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Agosto'!$R$46:$S$46</c:f>
              <c:strCache>
                <c:ptCount val="2"/>
                <c:pt idx="0">
                  <c:v>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Agosto'!$R$48:$S$48</c:f>
              <c:numCache>
                <c:formatCode>General</c:formatCode>
                <c:ptCount val="2"/>
                <c:pt idx="0">
                  <c:v>9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5-49CC-A171-CC520AAA2E1D}"/>
            </c:ext>
          </c:extLst>
        </c:ser>
        <c:ser>
          <c:idx val="2"/>
          <c:order val="2"/>
          <c:tx>
            <c:strRef>
              <c:f>'Mensual Agosto'!$I$49</c:f>
              <c:strCache>
                <c:ptCount val="1"/>
                <c:pt idx="0">
                  <c:v>Semana 3
15 al 21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Agosto'!$R$46:$S$46</c:f>
              <c:strCache>
                <c:ptCount val="2"/>
                <c:pt idx="0">
                  <c:v>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Agosto'!$R$49:$S$49</c:f>
              <c:numCache>
                <c:formatCode>General</c:formatCode>
                <c:ptCount val="2"/>
                <c:pt idx="0">
                  <c:v>4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5-49CC-A171-CC520AAA2E1D}"/>
            </c:ext>
          </c:extLst>
        </c:ser>
        <c:ser>
          <c:idx val="3"/>
          <c:order val="3"/>
          <c:tx>
            <c:strRef>
              <c:f>'Mensual Agosto'!$I$50</c:f>
              <c:strCache>
                <c:ptCount val="1"/>
                <c:pt idx="0">
                  <c:v>Semana 4
22 al 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38-4282-8FFC-D7E1633D82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Agosto'!$R$46:$S$46</c:f>
              <c:strCache>
                <c:ptCount val="2"/>
                <c:pt idx="0">
                  <c:v>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Agosto'!$R$50:$S$50</c:f>
              <c:numCache>
                <c:formatCode>General</c:formatCode>
                <c:ptCount val="2"/>
                <c:pt idx="0">
                  <c:v>11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5-49CC-A171-CC520AAA2E1D}"/>
            </c:ext>
          </c:extLst>
        </c:ser>
        <c:ser>
          <c:idx val="4"/>
          <c:order val="4"/>
          <c:tx>
            <c:strRef>
              <c:f>'Mensual Agosto'!$I$51</c:f>
              <c:strCache>
                <c:ptCount val="1"/>
                <c:pt idx="0">
                  <c:v>Semana 5
29 al 31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Agosto'!$R$46:$S$46</c:f>
              <c:strCache>
                <c:ptCount val="2"/>
                <c:pt idx="0">
                  <c:v>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Agosto'!$R$51:$S$51</c:f>
              <c:numCache>
                <c:formatCode>General</c:formatCode>
                <c:ptCount val="2"/>
                <c:pt idx="0">
                  <c:v>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5-49CC-A171-CC520AAA2E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1775504"/>
        <c:axId val="1631600864"/>
      </c:barChart>
      <c:catAx>
        <c:axId val="14717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631600864"/>
        <c:crosses val="autoZero"/>
        <c:auto val="1"/>
        <c:lblAlgn val="ctr"/>
        <c:lblOffset val="100"/>
        <c:noMultiLvlLbl val="0"/>
      </c:catAx>
      <c:valAx>
        <c:axId val="1631600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717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'Mensual Agosto'!$J$56</c:f>
              <c:strCache>
                <c:ptCount val="1"/>
                <c:pt idx="0">
                  <c:v>Total Centro Integral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'Mensual Agosto'!$I$57:$I$87</c:f>
              <c:strCache>
                <c:ptCount val="31"/>
                <c:pt idx="0">
                  <c:v>01
L</c:v>
                </c:pt>
                <c:pt idx="1">
                  <c:v>02
MA</c:v>
                </c:pt>
                <c:pt idx="2">
                  <c:v>03
MI</c:v>
                </c:pt>
                <c:pt idx="3">
                  <c:v>04
J</c:v>
                </c:pt>
                <c:pt idx="4">
                  <c:v>05
V</c:v>
                </c:pt>
                <c:pt idx="5">
                  <c:v>06
S</c:v>
                </c:pt>
                <c:pt idx="6">
                  <c:v>07
D</c:v>
                </c:pt>
                <c:pt idx="7">
                  <c:v>08
L</c:v>
                </c:pt>
                <c:pt idx="8">
                  <c:v>09
MA</c:v>
                </c:pt>
                <c:pt idx="9">
                  <c:v>10
MI</c:v>
                </c:pt>
                <c:pt idx="10">
                  <c:v>11
J</c:v>
                </c:pt>
                <c:pt idx="11">
                  <c:v>12
V</c:v>
                </c:pt>
                <c:pt idx="12">
                  <c:v>13
S</c:v>
                </c:pt>
                <c:pt idx="13">
                  <c:v>14
D</c:v>
                </c:pt>
                <c:pt idx="14">
                  <c:v>15
L</c:v>
                </c:pt>
                <c:pt idx="15">
                  <c:v>16
MA</c:v>
                </c:pt>
                <c:pt idx="16">
                  <c:v>17
MI</c:v>
                </c:pt>
                <c:pt idx="17">
                  <c:v>18
J</c:v>
                </c:pt>
                <c:pt idx="18">
                  <c:v>19
V</c:v>
                </c:pt>
                <c:pt idx="19">
                  <c:v>20
S</c:v>
                </c:pt>
                <c:pt idx="20">
                  <c:v>21
D</c:v>
                </c:pt>
                <c:pt idx="21">
                  <c:v>22
L</c:v>
                </c:pt>
                <c:pt idx="22">
                  <c:v>23
MA</c:v>
                </c:pt>
                <c:pt idx="23">
                  <c:v>24
MI</c:v>
                </c:pt>
                <c:pt idx="24">
                  <c:v>25
J</c:v>
                </c:pt>
                <c:pt idx="25">
                  <c:v>26
V</c:v>
                </c:pt>
                <c:pt idx="26">
                  <c:v>27
S</c:v>
                </c:pt>
                <c:pt idx="27">
                  <c:v>28
D</c:v>
                </c:pt>
                <c:pt idx="28">
                  <c:v>29
L</c:v>
                </c:pt>
                <c:pt idx="29">
                  <c:v>30
MA</c:v>
                </c:pt>
                <c:pt idx="30">
                  <c:v>31
MI</c:v>
                </c:pt>
              </c:strCache>
            </c:strRef>
          </c:cat>
          <c:val>
            <c:numRef>
              <c:f>'Mensual Agosto'!$J$57:$J$87</c:f>
              <c:numCache>
                <c:formatCode>General</c:formatCode>
                <c:ptCount val="31"/>
                <c:pt idx="0">
                  <c:v>54</c:v>
                </c:pt>
                <c:pt idx="1">
                  <c:v>51</c:v>
                </c:pt>
                <c:pt idx="2">
                  <c:v>55</c:v>
                </c:pt>
                <c:pt idx="3">
                  <c:v>30</c:v>
                </c:pt>
                <c:pt idx="4">
                  <c:v>33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38</c:v>
                </c:pt>
                <c:pt idx="9">
                  <c:v>26</c:v>
                </c:pt>
                <c:pt idx="10">
                  <c:v>35</c:v>
                </c:pt>
                <c:pt idx="11">
                  <c:v>26</c:v>
                </c:pt>
                <c:pt idx="12">
                  <c:v>0</c:v>
                </c:pt>
                <c:pt idx="13">
                  <c:v>0</c:v>
                </c:pt>
                <c:pt idx="14">
                  <c:v>33</c:v>
                </c:pt>
                <c:pt idx="15">
                  <c:v>45</c:v>
                </c:pt>
                <c:pt idx="16">
                  <c:v>42</c:v>
                </c:pt>
                <c:pt idx="17">
                  <c:v>49</c:v>
                </c:pt>
                <c:pt idx="18">
                  <c:v>31</c:v>
                </c:pt>
                <c:pt idx="19">
                  <c:v>0</c:v>
                </c:pt>
                <c:pt idx="20">
                  <c:v>0</c:v>
                </c:pt>
                <c:pt idx="21">
                  <c:v>46</c:v>
                </c:pt>
                <c:pt idx="22">
                  <c:v>40</c:v>
                </c:pt>
                <c:pt idx="23">
                  <c:v>42</c:v>
                </c:pt>
                <c:pt idx="24">
                  <c:v>40</c:v>
                </c:pt>
                <c:pt idx="25">
                  <c:v>37</c:v>
                </c:pt>
                <c:pt idx="26">
                  <c:v>0</c:v>
                </c:pt>
                <c:pt idx="27">
                  <c:v>0</c:v>
                </c:pt>
                <c:pt idx="28">
                  <c:v>33</c:v>
                </c:pt>
                <c:pt idx="29">
                  <c:v>33</c:v>
                </c:pt>
                <c:pt idx="3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C-4E39-A956-9797384FAB81}"/>
            </c:ext>
          </c:extLst>
        </c:ser>
        <c:ser>
          <c:idx val="1"/>
          <c:order val="1"/>
          <c:tx>
            <c:strRef>
              <c:f>'Mensual Agosto'!$K$56</c:f>
              <c:strCache>
                <c:ptCount val="1"/>
                <c:pt idx="0">
                  <c:v>Total Centro de Empoderamiento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'Mensual Agosto'!$I$57:$I$87</c:f>
              <c:strCache>
                <c:ptCount val="31"/>
                <c:pt idx="0">
                  <c:v>01
L</c:v>
                </c:pt>
                <c:pt idx="1">
                  <c:v>02
MA</c:v>
                </c:pt>
                <c:pt idx="2">
                  <c:v>03
MI</c:v>
                </c:pt>
                <c:pt idx="3">
                  <c:v>04
J</c:v>
                </c:pt>
                <c:pt idx="4">
                  <c:v>05
V</c:v>
                </c:pt>
                <c:pt idx="5">
                  <c:v>06
S</c:v>
                </c:pt>
                <c:pt idx="6">
                  <c:v>07
D</c:v>
                </c:pt>
                <c:pt idx="7">
                  <c:v>08
L</c:v>
                </c:pt>
                <c:pt idx="8">
                  <c:v>09
MA</c:v>
                </c:pt>
                <c:pt idx="9">
                  <c:v>10
MI</c:v>
                </c:pt>
                <c:pt idx="10">
                  <c:v>11
J</c:v>
                </c:pt>
                <c:pt idx="11">
                  <c:v>12
V</c:v>
                </c:pt>
                <c:pt idx="12">
                  <c:v>13
S</c:v>
                </c:pt>
                <c:pt idx="13">
                  <c:v>14
D</c:v>
                </c:pt>
                <c:pt idx="14">
                  <c:v>15
L</c:v>
                </c:pt>
                <c:pt idx="15">
                  <c:v>16
MA</c:v>
                </c:pt>
                <c:pt idx="16">
                  <c:v>17
MI</c:v>
                </c:pt>
                <c:pt idx="17">
                  <c:v>18
J</c:v>
                </c:pt>
                <c:pt idx="18">
                  <c:v>19
V</c:v>
                </c:pt>
                <c:pt idx="19">
                  <c:v>20
S</c:v>
                </c:pt>
                <c:pt idx="20">
                  <c:v>21
D</c:v>
                </c:pt>
                <c:pt idx="21">
                  <c:v>22
L</c:v>
                </c:pt>
                <c:pt idx="22">
                  <c:v>23
MA</c:v>
                </c:pt>
                <c:pt idx="23">
                  <c:v>24
MI</c:v>
                </c:pt>
                <c:pt idx="24">
                  <c:v>25
J</c:v>
                </c:pt>
                <c:pt idx="25">
                  <c:v>26
V</c:v>
                </c:pt>
                <c:pt idx="26">
                  <c:v>27
S</c:v>
                </c:pt>
                <c:pt idx="27">
                  <c:v>28
D</c:v>
                </c:pt>
                <c:pt idx="28">
                  <c:v>29
L</c:v>
                </c:pt>
                <c:pt idx="29">
                  <c:v>30
MA</c:v>
                </c:pt>
                <c:pt idx="30">
                  <c:v>31
MI</c:v>
                </c:pt>
              </c:strCache>
            </c:strRef>
          </c:cat>
          <c:val>
            <c:numRef>
              <c:f>'Mensual Agosto'!$K$56:$K$87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7</c:v>
                </c:pt>
                <c:pt idx="16">
                  <c:v>14</c:v>
                </c:pt>
                <c:pt idx="17">
                  <c:v>7</c:v>
                </c:pt>
                <c:pt idx="18">
                  <c:v>10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10</c:v>
                </c:pt>
                <c:pt idx="23">
                  <c:v>14</c:v>
                </c:pt>
                <c:pt idx="24">
                  <c:v>10</c:v>
                </c:pt>
                <c:pt idx="25">
                  <c:v>10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  <c:pt idx="29">
                  <c:v>7</c:v>
                </c:pt>
                <c:pt idx="30">
                  <c:v>3</c:v>
                </c:pt>
                <c:pt idx="3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C-4E39-A956-9797384FA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318928"/>
        <c:axId val="1466864464"/>
      </c:lineChart>
      <c:catAx>
        <c:axId val="14673189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466864464"/>
        <c:crosses val="autoZero"/>
        <c:auto val="1"/>
        <c:lblAlgn val="ctr"/>
        <c:lblOffset val="100"/>
        <c:noMultiLvlLbl val="0"/>
      </c:catAx>
      <c:valAx>
        <c:axId val="1466864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14673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3DFE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77-40EB-9E57-489D3C4CA5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77-40EB-9E57-489D3C4CA5F1}"/>
              </c:ext>
            </c:extLst>
          </c:dPt>
          <c:dPt>
            <c:idx val="2"/>
            <c:bubble3D val="0"/>
            <c:spPr>
              <a:solidFill>
                <a:srgbClr val="998BA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77-40EB-9E57-489D3C4CA5F1}"/>
              </c:ext>
            </c:extLst>
          </c:dPt>
          <c:dPt>
            <c:idx val="3"/>
            <c:bubble3D val="0"/>
            <c:spPr>
              <a:solidFill>
                <a:srgbClr val="E9D5D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77-40EB-9E57-489D3C4CA5F1}"/>
              </c:ext>
            </c:extLst>
          </c:dPt>
          <c:dPt>
            <c:idx val="4"/>
            <c:bubble3D val="0"/>
            <c:spPr>
              <a:solidFill>
                <a:srgbClr val="5B4F6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77-40EB-9E57-489D3C4CA5F1}"/>
              </c:ext>
            </c:extLst>
          </c:dPt>
          <c:dPt>
            <c:idx val="5"/>
            <c:bubble3D val="0"/>
            <c:spPr>
              <a:solidFill>
                <a:srgbClr val="46244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77-40EB-9E57-489D3C4CA5F1}"/>
              </c:ext>
            </c:extLst>
          </c:dPt>
          <c:dPt>
            <c:idx val="6"/>
            <c:bubble3D val="0"/>
            <c:spPr>
              <a:solidFill>
                <a:srgbClr val="54002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77-40EB-9E57-489D3C4CA5F1}"/>
              </c:ext>
            </c:extLst>
          </c:dPt>
          <c:dLbls>
            <c:dLbl>
              <c:idx val="5"/>
              <c:tx>
                <c:rich>
                  <a:bodyPr/>
                  <a:lstStyle/>
                  <a:p>
                    <a:fld id="{115BA3F2-17C8-4E52-B877-32A187A22959}" type="PERCENTAGE">
                      <a:rPr lang="en-US">
                        <a:solidFill>
                          <a:schemeClr val="bg1"/>
                        </a:solidFill>
                      </a:rPr>
                      <a:pPr/>
                      <a:t>[PORCENTAJE]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B877-40EB-9E57-489D3C4CA5F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568EF9C-15B0-4631-8299-118C90576415}" type="PERCENTAGE">
                      <a:rPr lang="en-US">
                        <a:solidFill>
                          <a:schemeClr val="bg1"/>
                        </a:solidFill>
                      </a:rPr>
                      <a:pPr/>
                      <a:t>[PORCENTAJE]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B877-40EB-9E57-489D3C4CA5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'Mensual Agosto'!$P$2:$V$2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en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Agosto'!$P$39:$V$39</c:f>
              <c:numCache>
                <c:formatCode>General</c:formatCode>
                <c:ptCount val="7"/>
                <c:pt idx="0">
                  <c:v>219</c:v>
                </c:pt>
                <c:pt idx="1">
                  <c:v>0</c:v>
                </c:pt>
                <c:pt idx="2">
                  <c:v>364</c:v>
                </c:pt>
                <c:pt idx="3">
                  <c:v>529</c:v>
                </c:pt>
                <c:pt idx="4">
                  <c:v>295</c:v>
                </c:pt>
                <c:pt idx="5">
                  <c:v>57</c:v>
                </c:pt>
                <c:pt idx="6">
                  <c:v>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3-4BDC-A5B8-2F3B232A4ED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'Mensual Agosto'!$I$47</c:f>
              <c:strCache>
                <c:ptCount val="1"/>
                <c:pt idx="0">
                  <c:v>Semana 1
01 al 07 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Agosto'!$U$46:$AA$46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en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Agosto'!$U$47:$AA$47</c:f>
              <c:numCache>
                <c:formatCode>General</c:formatCode>
                <c:ptCount val="7"/>
                <c:pt idx="0">
                  <c:v>45</c:v>
                </c:pt>
                <c:pt idx="1">
                  <c:v>0</c:v>
                </c:pt>
                <c:pt idx="2">
                  <c:v>93</c:v>
                </c:pt>
                <c:pt idx="3">
                  <c:v>124</c:v>
                </c:pt>
                <c:pt idx="4">
                  <c:v>75</c:v>
                </c:pt>
                <c:pt idx="5">
                  <c:v>14</c:v>
                </c:pt>
                <c:pt idx="6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E-4ED3-92CD-5BB50AFEDE68}"/>
            </c:ext>
          </c:extLst>
        </c:ser>
        <c:ser>
          <c:idx val="1"/>
          <c:order val="1"/>
          <c:tx>
            <c:strRef>
              <c:f>'Mensual Agosto'!$I$48</c:f>
              <c:strCache>
                <c:ptCount val="1"/>
                <c:pt idx="0">
                  <c:v>Semana 2
08 al 14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Agosto'!$U$46:$AA$46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en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Agosto'!$U$48:$AA$48</c:f>
              <c:numCache>
                <c:formatCode>General</c:formatCode>
                <c:ptCount val="7"/>
                <c:pt idx="0">
                  <c:v>44</c:v>
                </c:pt>
                <c:pt idx="1">
                  <c:v>0</c:v>
                </c:pt>
                <c:pt idx="2">
                  <c:v>75</c:v>
                </c:pt>
                <c:pt idx="3">
                  <c:v>121</c:v>
                </c:pt>
                <c:pt idx="4">
                  <c:v>69</c:v>
                </c:pt>
                <c:pt idx="5">
                  <c:v>17</c:v>
                </c:pt>
                <c:pt idx="6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E-4ED3-92CD-5BB50AFEDE68}"/>
            </c:ext>
          </c:extLst>
        </c:ser>
        <c:ser>
          <c:idx val="2"/>
          <c:order val="2"/>
          <c:tx>
            <c:strRef>
              <c:f>'Mensual Agosto'!$I$49</c:f>
              <c:strCache>
                <c:ptCount val="1"/>
                <c:pt idx="0">
                  <c:v>Semana 3
15 al 21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Agosto'!$U$46:$AA$46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en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Agosto'!$U$49:$AA$49</c:f>
              <c:numCache>
                <c:formatCode>General</c:formatCode>
                <c:ptCount val="7"/>
                <c:pt idx="0">
                  <c:v>55</c:v>
                </c:pt>
                <c:pt idx="1">
                  <c:v>0</c:v>
                </c:pt>
                <c:pt idx="2">
                  <c:v>84</c:v>
                </c:pt>
                <c:pt idx="3">
                  <c:v>123</c:v>
                </c:pt>
                <c:pt idx="4">
                  <c:v>62</c:v>
                </c:pt>
                <c:pt idx="5">
                  <c:v>4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0E-4ED3-92CD-5BB50AFEDE68}"/>
            </c:ext>
          </c:extLst>
        </c:ser>
        <c:ser>
          <c:idx val="3"/>
          <c:order val="3"/>
          <c:tx>
            <c:strRef>
              <c:f>'Mensual Agosto'!$I$50</c:f>
              <c:strCache>
                <c:ptCount val="1"/>
                <c:pt idx="0">
                  <c:v>Semana 4
22 al 28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Agosto'!$U$46:$AA$46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en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Agosto'!$U$50:$AA$50</c:f>
              <c:numCache>
                <c:formatCode>General</c:formatCode>
                <c:ptCount val="7"/>
                <c:pt idx="0">
                  <c:v>52</c:v>
                </c:pt>
                <c:pt idx="1">
                  <c:v>0</c:v>
                </c:pt>
                <c:pt idx="2">
                  <c:v>74</c:v>
                </c:pt>
                <c:pt idx="3">
                  <c:v>109</c:v>
                </c:pt>
                <c:pt idx="4">
                  <c:v>71</c:v>
                </c:pt>
                <c:pt idx="5">
                  <c:v>14</c:v>
                </c:pt>
                <c:pt idx="6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0E-4ED3-92CD-5BB50AFEDE68}"/>
            </c:ext>
          </c:extLst>
        </c:ser>
        <c:ser>
          <c:idx val="4"/>
          <c:order val="4"/>
          <c:tx>
            <c:strRef>
              <c:f>'Mensual Agosto'!$I$51</c:f>
              <c:strCache>
                <c:ptCount val="1"/>
                <c:pt idx="0">
                  <c:v>Semana 5
29 al 31</c:v>
                </c:pt>
              </c:strCache>
            </c:strRef>
          </c:tx>
          <c:spPr>
            <a:solidFill>
              <a:srgbClr val="46244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Agosto'!$U$46:$AA$46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en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Agosto'!$U$51:$AA$51</c:f>
              <c:numCache>
                <c:formatCode>General</c:formatCode>
                <c:ptCount val="7"/>
                <c:pt idx="0">
                  <c:v>23</c:v>
                </c:pt>
                <c:pt idx="1">
                  <c:v>0</c:v>
                </c:pt>
                <c:pt idx="2">
                  <c:v>38</c:v>
                </c:pt>
                <c:pt idx="3">
                  <c:v>52</c:v>
                </c:pt>
                <c:pt idx="4">
                  <c:v>18</c:v>
                </c:pt>
                <c:pt idx="5">
                  <c:v>8</c:v>
                </c:pt>
                <c:pt idx="6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0E-4ED3-92CD-5BB50AFEDE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8861872"/>
        <c:axId val="1628550144"/>
      </c:barChart>
      <c:catAx>
        <c:axId val="170886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628550144"/>
        <c:crosses val="autoZero"/>
        <c:auto val="1"/>
        <c:lblAlgn val="ctr"/>
        <c:lblOffset val="100"/>
        <c:noMultiLvlLbl val="0"/>
      </c:catAx>
      <c:valAx>
        <c:axId val="1628550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0886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'Mensual Agosto'!$L$56</c:f>
              <c:strCache>
                <c:ptCount val="1"/>
                <c:pt idx="0">
                  <c:v>Atenciones a mujeres UAM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'Mensual Agosto'!$I$57:$I$87</c:f>
              <c:strCache>
                <c:ptCount val="31"/>
                <c:pt idx="0">
                  <c:v>01
L</c:v>
                </c:pt>
                <c:pt idx="1">
                  <c:v>02
MA</c:v>
                </c:pt>
                <c:pt idx="2">
                  <c:v>03
MI</c:v>
                </c:pt>
                <c:pt idx="3">
                  <c:v>04
J</c:v>
                </c:pt>
                <c:pt idx="4">
                  <c:v>05
V</c:v>
                </c:pt>
                <c:pt idx="5">
                  <c:v>06
S</c:v>
                </c:pt>
                <c:pt idx="6">
                  <c:v>07
D</c:v>
                </c:pt>
                <c:pt idx="7">
                  <c:v>08
L</c:v>
                </c:pt>
                <c:pt idx="8">
                  <c:v>09
MA</c:v>
                </c:pt>
                <c:pt idx="9">
                  <c:v>10
MI</c:v>
                </c:pt>
                <c:pt idx="10">
                  <c:v>11
J</c:v>
                </c:pt>
                <c:pt idx="11">
                  <c:v>12
V</c:v>
                </c:pt>
                <c:pt idx="12">
                  <c:v>13
S</c:v>
                </c:pt>
                <c:pt idx="13">
                  <c:v>14
D</c:v>
                </c:pt>
                <c:pt idx="14">
                  <c:v>15
L</c:v>
                </c:pt>
                <c:pt idx="15">
                  <c:v>16
MA</c:v>
                </c:pt>
                <c:pt idx="16">
                  <c:v>17
MI</c:v>
                </c:pt>
                <c:pt idx="17">
                  <c:v>18
J</c:v>
                </c:pt>
                <c:pt idx="18">
                  <c:v>19
V</c:v>
                </c:pt>
                <c:pt idx="19">
                  <c:v>20
S</c:v>
                </c:pt>
                <c:pt idx="20">
                  <c:v>21
D</c:v>
                </c:pt>
                <c:pt idx="21">
                  <c:v>22
L</c:v>
                </c:pt>
                <c:pt idx="22">
                  <c:v>23
MA</c:v>
                </c:pt>
                <c:pt idx="23">
                  <c:v>24
MI</c:v>
                </c:pt>
                <c:pt idx="24">
                  <c:v>25
J</c:v>
                </c:pt>
                <c:pt idx="25">
                  <c:v>26
V</c:v>
                </c:pt>
                <c:pt idx="26">
                  <c:v>27
S</c:v>
                </c:pt>
                <c:pt idx="27">
                  <c:v>28
D</c:v>
                </c:pt>
                <c:pt idx="28">
                  <c:v>29
L</c:v>
                </c:pt>
                <c:pt idx="29">
                  <c:v>30
MA</c:v>
                </c:pt>
                <c:pt idx="30">
                  <c:v>31
MI</c:v>
                </c:pt>
              </c:strCache>
            </c:strRef>
          </c:cat>
          <c:val>
            <c:numRef>
              <c:f>'Mensual Agosto'!$L$57:$L$87</c:f>
              <c:numCache>
                <c:formatCode>General</c:formatCode>
                <c:ptCount val="31"/>
                <c:pt idx="0">
                  <c:v>60</c:v>
                </c:pt>
                <c:pt idx="1">
                  <c:v>70</c:v>
                </c:pt>
                <c:pt idx="2">
                  <c:v>75</c:v>
                </c:pt>
                <c:pt idx="3">
                  <c:v>75</c:v>
                </c:pt>
                <c:pt idx="4">
                  <c:v>71</c:v>
                </c:pt>
                <c:pt idx="5">
                  <c:v>0</c:v>
                </c:pt>
                <c:pt idx="6">
                  <c:v>0</c:v>
                </c:pt>
                <c:pt idx="7">
                  <c:v>58</c:v>
                </c:pt>
                <c:pt idx="8">
                  <c:v>68</c:v>
                </c:pt>
                <c:pt idx="9">
                  <c:v>73</c:v>
                </c:pt>
                <c:pt idx="10">
                  <c:v>65</c:v>
                </c:pt>
                <c:pt idx="11">
                  <c:v>62</c:v>
                </c:pt>
                <c:pt idx="12">
                  <c:v>0</c:v>
                </c:pt>
                <c:pt idx="13">
                  <c:v>0</c:v>
                </c:pt>
                <c:pt idx="14">
                  <c:v>50</c:v>
                </c:pt>
                <c:pt idx="15">
                  <c:v>68</c:v>
                </c:pt>
                <c:pt idx="16">
                  <c:v>59</c:v>
                </c:pt>
                <c:pt idx="17">
                  <c:v>74</c:v>
                </c:pt>
                <c:pt idx="18">
                  <c:v>77</c:v>
                </c:pt>
                <c:pt idx="19">
                  <c:v>0</c:v>
                </c:pt>
                <c:pt idx="20">
                  <c:v>0</c:v>
                </c:pt>
                <c:pt idx="21">
                  <c:v>52</c:v>
                </c:pt>
                <c:pt idx="22">
                  <c:v>67</c:v>
                </c:pt>
                <c:pt idx="23">
                  <c:v>76</c:v>
                </c:pt>
                <c:pt idx="24">
                  <c:v>65</c:v>
                </c:pt>
                <c:pt idx="25">
                  <c:v>60</c:v>
                </c:pt>
                <c:pt idx="26">
                  <c:v>0</c:v>
                </c:pt>
                <c:pt idx="27">
                  <c:v>0</c:v>
                </c:pt>
                <c:pt idx="28">
                  <c:v>56</c:v>
                </c:pt>
                <c:pt idx="29">
                  <c:v>29</c:v>
                </c:pt>
                <c:pt idx="3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A-4264-A875-F686E1BF65D5}"/>
            </c:ext>
          </c:extLst>
        </c:ser>
        <c:ser>
          <c:idx val="1"/>
          <c:order val="1"/>
          <c:tx>
            <c:strRef>
              <c:f>'Mensual Agosto'!$M$56</c:f>
              <c:strCache>
                <c:ptCount val="1"/>
                <c:pt idx="0">
                  <c:v>Atenciones de primera vez y subsecuentes a NNyA (UAM)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'Mensual Agosto'!$I$57:$I$87</c:f>
              <c:strCache>
                <c:ptCount val="31"/>
                <c:pt idx="0">
                  <c:v>01
L</c:v>
                </c:pt>
                <c:pt idx="1">
                  <c:v>02
MA</c:v>
                </c:pt>
                <c:pt idx="2">
                  <c:v>03
MI</c:v>
                </c:pt>
                <c:pt idx="3">
                  <c:v>04
J</c:v>
                </c:pt>
                <c:pt idx="4">
                  <c:v>05
V</c:v>
                </c:pt>
                <c:pt idx="5">
                  <c:v>06
S</c:v>
                </c:pt>
                <c:pt idx="6">
                  <c:v>07
D</c:v>
                </c:pt>
                <c:pt idx="7">
                  <c:v>08
L</c:v>
                </c:pt>
                <c:pt idx="8">
                  <c:v>09
MA</c:v>
                </c:pt>
                <c:pt idx="9">
                  <c:v>10
MI</c:v>
                </c:pt>
                <c:pt idx="10">
                  <c:v>11
J</c:v>
                </c:pt>
                <c:pt idx="11">
                  <c:v>12
V</c:v>
                </c:pt>
                <c:pt idx="12">
                  <c:v>13
S</c:v>
                </c:pt>
                <c:pt idx="13">
                  <c:v>14
D</c:v>
                </c:pt>
                <c:pt idx="14">
                  <c:v>15
L</c:v>
                </c:pt>
                <c:pt idx="15">
                  <c:v>16
MA</c:v>
                </c:pt>
                <c:pt idx="16">
                  <c:v>17
MI</c:v>
                </c:pt>
                <c:pt idx="17">
                  <c:v>18
J</c:v>
                </c:pt>
                <c:pt idx="18">
                  <c:v>19
V</c:v>
                </c:pt>
                <c:pt idx="19">
                  <c:v>20
S</c:v>
                </c:pt>
                <c:pt idx="20">
                  <c:v>21
D</c:v>
                </c:pt>
                <c:pt idx="21">
                  <c:v>22
L</c:v>
                </c:pt>
                <c:pt idx="22">
                  <c:v>23
MA</c:v>
                </c:pt>
                <c:pt idx="23">
                  <c:v>24
MI</c:v>
                </c:pt>
                <c:pt idx="24">
                  <c:v>25
J</c:v>
                </c:pt>
                <c:pt idx="25">
                  <c:v>26
V</c:v>
                </c:pt>
                <c:pt idx="26">
                  <c:v>27
S</c:v>
                </c:pt>
                <c:pt idx="27">
                  <c:v>28
D</c:v>
                </c:pt>
                <c:pt idx="28">
                  <c:v>29
L</c:v>
                </c:pt>
                <c:pt idx="29">
                  <c:v>30
MA</c:v>
                </c:pt>
                <c:pt idx="30">
                  <c:v>31
MI</c:v>
                </c:pt>
              </c:strCache>
            </c:strRef>
          </c:cat>
          <c:val>
            <c:numRef>
              <c:f>'Mensual Agosto'!$M$57:$M$87</c:f>
              <c:numCache>
                <c:formatCode>General</c:formatCode>
                <c:ptCount val="31"/>
                <c:pt idx="0">
                  <c:v>29</c:v>
                </c:pt>
                <c:pt idx="1">
                  <c:v>32</c:v>
                </c:pt>
                <c:pt idx="2">
                  <c:v>27</c:v>
                </c:pt>
                <c:pt idx="3">
                  <c:v>28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26</c:v>
                </c:pt>
                <c:pt idx="9">
                  <c:v>32</c:v>
                </c:pt>
                <c:pt idx="10">
                  <c:v>37</c:v>
                </c:pt>
                <c:pt idx="11">
                  <c:v>22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24</c:v>
                </c:pt>
                <c:pt idx="16">
                  <c:v>24</c:v>
                </c:pt>
                <c:pt idx="17">
                  <c:v>40</c:v>
                </c:pt>
                <c:pt idx="18">
                  <c:v>32</c:v>
                </c:pt>
                <c:pt idx="19">
                  <c:v>0</c:v>
                </c:pt>
                <c:pt idx="20">
                  <c:v>0</c:v>
                </c:pt>
                <c:pt idx="21">
                  <c:v>37</c:v>
                </c:pt>
                <c:pt idx="22">
                  <c:v>30</c:v>
                </c:pt>
                <c:pt idx="23">
                  <c:v>33</c:v>
                </c:pt>
                <c:pt idx="24">
                  <c:v>25</c:v>
                </c:pt>
                <c:pt idx="25">
                  <c:v>37</c:v>
                </c:pt>
                <c:pt idx="26">
                  <c:v>0</c:v>
                </c:pt>
                <c:pt idx="27">
                  <c:v>0</c:v>
                </c:pt>
                <c:pt idx="28">
                  <c:v>27</c:v>
                </c:pt>
                <c:pt idx="29">
                  <c:v>14</c:v>
                </c:pt>
                <c:pt idx="3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A-4264-A875-F686E1BF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008096"/>
        <c:axId val="1628551808"/>
      </c:lineChart>
      <c:catAx>
        <c:axId val="17920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628551808"/>
        <c:crosses val="autoZero"/>
        <c:auto val="1"/>
        <c:lblAlgn val="ctr"/>
        <c:lblOffset val="100"/>
        <c:noMultiLvlLbl val="0"/>
      </c:catAx>
      <c:valAx>
        <c:axId val="1628551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17920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8BA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F-4015-A3A7-A777EF6B649F}"/>
              </c:ext>
            </c:extLst>
          </c:dPt>
          <c:dPt>
            <c:idx val="1"/>
            <c:bubble3D val="0"/>
            <c:spPr>
              <a:solidFill>
                <a:srgbClr val="5B4F6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F-4015-A3A7-A777EF6B64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'Mensual Agosto'!$N$2:$O$2</c:f>
              <c:strCache>
                <c:ptCount val="2"/>
                <c:pt idx="0">
                  <c:v>Asesorías Telmujer</c:v>
                </c:pt>
                <c:pt idx="1">
                  <c:v>Incidentes de conocimiento Telmujer</c:v>
                </c:pt>
              </c:strCache>
            </c:strRef>
          </c:cat>
          <c:val>
            <c:numRef>
              <c:f>'Mensual Agosto'!$N$39:$O$39</c:f>
              <c:numCache>
                <c:formatCode>General</c:formatCode>
                <c:ptCount val="2"/>
                <c:pt idx="0">
                  <c:v>746</c:v>
                </c:pt>
                <c:pt idx="1">
                  <c:v>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A-4376-8B89-50071156DDF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'1-7'!$B$3</c:f>
              <c:strCache>
                <c:ptCount val="1"/>
                <c:pt idx="0">
                  <c:v>Lunes
01/08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'1-7'!$U$3:$W$3</c:f>
              <c:numCache>
                <c:formatCode>General</c:formatCode>
                <c:ptCount val="3"/>
                <c:pt idx="0">
                  <c:v>3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EAA-BA64-D7432062ECBB}"/>
            </c:ext>
          </c:extLst>
        </c:ser>
        <c:ser>
          <c:idx val="1"/>
          <c:order val="1"/>
          <c:tx>
            <c:strRef>
              <c:f>'1-7'!$B$4</c:f>
              <c:strCache>
                <c:ptCount val="1"/>
                <c:pt idx="0">
                  <c:v>Martes
02/08</c:v>
                </c:pt>
              </c:strCache>
            </c:strRef>
          </c:tx>
          <c:spPr>
            <a:solidFill>
              <a:srgbClr val="54002A"/>
            </a:solidFill>
            <a:ln>
              <a:solidFill>
                <a:srgbClr val="54002A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'1-7'!$U$4:$W$4</c:f>
              <c:numCache>
                <c:formatCode>General</c:formatCode>
                <c:ptCount val="3"/>
                <c:pt idx="0">
                  <c:v>10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EAA-BA64-D7432062ECBB}"/>
            </c:ext>
          </c:extLst>
        </c:ser>
        <c:ser>
          <c:idx val="2"/>
          <c:order val="2"/>
          <c:tx>
            <c:strRef>
              <c:f>'1-7'!$B$5</c:f>
              <c:strCache>
                <c:ptCount val="1"/>
                <c:pt idx="0">
                  <c:v>Miércoles
03/08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'1-7'!$U$5:$W$5</c:f>
              <c:numCache>
                <c:formatCode>General</c:formatCode>
                <c:ptCount val="3"/>
                <c:pt idx="0">
                  <c:v>10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EAA-BA64-D7432062ECBB}"/>
            </c:ext>
          </c:extLst>
        </c:ser>
        <c:ser>
          <c:idx val="3"/>
          <c:order val="3"/>
          <c:tx>
            <c:strRef>
              <c:f>'1-7'!$B$6</c:f>
              <c:strCache>
                <c:ptCount val="1"/>
                <c:pt idx="0">
                  <c:v>Jueves
04/08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'1-7'!$U$6:$W$6</c:f>
              <c:numCache>
                <c:formatCode>General</c:formatCode>
                <c:ptCount val="3"/>
                <c:pt idx="0">
                  <c:v>12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E-4EAA-BA64-D7432062ECBB}"/>
            </c:ext>
          </c:extLst>
        </c:ser>
        <c:ser>
          <c:idx val="4"/>
          <c:order val="4"/>
          <c:tx>
            <c:strRef>
              <c:f>'1-7'!$B$7</c:f>
              <c:strCache>
                <c:ptCount val="1"/>
                <c:pt idx="0">
                  <c:v>Viernes
05/08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'1-7'!$U$7:$W$7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BE-4EAA-BA64-D7432062ECBB}"/>
            </c:ext>
          </c:extLst>
        </c:ser>
        <c:ser>
          <c:idx val="5"/>
          <c:order val="5"/>
          <c:tx>
            <c:strRef>
              <c:f>'1-7'!$B$8</c:f>
              <c:strCache>
                <c:ptCount val="1"/>
                <c:pt idx="0">
                  <c:v>Sábado
06/08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'1-7'!$U$8:$W$8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EAA-BA64-D7432062ECBB}"/>
            </c:ext>
          </c:extLst>
        </c:ser>
        <c:ser>
          <c:idx val="6"/>
          <c:order val="6"/>
          <c:tx>
            <c:strRef>
              <c:f>'1-7'!$B$9</c:f>
              <c:strCache>
                <c:ptCount val="1"/>
                <c:pt idx="0">
                  <c:v>Domingo
07/08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'1-7'!$U$9:$W$9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BE-4EAA-BA64-D7432062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348559"/>
        <c:axId val="1"/>
      </c:barChart>
      <c:catAx>
        <c:axId val="172434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243485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'Mensual Agosto'!$I$47</c:f>
              <c:strCache>
                <c:ptCount val="1"/>
                <c:pt idx="0">
                  <c:v>Semana 1
01 al 07 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Agosto'!$AC$46:$AD$46</c:f>
              <c:strCache>
                <c:ptCount val="2"/>
                <c:pt idx="0">
                  <c:v>Asesorías Telmujer</c:v>
                </c:pt>
                <c:pt idx="1">
                  <c:v>Incidentes de conocimiento Telmujer</c:v>
                </c:pt>
              </c:strCache>
            </c:strRef>
          </c:cat>
          <c:val>
            <c:numRef>
              <c:f>'Mensual Agosto'!$AC$47:$AD$47</c:f>
              <c:numCache>
                <c:formatCode>General</c:formatCode>
                <c:ptCount val="2"/>
                <c:pt idx="0">
                  <c:v>195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6-489A-A582-ABA95FE3BA37}"/>
            </c:ext>
          </c:extLst>
        </c:ser>
        <c:ser>
          <c:idx val="1"/>
          <c:order val="1"/>
          <c:tx>
            <c:strRef>
              <c:f>'Mensual Agosto'!$I$48</c:f>
              <c:strCache>
                <c:ptCount val="1"/>
                <c:pt idx="0">
                  <c:v>Semana 2
08 al 14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Agosto'!$AC$46:$AD$46</c:f>
              <c:strCache>
                <c:ptCount val="2"/>
                <c:pt idx="0">
                  <c:v>Asesorías Telmujer</c:v>
                </c:pt>
                <c:pt idx="1">
                  <c:v>Incidentes de conocimiento Telmujer</c:v>
                </c:pt>
              </c:strCache>
            </c:strRef>
          </c:cat>
          <c:val>
            <c:numRef>
              <c:f>'Mensual Agosto'!$AC$48:$AD$48</c:f>
              <c:numCache>
                <c:formatCode>General</c:formatCode>
                <c:ptCount val="2"/>
                <c:pt idx="0">
                  <c:v>137</c:v>
                </c:pt>
                <c:pt idx="1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6-489A-A582-ABA95FE3BA37}"/>
            </c:ext>
          </c:extLst>
        </c:ser>
        <c:ser>
          <c:idx val="2"/>
          <c:order val="2"/>
          <c:tx>
            <c:strRef>
              <c:f>'Mensual Agosto'!$I$49</c:f>
              <c:strCache>
                <c:ptCount val="1"/>
                <c:pt idx="0">
                  <c:v>Semana 3
15 al 21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Agosto'!$AC$46:$AD$46</c:f>
              <c:strCache>
                <c:ptCount val="2"/>
                <c:pt idx="0">
                  <c:v>Asesorías Telmujer</c:v>
                </c:pt>
                <c:pt idx="1">
                  <c:v>Incidentes de conocimiento Telmujer</c:v>
                </c:pt>
              </c:strCache>
            </c:strRef>
          </c:cat>
          <c:val>
            <c:numRef>
              <c:f>'Mensual Agosto'!$AC$49:$AD$49</c:f>
              <c:numCache>
                <c:formatCode>General</c:formatCode>
                <c:ptCount val="2"/>
                <c:pt idx="0">
                  <c:v>158</c:v>
                </c:pt>
                <c:pt idx="1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06-489A-A582-ABA95FE3BA37}"/>
            </c:ext>
          </c:extLst>
        </c:ser>
        <c:ser>
          <c:idx val="3"/>
          <c:order val="3"/>
          <c:tx>
            <c:strRef>
              <c:f>'Mensual Agosto'!$I$50</c:f>
              <c:strCache>
                <c:ptCount val="1"/>
                <c:pt idx="0">
                  <c:v>Semana 4
22 al 28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Agosto'!$AC$46:$AD$46</c:f>
              <c:strCache>
                <c:ptCount val="2"/>
                <c:pt idx="0">
                  <c:v>Asesorías Telmujer</c:v>
                </c:pt>
                <c:pt idx="1">
                  <c:v>Incidentes de conocimiento Telmujer</c:v>
                </c:pt>
              </c:strCache>
            </c:strRef>
          </c:cat>
          <c:val>
            <c:numRef>
              <c:f>'Mensual Agosto'!$AC$50:$AD$50</c:f>
              <c:numCache>
                <c:formatCode>General</c:formatCode>
                <c:ptCount val="2"/>
                <c:pt idx="0">
                  <c:v>171</c:v>
                </c:pt>
                <c:pt idx="1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06-489A-A582-ABA95FE3BA37}"/>
            </c:ext>
          </c:extLst>
        </c:ser>
        <c:ser>
          <c:idx val="4"/>
          <c:order val="4"/>
          <c:tx>
            <c:strRef>
              <c:f>'Mensual Agosto'!$I$51</c:f>
              <c:strCache>
                <c:ptCount val="1"/>
                <c:pt idx="0">
                  <c:v>Semana 5
29 al 31</c:v>
                </c:pt>
              </c:strCache>
            </c:strRef>
          </c:tx>
          <c:spPr>
            <a:solidFill>
              <a:srgbClr val="46244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Agosto'!$AC$46:$AD$46</c:f>
              <c:strCache>
                <c:ptCount val="2"/>
                <c:pt idx="0">
                  <c:v>Asesorías Telmujer</c:v>
                </c:pt>
                <c:pt idx="1">
                  <c:v>Incidentes de conocimiento Telmujer</c:v>
                </c:pt>
              </c:strCache>
            </c:strRef>
          </c:cat>
          <c:val>
            <c:numRef>
              <c:f>'Mensual Agosto'!$AC$51:$AD$51</c:f>
              <c:numCache>
                <c:formatCode>General</c:formatCode>
                <c:ptCount val="2"/>
                <c:pt idx="0">
                  <c:v>85</c:v>
                </c:pt>
                <c:pt idx="1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06-489A-A582-ABA95FE3BA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8879472"/>
        <c:axId val="1470431600"/>
      </c:barChart>
      <c:catAx>
        <c:axId val="17088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470431600"/>
        <c:crosses val="autoZero"/>
        <c:auto val="1"/>
        <c:lblAlgn val="ctr"/>
        <c:lblOffset val="100"/>
        <c:noMultiLvlLbl val="0"/>
      </c:catAx>
      <c:valAx>
        <c:axId val="1470431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088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18018660805052"/>
          <c:y val="0.54575795844636499"/>
          <c:w val="0.73570670398065208"/>
          <c:h val="0.45424204155363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'Mensual Agosto'!$N$56</c:f>
              <c:strCache>
                <c:ptCount val="1"/>
                <c:pt idx="0">
                  <c:v>Asesorías Telmujer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Agosto'!$I$57:$I$87</c:f>
              <c:strCache>
                <c:ptCount val="31"/>
                <c:pt idx="0">
                  <c:v>01
L</c:v>
                </c:pt>
                <c:pt idx="1">
                  <c:v>02
MA</c:v>
                </c:pt>
                <c:pt idx="2">
                  <c:v>03
MI</c:v>
                </c:pt>
                <c:pt idx="3">
                  <c:v>04
J</c:v>
                </c:pt>
                <c:pt idx="4">
                  <c:v>05
V</c:v>
                </c:pt>
                <c:pt idx="5">
                  <c:v>06
S</c:v>
                </c:pt>
                <c:pt idx="6">
                  <c:v>07
D</c:v>
                </c:pt>
                <c:pt idx="7">
                  <c:v>08
L</c:v>
                </c:pt>
                <c:pt idx="8">
                  <c:v>09
MA</c:v>
                </c:pt>
                <c:pt idx="9">
                  <c:v>10
MI</c:v>
                </c:pt>
                <c:pt idx="10">
                  <c:v>11
J</c:v>
                </c:pt>
                <c:pt idx="11">
                  <c:v>12
V</c:v>
                </c:pt>
                <c:pt idx="12">
                  <c:v>13
S</c:v>
                </c:pt>
                <c:pt idx="13">
                  <c:v>14
D</c:v>
                </c:pt>
                <c:pt idx="14">
                  <c:v>15
L</c:v>
                </c:pt>
                <c:pt idx="15">
                  <c:v>16
MA</c:v>
                </c:pt>
                <c:pt idx="16">
                  <c:v>17
MI</c:v>
                </c:pt>
                <c:pt idx="17">
                  <c:v>18
J</c:v>
                </c:pt>
                <c:pt idx="18">
                  <c:v>19
V</c:v>
                </c:pt>
                <c:pt idx="19">
                  <c:v>20
S</c:v>
                </c:pt>
                <c:pt idx="20">
                  <c:v>21
D</c:v>
                </c:pt>
                <c:pt idx="21">
                  <c:v>22
L</c:v>
                </c:pt>
                <c:pt idx="22">
                  <c:v>23
MA</c:v>
                </c:pt>
                <c:pt idx="23">
                  <c:v>24
MI</c:v>
                </c:pt>
                <c:pt idx="24">
                  <c:v>25
J</c:v>
                </c:pt>
                <c:pt idx="25">
                  <c:v>26
V</c:v>
                </c:pt>
                <c:pt idx="26">
                  <c:v>27
S</c:v>
                </c:pt>
                <c:pt idx="27">
                  <c:v>28
D</c:v>
                </c:pt>
                <c:pt idx="28">
                  <c:v>29
L</c:v>
                </c:pt>
                <c:pt idx="29">
                  <c:v>30
MA</c:v>
                </c:pt>
                <c:pt idx="30">
                  <c:v>31
MI</c:v>
                </c:pt>
              </c:strCache>
            </c:strRef>
          </c:cat>
          <c:val>
            <c:numRef>
              <c:f>'Mensual Agosto'!$N$57:$N$87</c:f>
              <c:numCache>
                <c:formatCode>General</c:formatCode>
                <c:ptCount val="3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18</c:v>
                </c:pt>
                <c:pt idx="4">
                  <c:v>20</c:v>
                </c:pt>
                <c:pt idx="5">
                  <c:v>15</c:v>
                </c:pt>
                <c:pt idx="6">
                  <c:v>27</c:v>
                </c:pt>
                <c:pt idx="7">
                  <c:v>21</c:v>
                </c:pt>
                <c:pt idx="8">
                  <c:v>23</c:v>
                </c:pt>
                <c:pt idx="9">
                  <c:v>18</c:v>
                </c:pt>
                <c:pt idx="10">
                  <c:v>17</c:v>
                </c:pt>
                <c:pt idx="11">
                  <c:v>14</c:v>
                </c:pt>
                <c:pt idx="12">
                  <c:v>25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13</c:v>
                </c:pt>
                <c:pt idx="17">
                  <c:v>35</c:v>
                </c:pt>
                <c:pt idx="18">
                  <c:v>16</c:v>
                </c:pt>
                <c:pt idx="19">
                  <c:v>15</c:v>
                </c:pt>
                <c:pt idx="20">
                  <c:v>28</c:v>
                </c:pt>
                <c:pt idx="21">
                  <c:v>29</c:v>
                </c:pt>
                <c:pt idx="22">
                  <c:v>21</c:v>
                </c:pt>
                <c:pt idx="23">
                  <c:v>16</c:v>
                </c:pt>
                <c:pt idx="24">
                  <c:v>32</c:v>
                </c:pt>
                <c:pt idx="25">
                  <c:v>29</c:v>
                </c:pt>
                <c:pt idx="26">
                  <c:v>17</c:v>
                </c:pt>
                <c:pt idx="27">
                  <c:v>27</c:v>
                </c:pt>
                <c:pt idx="28">
                  <c:v>31</c:v>
                </c:pt>
                <c:pt idx="29">
                  <c:v>30</c:v>
                </c:pt>
                <c:pt idx="3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B-425D-AFD0-0671D9138B37}"/>
            </c:ext>
          </c:extLst>
        </c:ser>
        <c:ser>
          <c:idx val="1"/>
          <c:order val="1"/>
          <c:tx>
            <c:strRef>
              <c:f>'Mensual Agosto'!$O$56</c:f>
              <c:strCache>
                <c:ptCount val="1"/>
                <c:pt idx="0">
                  <c:v>Incidentes de conocimiento Telmujer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Agosto'!$I$57:$I$87</c:f>
              <c:strCache>
                <c:ptCount val="31"/>
                <c:pt idx="0">
                  <c:v>01
L</c:v>
                </c:pt>
                <c:pt idx="1">
                  <c:v>02
MA</c:v>
                </c:pt>
                <c:pt idx="2">
                  <c:v>03
MI</c:v>
                </c:pt>
                <c:pt idx="3">
                  <c:v>04
J</c:v>
                </c:pt>
                <c:pt idx="4">
                  <c:v>05
V</c:v>
                </c:pt>
                <c:pt idx="5">
                  <c:v>06
S</c:v>
                </c:pt>
                <c:pt idx="6">
                  <c:v>07
D</c:v>
                </c:pt>
                <c:pt idx="7">
                  <c:v>08
L</c:v>
                </c:pt>
                <c:pt idx="8">
                  <c:v>09
MA</c:v>
                </c:pt>
                <c:pt idx="9">
                  <c:v>10
MI</c:v>
                </c:pt>
                <c:pt idx="10">
                  <c:v>11
J</c:v>
                </c:pt>
                <c:pt idx="11">
                  <c:v>12
V</c:v>
                </c:pt>
                <c:pt idx="12">
                  <c:v>13
S</c:v>
                </c:pt>
                <c:pt idx="13">
                  <c:v>14
D</c:v>
                </c:pt>
                <c:pt idx="14">
                  <c:v>15
L</c:v>
                </c:pt>
                <c:pt idx="15">
                  <c:v>16
MA</c:v>
                </c:pt>
                <c:pt idx="16">
                  <c:v>17
MI</c:v>
                </c:pt>
                <c:pt idx="17">
                  <c:v>18
J</c:v>
                </c:pt>
                <c:pt idx="18">
                  <c:v>19
V</c:v>
                </c:pt>
                <c:pt idx="19">
                  <c:v>20
S</c:v>
                </c:pt>
                <c:pt idx="20">
                  <c:v>21
D</c:v>
                </c:pt>
                <c:pt idx="21">
                  <c:v>22
L</c:v>
                </c:pt>
                <c:pt idx="22">
                  <c:v>23
MA</c:v>
                </c:pt>
                <c:pt idx="23">
                  <c:v>24
MI</c:v>
                </c:pt>
                <c:pt idx="24">
                  <c:v>25
J</c:v>
                </c:pt>
                <c:pt idx="25">
                  <c:v>26
V</c:v>
                </c:pt>
                <c:pt idx="26">
                  <c:v>27
S</c:v>
                </c:pt>
                <c:pt idx="27">
                  <c:v>28
D</c:v>
                </c:pt>
                <c:pt idx="28">
                  <c:v>29
L</c:v>
                </c:pt>
                <c:pt idx="29">
                  <c:v>30
MA</c:v>
                </c:pt>
                <c:pt idx="30">
                  <c:v>31
MI</c:v>
                </c:pt>
              </c:strCache>
            </c:strRef>
          </c:cat>
          <c:val>
            <c:numRef>
              <c:f>'Mensual Agosto'!$O$57:$O$87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45</c:v>
                </c:pt>
                <c:pt idx="6">
                  <c:v>2</c:v>
                </c:pt>
                <c:pt idx="7">
                  <c:v>88</c:v>
                </c:pt>
                <c:pt idx="8">
                  <c:v>73</c:v>
                </c:pt>
                <c:pt idx="9">
                  <c:v>69</c:v>
                </c:pt>
                <c:pt idx="10">
                  <c:v>58</c:v>
                </c:pt>
                <c:pt idx="11">
                  <c:v>64</c:v>
                </c:pt>
                <c:pt idx="12">
                  <c:v>85</c:v>
                </c:pt>
                <c:pt idx="13">
                  <c:v>101</c:v>
                </c:pt>
                <c:pt idx="14">
                  <c:v>91</c:v>
                </c:pt>
                <c:pt idx="15">
                  <c:v>69</c:v>
                </c:pt>
                <c:pt idx="16">
                  <c:v>72</c:v>
                </c:pt>
                <c:pt idx="17">
                  <c:v>66</c:v>
                </c:pt>
                <c:pt idx="18">
                  <c:v>70</c:v>
                </c:pt>
                <c:pt idx="19">
                  <c:v>73</c:v>
                </c:pt>
                <c:pt idx="20">
                  <c:v>136</c:v>
                </c:pt>
                <c:pt idx="21">
                  <c:v>134</c:v>
                </c:pt>
                <c:pt idx="22">
                  <c:v>70</c:v>
                </c:pt>
                <c:pt idx="23">
                  <c:v>73</c:v>
                </c:pt>
                <c:pt idx="24">
                  <c:v>80</c:v>
                </c:pt>
                <c:pt idx="25">
                  <c:v>62</c:v>
                </c:pt>
                <c:pt idx="26">
                  <c:v>104</c:v>
                </c:pt>
                <c:pt idx="27">
                  <c:v>147</c:v>
                </c:pt>
                <c:pt idx="28">
                  <c:v>135</c:v>
                </c:pt>
                <c:pt idx="29">
                  <c:v>67</c:v>
                </c:pt>
                <c:pt idx="30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B-425D-AFD0-0671D9138B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8595424"/>
        <c:axId val="999281968"/>
      </c:lineChart>
      <c:catAx>
        <c:axId val="9885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999281968"/>
        <c:crosses val="autoZero"/>
        <c:auto val="1"/>
        <c:lblAlgn val="ctr"/>
        <c:lblOffset val="100"/>
        <c:noMultiLvlLbl val="0"/>
      </c:catAx>
      <c:valAx>
        <c:axId val="999281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9885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'Mensual Agosto'!$I$47</c:f>
              <c:strCache>
                <c:ptCount val="1"/>
                <c:pt idx="0">
                  <c:v>Semana 1
01 al 07 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Agosto'!$AF$46:$AH$46</c:f>
              <c:strCache>
                <c:ptCount val="3"/>
                <c:pt idx="0">
                  <c:v>Atenciones psicológicas y jurídicas Refugio</c:v>
                </c:pt>
                <c:pt idx="1">
                  <c:v>Atención psicológica de primera vez y subsecuente a NNyA en Refugio</c:v>
                </c:pt>
                <c:pt idx="2">
                  <c:v>Ingresos al Refugio</c:v>
                </c:pt>
              </c:strCache>
            </c:strRef>
          </c:cat>
          <c:val>
            <c:numRef>
              <c:f>'Mensual Agosto'!$AF$47:$AH$47</c:f>
              <c:numCache>
                <c:formatCode>General</c:formatCode>
                <c:ptCount val="3"/>
                <c:pt idx="0">
                  <c:v>40</c:v>
                </c:pt>
                <c:pt idx="1">
                  <c:v>18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C-4641-A647-9FE9A82AFA4B}"/>
            </c:ext>
          </c:extLst>
        </c:ser>
        <c:ser>
          <c:idx val="1"/>
          <c:order val="1"/>
          <c:tx>
            <c:strRef>
              <c:f>'Mensual Agosto'!$I$48</c:f>
              <c:strCache>
                <c:ptCount val="1"/>
                <c:pt idx="0">
                  <c:v>Semana 2
08 al 14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Agosto'!$AF$46:$AH$46</c:f>
              <c:strCache>
                <c:ptCount val="3"/>
                <c:pt idx="0">
                  <c:v>Atenciones psicológicas y jurídicas Refugio</c:v>
                </c:pt>
                <c:pt idx="1">
                  <c:v>Atención psicológica de primera vez y subsecuente a NNyA en Refugio</c:v>
                </c:pt>
                <c:pt idx="2">
                  <c:v>Ingresos al Refugio</c:v>
                </c:pt>
              </c:strCache>
            </c:strRef>
          </c:cat>
          <c:val>
            <c:numRef>
              <c:f>'Mensual Agosto'!$AF$48:$AH$48</c:f>
              <c:numCache>
                <c:formatCode>General</c:formatCode>
                <c:ptCount val="3"/>
                <c:pt idx="0">
                  <c:v>25</c:v>
                </c:pt>
                <c:pt idx="1">
                  <c:v>17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C-4641-A647-9FE9A82AFA4B}"/>
            </c:ext>
          </c:extLst>
        </c:ser>
        <c:ser>
          <c:idx val="2"/>
          <c:order val="2"/>
          <c:tx>
            <c:strRef>
              <c:f>'Mensual Agosto'!$I$49</c:f>
              <c:strCache>
                <c:ptCount val="1"/>
                <c:pt idx="0">
                  <c:v>Semana 3
15 al 21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Agosto'!$AF$46:$AH$46</c:f>
              <c:strCache>
                <c:ptCount val="3"/>
                <c:pt idx="0">
                  <c:v>Atenciones psicológicas y jurídicas Refugio</c:v>
                </c:pt>
                <c:pt idx="1">
                  <c:v>Atención psicológica de primera vez y subsecuente a NNyA en Refugio</c:v>
                </c:pt>
                <c:pt idx="2">
                  <c:v>Ingresos al Refugio</c:v>
                </c:pt>
              </c:strCache>
            </c:strRef>
          </c:cat>
          <c:val>
            <c:numRef>
              <c:f>'Mensual Agosto'!$AF$49:$AH$49</c:f>
              <c:numCache>
                <c:formatCode>General</c:formatCode>
                <c:ptCount val="3"/>
                <c:pt idx="0">
                  <c:v>22</c:v>
                </c:pt>
                <c:pt idx="1">
                  <c:v>23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5C-4641-A647-9FE9A82AFA4B}"/>
            </c:ext>
          </c:extLst>
        </c:ser>
        <c:ser>
          <c:idx val="3"/>
          <c:order val="3"/>
          <c:tx>
            <c:strRef>
              <c:f>'Mensual Agosto'!$I$50</c:f>
              <c:strCache>
                <c:ptCount val="1"/>
                <c:pt idx="0">
                  <c:v>Semana 4
22 al 28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Agosto'!$AF$46:$AH$46</c:f>
              <c:strCache>
                <c:ptCount val="3"/>
                <c:pt idx="0">
                  <c:v>Atenciones psicológicas y jurídicas Refugio</c:v>
                </c:pt>
                <c:pt idx="1">
                  <c:v>Atención psicológica de primera vez y subsecuente a NNyA en Refugio</c:v>
                </c:pt>
                <c:pt idx="2">
                  <c:v>Ingresos al Refugio</c:v>
                </c:pt>
              </c:strCache>
            </c:strRef>
          </c:cat>
          <c:val>
            <c:numRef>
              <c:f>'Mensual Agosto'!$AF$50:$AH$50</c:f>
              <c:numCache>
                <c:formatCode>General</c:formatCode>
                <c:ptCount val="3"/>
                <c:pt idx="0">
                  <c:v>22</c:v>
                </c:pt>
                <c:pt idx="1">
                  <c:v>27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5C-4641-A647-9FE9A82AFA4B}"/>
            </c:ext>
          </c:extLst>
        </c:ser>
        <c:ser>
          <c:idx val="4"/>
          <c:order val="4"/>
          <c:tx>
            <c:strRef>
              <c:f>'Mensual Agosto'!$I$51</c:f>
              <c:strCache>
                <c:ptCount val="1"/>
                <c:pt idx="0">
                  <c:v>Semana 5
29 al 31</c:v>
                </c:pt>
              </c:strCache>
            </c:strRef>
          </c:tx>
          <c:spPr>
            <a:solidFill>
              <a:srgbClr val="46244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Agosto'!$AF$46:$AH$46</c:f>
              <c:strCache>
                <c:ptCount val="3"/>
                <c:pt idx="0">
                  <c:v>Atenciones psicológicas y jurídicas Refugio</c:v>
                </c:pt>
                <c:pt idx="1">
                  <c:v>Atención psicológica de primera vez y subsecuente a NNyA en Refugio</c:v>
                </c:pt>
                <c:pt idx="2">
                  <c:v>Ingresos al Refugio</c:v>
                </c:pt>
              </c:strCache>
            </c:strRef>
          </c:cat>
          <c:val>
            <c:numRef>
              <c:f>'Mensual Agosto'!$AF$51:$AH$51</c:f>
              <c:numCache>
                <c:formatCode>General</c:formatCode>
                <c:ptCount val="3"/>
                <c:pt idx="0">
                  <c:v>25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5C-4641-A647-9FE9A82AFA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2445408"/>
        <c:axId val="1119563952"/>
      </c:barChart>
      <c:catAx>
        <c:axId val="108244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119563952"/>
        <c:crosses val="autoZero"/>
        <c:auto val="1"/>
        <c:lblAlgn val="ctr"/>
        <c:lblOffset val="100"/>
        <c:noMultiLvlLbl val="0"/>
      </c:catAx>
      <c:valAx>
        <c:axId val="1119563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24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32757292635757E-2"/>
          <c:y val="0.65970382346435008"/>
          <c:w val="0.89999991889035524"/>
          <c:h val="0.34029617653564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'Mensual Agosto'!$P$56</c:f>
              <c:strCache>
                <c:ptCount val="1"/>
                <c:pt idx="0">
                  <c:v>Atenciones psicológicas y jurídicas Refugio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Agosto'!$I$57:$I$87</c:f>
              <c:strCache>
                <c:ptCount val="31"/>
                <c:pt idx="0">
                  <c:v>01
L</c:v>
                </c:pt>
                <c:pt idx="1">
                  <c:v>02
MA</c:v>
                </c:pt>
                <c:pt idx="2">
                  <c:v>03
MI</c:v>
                </c:pt>
                <c:pt idx="3">
                  <c:v>04
J</c:v>
                </c:pt>
                <c:pt idx="4">
                  <c:v>05
V</c:v>
                </c:pt>
                <c:pt idx="5">
                  <c:v>06
S</c:v>
                </c:pt>
                <c:pt idx="6">
                  <c:v>07
D</c:v>
                </c:pt>
                <c:pt idx="7">
                  <c:v>08
L</c:v>
                </c:pt>
                <c:pt idx="8">
                  <c:v>09
MA</c:v>
                </c:pt>
                <c:pt idx="9">
                  <c:v>10
MI</c:v>
                </c:pt>
                <c:pt idx="10">
                  <c:v>11
J</c:v>
                </c:pt>
                <c:pt idx="11">
                  <c:v>12
V</c:v>
                </c:pt>
                <c:pt idx="12">
                  <c:v>13
S</c:v>
                </c:pt>
                <c:pt idx="13">
                  <c:v>14
D</c:v>
                </c:pt>
                <c:pt idx="14">
                  <c:v>15
L</c:v>
                </c:pt>
                <c:pt idx="15">
                  <c:v>16
MA</c:v>
                </c:pt>
                <c:pt idx="16">
                  <c:v>17
MI</c:v>
                </c:pt>
                <c:pt idx="17">
                  <c:v>18
J</c:v>
                </c:pt>
                <c:pt idx="18">
                  <c:v>19
V</c:v>
                </c:pt>
                <c:pt idx="19">
                  <c:v>20
S</c:v>
                </c:pt>
                <c:pt idx="20">
                  <c:v>21
D</c:v>
                </c:pt>
                <c:pt idx="21">
                  <c:v>22
L</c:v>
                </c:pt>
                <c:pt idx="22">
                  <c:v>23
MA</c:v>
                </c:pt>
                <c:pt idx="23">
                  <c:v>24
MI</c:v>
                </c:pt>
                <c:pt idx="24">
                  <c:v>25
J</c:v>
                </c:pt>
                <c:pt idx="25">
                  <c:v>26
V</c:v>
                </c:pt>
                <c:pt idx="26">
                  <c:v>27
S</c:v>
                </c:pt>
                <c:pt idx="27">
                  <c:v>28
D</c:v>
                </c:pt>
                <c:pt idx="28">
                  <c:v>29
L</c:v>
                </c:pt>
                <c:pt idx="29">
                  <c:v>30
MA</c:v>
                </c:pt>
                <c:pt idx="30">
                  <c:v>31
MI</c:v>
                </c:pt>
              </c:strCache>
            </c:strRef>
          </c:cat>
          <c:val>
            <c:numRef>
              <c:f>'Mensual Agosto'!$P$57:$P$87</c:f>
              <c:numCache>
                <c:formatCode>General</c:formatCode>
                <c:ptCount val="31"/>
                <c:pt idx="0">
                  <c:v>3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8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18</c:v>
                </c:pt>
                <c:pt idx="29">
                  <c:v>4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5-4917-8A48-2322900F6DAB}"/>
            </c:ext>
          </c:extLst>
        </c:ser>
        <c:ser>
          <c:idx val="1"/>
          <c:order val="1"/>
          <c:tx>
            <c:strRef>
              <c:f>'Mensual Agosto'!$Q$56</c:f>
              <c:strCache>
                <c:ptCount val="1"/>
                <c:pt idx="0">
                  <c:v>Atención psicológica de primera vez y subsecuente a NNyA en Refugio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Agosto'!$I$57:$I$87</c:f>
              <c:strCache>
                <c:ptCount val="31"/>
                <c:pt idx="0">
                  <c:v>01
L</c:v>
                </c:pt>
                <c:pt idx="1">
                  <c:v>02
MA</c:v>
                </c:pt>
                <c:pt idx="2">
                  <c:v>03
MI</c:v>
                </c:pt>
                <c:pt idx="3">
                  <c:v>04
J</c:v>
                </c:pt>
                <c:pt idx="4">
                  <c:v>05
V</c:v>
                </c:pt>
                <c:pt idx="5">
                  <c:v>06
S</c:v>
                </c:pt>
                <c:pt idx="6">
                  <c:v>07
D</c:v>
                </c:pt>
                <c:pt idx="7">
                  <c:v>08
L</c:v>
                </c:pt>
                <c:pt idx="8">
                  <c:v>09
MA</c:v>
                </c:pt>
                <c:pt idx="9">
                  <c:v>10
MI</c:v>
                </c:pt>
                <c:pt idx="10">
                  <c:v>11
J</c:v>
                </c:pt>
                <c:pt idx="11">
                  <c:v>12
V</c:v>
                </c:pt>
                <c:pt idx="12">
                  <c:v>13
S</c:v>
                </c:pt>
                <c:pt idx="13">
                  <c:v>14
D</c:v>
                </c:pt>
                <c:pt idx="14">
                  <c:v>15
L</c:v>
                </c:pt>
                <c:pt idx="15">
                  <c:v>16
MA</c:v>
                </c:pt>
                <c:pt idx="16">
                  <c:v>17
MI</c:v>
                </c:pt>
                <c:pt idx="17">
                  <c:v>18
J</c:v>
                </c:pt>
                <c:pt idx="18">
                  <c:v>19
V</c:v>
                </c:pt>
                <c:pt idx="19">
                  <c:v>20
S</c:v>
                </c:pt>
                <c:pt idx="20">
                  <c:v>21
D</c:v>
                </c:pt>
                <c:pt idx="21">
                  <c:v>22
L</c:v>
                </c:pt>
                <c:pt idx="22">
                  <c:v>23
MA</c:v>
                </c:pt>
                <c:pt idx="23">
                  <c:v>24
MI</c:v>
                </c:pt>
                <c:pt idx="24">
                  <c:v>25
J</c:v>
                </c:pt>
                <c:pt idx="25">
                  <c:v>26
V</c:v>
                </c:pt>
                <c:pt idx="26">
                  <c:v>27
S</c:v>
                </c:pt>
                <c:pt idx="27">
                  <c:v>28
D</c:v>
                </c:pt>
                <c:pt idx="28">
                  <c:v>29
L</c:v>
                </c:pt>
                <c:pt idx="29">
                  <c:v>30
MA</c:v>
                </c:pt>
                <c:pt idx="30">
                  <c:v>31
MI</c:v>
                </c:pt>
              </c:strCache>
            </c:strRef>
          </c:cat>
          <c:val>
            <c:numRef>
              <c:f>'Mensual Agosto'!$Q$57:$Q$87</c:f>
              <c:numCache>
                <c:formatCode>General</c:formatCode>
                <c:ptCount val="31"/>
                <c:pt idx="0">
                  <c:v>12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14</c:v>
                </c:pt>
                <c:pt idx="15">
                  <c:v>1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15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6</c:v>
                </c:pt>
                <c:pt idx="29">
                  <c:v>2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5-4917-8A48-2322900F6DAB}"/>
            </c:ext>
          </c:extLst>
        </c:ser>
        <c:ser>
          <c:idx val="2"/>
          <c:order val="2"/>
          <c:tx>
            <c:strRef>
              <c:f>'Mensual Agosto'!$R$56</c:f>
              <c:strCache>
                <c:ptCount val="1"/>
                <c:pt idx="0">
                  <c:v>Ingresos al Refugio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Agosto'!$I$57:$I$87</c:f>
              <c:strCache>
                <c:ptCount val="31"/>
                <c:pt idx="0">
                  <c:v>01
L</c:v>
                </c:pt>
                <c:pt idx="1">
                  <c:v>02
MA</c:v>
                </c:pt>
                <c:pt idx="2">
                  <c:v>03
MI</c:v>
                </c:pt>
                <c:pt idx="3">
                  <c:v>04
J</c:v>
                </c:pt>
                <c:pt idx="4">
                  <c:v>05
V</c:v>
                </c:pt>
                <c:pt idx="5">
                  <c:v>06
S</c:v>
                </c:pt>
                <c:pt idx="6">
                  <c:v>07
D</c:v>
                </c:pt>
                <c:pt idx="7">
                  <c:v>08
L</c:v>
                </c:pt>
                <c:pt idx="8">
                  <c:v>09
MA</c:v>
                </c:pt>
                <c:pt idx="9">
                  <c:v>10
MI</c:v>
                </c:pt>
                <c:pt idx="10">
                  <c:v>11
J</c:v>
                </c:pt>
                <c:pt idx="11">
                  <c:v>12
V</c:v>
                </c:pt>
                <c:pt idx="12">
                  <c:v>13
S</c:v>
                </c:pt>
                <c:pt idx="13">
                  <c:v>14
D</c:v>
                </c:pt>
                <c:pt idx="14">
                  <c:v>15
L</c:v>
                </c:pt>
                <c:pt idx="15">
                  <c:v>16
MA</c:v>
                </c:pt>
                <c:pt idx="16">
                  <c:v>17
MI</c:v>
                </c:pt>
                <c:pt idx="17">
                  <c:v>18
J</c:v>
                </c:pt>
                <c:pt idx="18">
                  <c:v>19
V</c:v>
                </c:pt>
                <c:pt idx="19">
                  <c:v>20
S</c:v>
                </c:pt>
                <c:pt idx="20">
                  <c:v>21
D</c:v>
                </c:pt>
                <c:pt idx="21">
                  <c:v>22
L</c:v>
                </c:pt>
                <c:pt idx="22">
                  <c:v>23
MA</c:v>
                </c:pt>
                <c:pt idx="23">
                  <c:v>24
MI</c:v>
                </c:pt>
                <c:pt idx="24">
                  <c:v>25
J</c:v>
                </c:pt>
                <c:pt idx="25">
                  <c:v>26
V</c:v>
                </c:pt>
                <c:pt idx="26">
                  <c:v>27
S</c:v>
                </c:pt>
                <c:pt idx="27">
                  <c:v>28
D</c:v>
                </c:pt>
                <c:pt idx="28">
                  <c:v>29
L</c:v>
                </c:pt>
                <c:pt idx="29">
                  <c:v>30
MA</c:v>
                </c:pt>
                <c:pt idx="30">
                  <c:v>31
MI</c:v>
                </c:pt>
              </c:strCache>
            </c:strRef>
          </c:cat>
          <c:val>
            <c:numRef>
              <c:f>'Mensual Agosto'!$R$57:$R$87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5-4917-8A48-2322900F6D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2407808"/>
        <c:axId val="999281136"/>
      </c:lineChart>
      <c:catAx>
        <c:axId val="108240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999281136"/>
        <c:crosses val="autoZero"/>
        <c:auto val="1"/>
        <c:lblAlgn val="ctr"/>
        <c:lblOffset val="100"/>
        <c:noMultiLvlLbl val="0"/>
      </c:catAx>
      <c:valAx>
        <c:axId val="999281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108240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C355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Agosto'!$V$59:$V$63</c:f>
              <c:strCache>
                <c:ptCount val="5"/>
                <c:pt idx="0">
                  <c:v>Refugio</c:v>
                </c:pt>
                <c:pt idx="1">
                  <c:v>Telmujer</c:v>
                </c:pt>
                <c:pt idx="2">
                  <c:v>UAMs</c:v>
                </c:pt>
                <c:pt idx="3">
                  <c:v>Centro de Empoderamiento</c:v>
                </c:pt>
                <c:pt idx="4">
                  <c:v>Centro Integral</c:v>
                </c:pt>
              </c:strCache>
            </c:strRef>
          </c:cat>
          <c:val>
            <c:numRef>
              <c:f>'Mensual Agosto'!$W$59:$W$63</c:f>
              <c:numCache>
                <c:formatCode>General</c:formatCode>
                <c:ptCount val="5"/>
                <c:pt idx="0">
                  <c:v>230</c:v>
                </c:pt>
                <c:pt idx="1">
                  <c:v>2872</c:v>
                </c:pt>
                <c:pt idx="2">
                  <c:v>2119</c:v>
                </c:pt>
                <c:pt idx="3">
                  <c:v>188</c:v>
                </c:pt>
                <c:pt idx="4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9-46D0-B1EB-BE0A8A7C2C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081204976"/>
        <c:axId val="1119565616"/>
      </c:barChart>
      <c:catAx>
        <c:axId val="108120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119565616"/>
        <c:crosses val="autoZero"/>
        <c:auto val="1"/>
        <c:lblAlgn val="ctr"/>
        <c:lblOffset val="100"/>
        <c:noMultiLvlLbl val="0"/>
      </c:catAx>
      <c:valAx>
        <c:axId val="11195656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120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Atenciones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Hoja4!$B$2</c:f>
              <c:strCache>
                <c:ptCount val="1"/>
                <c:pt idx="0">
                  <c:v>Atención a mujeres en Centro Integral</c:v>
                </c:pt>
              </c:strCache>
            </c:strRef>
          </c:tx>
          <c:spPr>
            <a:solidFill>
              <a:srgbClr val="EBE5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Hoja4!$A$3:$A$9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Hoja4!$B$3:$B$9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127</c:v>
                </c:pt>
                <c:pt idx="3">
                  <c:v>154</c:v>
                </c:pt>
                <c:pt idx="4">
                  <c:v>201</c:v>
                </c:pt>
                <c:pt idx="5">
                  <c:v>207</c:v>
                </c:pt>
                <c:pt idx="6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0-434D-A7E3-011452CD45D3}"/>
            </c:ext>
          </c:extLst>
        </c:ser>
        <c:ser>
          <c:idx val="1"/>
          <c:order val="1"/>
          <c:tx>
            <c:strRef>
              <c:f>Hoja4!$C$2</c:f>
              <c:strCache>
                <c:ptCount val="1"/>
                <c:pt idx="0">
                  <c:v>Atención a NNyA en Centro de Empoderamiento</c:v>
                </c:pt>
              </c:strCache>
            </c:strRef>
          </c:tx>
          <c:spPr>
            <a:solidFill>
              <a:srgbClr val="3C3551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8D0-434D-A7E3-011452CD45D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8D0-434D-A7E3-011452CD45D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8D0-434D-A7E3-011452CD45D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8D0-434D-A7E3-011452CD45D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8D0-434D-A7E3-011452CD45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Hoja4!$A$3:$A$9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Hoja4!$C$3:$C$9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35</c:v>
                </c:pt>
                <c:pt idx="4">
                  <c:v>39</c:v>
                </c:pt>
                <c:pt idx="5">
                  <c:v>49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0-434D-A7E3-011452CD45D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1122348608"/>
        <c:axId val="1119566448"/>
      </c:barChart>
      <c:catAx>
        <c:axId val="112234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119566448"/>
        <c:crosses val="autoZero"/>
        <c:auto val="1"/>
        <c:lblAlgn val="ctr"/>
        <c:lblOffset val="100"/>
        <c:noMultiLvlLbl val="0"/>
      </c:catAx>
      <c:valAx>
        <c:axId val="11195664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223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r>
              <a:rPr lang="es-MX">
                <a:latin typeface="Adelle Sans Light" panose="02000503000000020004" pitchFamily="50" charset="0"/>
              </a:rPr>
              <a:t>Servicios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Hoja4!$D$2</c:f>
              <c:strCache>
                <c:ptCount val="1"/>
                <c:pt idx="0">
                  <c:v>Asesorías Telmujer</c:v>
                </c:pt>
              </c:strCache>
            </c:strRef>
          </c:tx>
          <c:spPr>
            <a:solidFill>
              <a:srgbClr val="EBE5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Hoja4!$A$3:$A$9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Hoja4!$D$3:$D$9</c:f>
              <c:numCache>
                <c:formatCode>General</c:formatCode>
                <c:ptCount val="7"/>
                <c:pt idx="0">
                  <c:v>101</c:v>
                </c:pt>
                <c:pt idx="1">
                  <c:v>72</c:v>
                </c:pt>
                <c:pt idx="2">
                  <c:v>79</c:v>
                </c:pt>
                <c:pt idx="3">
                  <c:v>102</c:v>
                </c:pt>
                <c:pt idx="4">
                  <c:v>92</c:v>
                </c:pt>
                <c:pt idx="5">
                  <c:v>118</c:v>
                </c:pt>
                <c:pt idx="6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7-4996-86C6-BA2CBAFDE9EA}"/>
            </c:ext>
          </c:extLst>
        </c:ser>
        <c:ser>
          <c:idx val="1"/>
          <c:order val="1"/>
          <c:tx>
            <c:strRef>
              <c:f>Hoja4!$E$2</c:f>
              <c:strCache>
                <c:ptCount val="1"/>
                <c:pt idx="0">
                  <c:v>Incidentes de conocimiento Telmujer</c:v>
                </c:pt>
              </c:strCache>
            </c:strRef>
          </c:tx>
          <c:spPr>
            <a:solidFill>
              <a:srgbClr val="3C355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Hoja4!$A$3:$A$9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Hoja4!$E$3:$E$9</c:f>
              <c:numCache>
                <c:formatCode>General</c:formatCode>
                <c:ptCount val="7"/>
                <c:pt idx="0">
                  <c:v>386</c:v>
                </c:pt>
                <c:pt idx="1">
                  <c:v>307</c:v>
                </c:pt>
                <c:pt idx="2">
                  <c:v>199</c:v>
                </c:pt>
                <c:pt idx="3">
                  <c:v>208</c:v>
                </c:pt>
                <c:pt idx="4">
                  <c:v>296</c:v>
                </c:pt>
                <c:pt idx="5">
                  <c:v>281</c:v>
                </c:pt>
                <c:pt idx="6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7-4996-86C6-BA2CBAFDE9E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1152244240"/>
        <c:axId val="1157287248"/>
      </c:barChart>
      <c:catAx>
        <c:axId val="115224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157287248"/>
        <c:crosses val="autoZero"/>
        <c:auto val="1"/>
        <c:lblAlgn val="ctr"/>
        <c:lblOffset val="100"/>
        <c:noMultiLvlLbl val="0"/>
      </c:catAx>
      <c:valAx>
        <c:axId val="11572872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522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Atenciones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Hoja4!$F$2</c:f>
              <c:strCache>
                <c:ptCount val="1"/>
                <c:pt idx="0">
                  <c:v>Atenciones psicológicas y jurídicas Refugio</c:v>
                </c:pt>
              </c:strCache>
            </c:strRef>
          </c:tx>
          <c:spPr>
            <a:solidFill>
              <a:srgbClr val="EBE5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Hoja4!$A$3:$A$9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Hoja4!$F$3:$F$9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22</c:v>
                </c:pt>
                <c:pt idx="4">
                  <c:v>24</c:v>
                </c:pt>
                <c:pt idx="5">
                  <c:v>29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E-4726-AE92-CF3115E004A8}"/>
            </c:ext>
          </c:extLst>
        </c:ser>
        <c:ser>
          <c:idx val="1"/>
          <c:order val="1"/>
          <c:tx>
            <c:strRef>
              <c:f>Hoja4!$G$2</c:f>
              <c:strCache>
                <c:ptCount val="1"/>
                <c:pt idx="0">
                  <c:v>Atención psicológica de primera vez y subsecuente a NNyA en Refugio</c:v>
                </c:pt>
              </c:strCache>
            </c:strRef>
          </c:tx>
          <c:spPr>
            <a:solidFill>
              <a:srgbClr val="3C3551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2F5E-4726-AE92-CF3115E004A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2F5E-4726-AE92-CF3115E004A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F5E-4726-AE92-CF3115E004A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F5E-4726-AE92-CF3115E004A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F5E-4726-AE92-CF3115E004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Hoja4!$A$3:$A$9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Hoja4!$G$3:$G$9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114</c:v>
                </c:pt>
                <c:pt idx="3">
                  <c:v>130</c:v>
                </c:pt>
                <c:pt idx="4">
                  <c:v>142</c:v>
                </c:pt>
                <c:pt idx="5">
                  <c:v>126</c:v>
                </c:pt>
                <c:pt idx="6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E-4726-AE92-CF3115E004A8}"/>
            </c:ext>
          </c:extLst>
        </c:ser>
        <c:ser>
          <c:idx val="2"/>
          <c:order val="2"/>
          <c:tx>
            <c:strRef>
              <c:f>Hoja4!$H$2</c:f>
              <c:strCache>
                <c:ptCount val="1"/>
                <c:pt idx="0">
                  <c:v>Ingresos al Refugio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Hoja4!$A$3:$A$9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Hoja4!$H$3:$H$9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E-4726-AE92-CF3115E004A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909415344"/>
        <c:axId val="1120035216"/>
      </c:barChart>
      <c:catAx>
        <c:axId val="90941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120035216"/>
        <c:crosses val="autoZero"/>
        <c:auto val="1"/>
        <c:lblAlgn val="ctr"/>
        <c:lblOffset val="100"/>
        <c:noMultiLvlLbl val="0"/>
      </c:catAx>
      <c:valAx>
        <c:axId val="11200352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94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B4F63"/>
            </a:solidFill>
            <a:ln>
              <a:solidFill>
                <a:srgbClr val="5B4F6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'1-7'!$B$17:$B$21</c:f>
              <c:strCache>
                <c:ptCount val="5"/>
                <c:pt idx="0">
                  <c:v>Centro Integral</c:v>
                </c:pt>
                <c:pt idx="1">
                  <c:v>Centro de Empoderamiento</c:v>
                </c:pt>
                <c:pt idx="2">
                  <c:v>UAMs</c:v>
                </c:pt>
                <c:pt idx="3">
                  <c:v>Telmujer</c:v>
                </c:pt>
                <c:pt idx="4">
                  <c:v>Refugio</c:v>
                </c:pt>
              </c:strCache>
            </c:strRef>
          </c:cat>
          <c:val>
            <c:numRef>
              <c:f>'1-7'!$C$17:$C$21</c:f>
              <c:numCache>
                <c:formatCode>General</c:formatCode>
                <c:ptCount val="5"/>
                <c:pt idx="0">
                  <c:v>223</c:v>
                </c:pt>
                <c:pt idx="1">
                  <c:v>36</c:v>
                </c:pt>
                <c:pt idx="2">
                  <c:v>490</c:v>
                </c:pt>
                <c:pt idx="3">
                  <c:v>765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9-416E-8438-A02923091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4350159"/>
        <c:axId val="1"/>
      </c:barChart>
      <c:catAx>
        <c:axId val="17243501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2435015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'1-7'!$B$3</c:f>
              <c:strCache>
                <c:ptCount val="1"/>
                <c:pt idx="0">
                  <c:v>Lunes
01/08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'1-7'!$L$3:$R$3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19</c:v>
                </c:pt>
                <c:pt idx="3">
                  <c:v>23</c:v>
                </c:pt>
                <c:pt idx="4">
                  <c:v>10</c:v>
                </c:pt>
                <c:pt idx="5">
                  <c:v>1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2-4338-9CF5-E8CF7689D7D1}"/>
            </c:ext>
          </c:extLst>
        </c:ser>
        <c:ser>
          <c:idx val="1"/>
          <c:order val="1"/>
          <c:tx>
            <c:strRef>
              <c:f>'1-7'!$B$4</c:f>
              <c:strCache>
                <c:ptCount val="1"/>
                <c:pt idx="0">
                  <c:v>Martes
02/08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'1-7'!$L$4:$R$4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15</c:v>
                </c:pt>
                <c:pt idx="3">
                  <c:v>23</c:v>
                </c:pt>
                <c:pt idx="4">
                  <c:v>15</c:v>
                </c:pt>
                <c:pt idx="5">
                  <c:v>2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2-4338-9CF5-E8CF7689D7D1}"/>
            </c:ext>
          </c:extLst>
        </c:ser>
        <c:ser>
          <c:idx val="2"/>
          <c:order val="2"/>
          <c:tx>
            <c:strRef>
              <c:f>'1-7'!$B$5</c:f>
              <c:strCache>
                <c:ptCount val="1"/>
                <c:pt idx="0">
                  <c:v>Miércoles
03/08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'1-7'!$L$5:$R$5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19</c:v>
                </c:pt>
                <c:pt idx="3">
                  <c:v>25</c:v>
                </c:pt>
                <c:pt idx="4">
                  <c:v>17</c:v>
                </c:pt>
                <c:pt idx="5">
                  <c:v>4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F2-4338-9CF5-E8CF7689D7D1}"/>
            </c:ext>
          </c:extLst>
        </c:ser>
        <c:ser>
          <c:idx val="3"/>
          <c:order val="3"/>
          <c:tx>
            <c:strRef>
              <c:f>'1-7'!$B$6</c:f>
              <c:strCache>
                <c:ptCount val="1"/>
                <c:pt idx="0">
                  <c:v>Jueves
04/08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'1-7'!$L$6:$R$6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24</c:v>
                </c:pt>
                <c:pt idx="3">
                  <c:v>25</c:v>
                </c:pt>
                <c:pt idx="4">
                  <c:v>18</c:v>
                </c:pt>
                <c:pt idx="5">
                  <c:v>3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F2-4338-9CF5-E8CF7689D7D1}"/>
            </c:ext>
          </c:extLst>
        </c:ser>
        <c:ser>
          <c:idx val="4"/>
          <c:order val="4"/>
          <c:tx>
            <c:strRef>
              <c:f>'1-7'!$B$7</c:f>
              <c:strCache>
                <c:ptCount val="1"/>
                <c:pt idx="0">
                  <c:v>Viernes
05/08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'1-7'!$L$7:$R$7</c:f>
              <c:numCache>
                <c:formatCode>General</c:formatCode>
                <c:ptCount val="7"/>
                <c:pt idx="0">
                  <c:v>8</c:v>
                </c:pt>
                <c:pt idx="1">
                  <c:v>0</c:v>
                </c:pt>
                <c:pt idx="2">
                  <c:v>16</c:v>
                </c:pt>
                <c:pt idx="3">
                  <c:v>28</c:v>
                </c:pt>
                <c:pt idx="4">
                  <c:v>15</c:v>
                </c:pt>
                <c:pt idx="5">
                  <c:v>4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F2-4338-9CF5-E8CF7689D7D1}"/>
            </c:ext>
          </c:extLst>
        </c:ser>
        <c:ser>
          <c:idx val="5"/>
          <c:order val="5"/>
          <c:tx>
            <c:strRef>
              <c:f>'1-7'!$B$8</c:f>
              <c:strCache>
                <c:ptCount val="1"/>
                <c:pt idx="0">
                  <c:v>Sábado
06/08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'1-7'!$L$8:$R$8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F2-4338-9CF5-E8CF7689D7D1}"/>
            </c:ext>
          </c:extLst>
        </c:ser>
        <c:ser>
          <c:idx val="6"/>
          <c:order val="6"/>
          <c:tx>
            <c:strRef>
              <c:f>'1-7'!$B$9</c:f>
              <c:strCache>
                <c:ptCount val="1"/>
                <c:pt idx="0">
                  <c:v>Domingo
07/08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'1-7'!$L$2:$R$2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'1-7'!$L$9:$R$9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F2-4338-9CF5-E8CF7689D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359359"/>
        <c:axId val="1"/>
      </c:barChart>
      <c:catAx>
        <c:axId val="172435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243593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'8-14'!$B$3</c:f>
              <c:strCache>
                <c:ptCount val="1"/>
                <c:pt idx="0">
                  <c:v>Lunes
08/08</c:v>
                </c:pt>
              </c:strCache>
            </c:strRef>
          </c:tx>
          <c:spPr>
            <a:solidFill>
              <a:srgbClr val="E3DFE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'8-14'!$C$3:$I$3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19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9-4D9B-86BA-2FE78031B361}"/>
            </c:ext>
          </c:extLst>
        </c:ser>
        <c:ser>
          <c:idx val="1"/>
          <c:order val="1"/>
          <c:tx>
            <c:strRef>
              <c:f>'8-14'!$B$4</c:f>
              <c:strCache>
                <c:ptCount val="1"/>
                <c:pt idx="0">
                  <c:v>Martes
09/08</c:v>
                </c:pt>
              </c:strCache>
            </c:strRef>
          </c:tx>
          <c:spPr>
            <a:solidFill>
              <a:srgbClr val="54002A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'8-14'!$C$4:$I$4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18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9-4D9B-86BA-2FE78031B361}"/>
            </c:ext>
          </c:extLst>
        </c:ser>
        <c:ser>
          <c:idx val="2"/>
          <c:order val="2"/>
          <c:tx>
            <c:strRef>
              <c:f>'8-14'!$B$5</c:f>
              <c:strCache>
                <c:ptCount val="1"/>
                <c:pt idx="0">
                  <c:v>Miércoles
10/08</c:v>
                </c:pt>
              </c:strCache>
            </c:strRef>
          </c:tx>
          <c:spPr>
            <a:solidFill>
              <a:srgbClr val="998BA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'8-14'!$C$5:$I$5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A9-4D9B-86BA-2FE78031B361}"/>
            </c:ext>
          </c:extLst>
        </c:ser>
        <c:ser>
          <c:idx val="3"/>
          <c:order val="3"/>
          <c:tx>
            <c:strRef>
              <c:f>'8-14'!$B$6</c:f>
              <c:strCache>
                <c:ptCount val="1"/>
                <c:pt idx="0">
                  <c:v>Jueves
11/08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'8-14'!$C$6:$I$6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15</c:v>
                </c:pt>
                <c:pt idx="3">
                  <c:v>12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A9-4D9B-86BA-2FE78031B361}"/>
            </c:ext>
          </c:extLst>
        </c:ser>
        <c:ser>
          <c:idx val="4"/>
          <c:order val="4"/>
          <c:tx>
            <c:strRef>
              <c:f>'8-14'!$B$7</c:f>
              <c:strCache>
                <c:ptCount val="1"/>
                <c:pt idx="0">
                  <c:v>Viernes
12/08</c:v>
                </c:pt>
              </c:strCache>
            </c:strRef>
          </c:tx>
          <c:spPr>
            <a:solidFill>
              <a:srgbClr val="5B4F6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'8-14'!$C$7:$I$7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9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A9-4D9B-86BA-2FE78031B361}"/>
            </c:ext>
          </c:extLst>
        </c:ser>
        <c:ser>
          <c:idx val="5"/>
          <c:order val="5"/>
          <c:tx>
            <c:strRef>
              <c:f>'8-14'!$B$8</c:f>
              <c:strCache>
                <c:ptCount val="1"/>
                <c:pt idx="0">
                  <c:v>Sábado
13/08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'8-14'!$C$8:$I$8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A9-4D9B-86BA-2FE78031B361}"/>
            </c:ext>
          </c:extLst>
        </c:ser>
        <c:ser>
          <c:idx val="6"/>
          <c:order val="6"/>
          <c:tx>
            <c:strRef>
              <c:f>'8-14'!$B$9</c:f>
              <c:strCache>
                <c:ptCount val="1"/>
                <c:pt idx="0">
                  <c:v>Domingo
14/08</c:v>
                </c:pt>
              </c:strCache>
            </c:strRef>
          </c:tx>
          <c:spPr>
            <a:solidFill>
              <a:srgbClr val="95372B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'8-14'!$C$9:$I$9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A9-4D9B-86BA-2FE78031B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586703"/>
        <c:axId val="1"/>
      </c:barChart>
      <c:catAx>
        <c:axId val="163658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333333"/>
                </a:solidFill>
                <a:latin typeface="Adelle Sans Light"/>
                <a:ea typeface="Adelle Sans Light"/>
                <a:cs typeface="Adelle Sans Light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365867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333333"/>
              </a:solidFill>
              <a:latin typeface="Adelle Sans Light"/>
              <a:ea typeface="Adelle Sans Light"/>
              <a:cs typeface="Adelle Sans Light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delle Sans Light"/>
          <a:ea typeface="Adelle Sans Light"/>
          <a:cs typeface="Adelle Sans Light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'8-14'!$B$3</c:f>
              <c:strCache>
                <c:ptCount val="1"/>
                <c:pt idx="0">
                  <c:v>Lunes
08/08</c:v>
                </c:pt>
              </c:strCache>
            </c:strRef>
          </c:tx>
          <c:spPr>
            <a:solidFill>
              <a:srgbClr val="E3DFE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'8-14'!$J$3:$K$3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3-43E1-820C-6000340A9D56}"/>
            </c:ext>
          </c:extLst>
        </c:ser>
        <c:ser>
          <c:idx val="1"/>
          <c:order val="1"/>
          <c:tx>
            <c:strRef>
              <c:f>'8-14'!$B$4</c:f>
              <c:strCache>
                <c:ptCount val="1"/>
                <c:pt idx="0">
                  <c:v>Martes
09/08</c:v>
                </c:pt>
              </c:strCache>
            </c:strRef>
          </c:tx>
          <c:spPr>
            <a:solidFill>
              <a:srgbClr val="54002A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'8-14'!$J$4:$K$4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B3-43E1-820C-6000340A9D56}"/>
            </c:ext>
          </c:extLst>
        </c:ser>
        <c:ser>
          <c:idx val="2"/>
          <c:order val="2"/>
          <c:tx>
            <c:strRef>
              <c:f>'8-14'!$B$5</c:f>
              <c:strCache>
                <c:ptCount val="1"/>
                <c:pt idx="0">
                  <c:v>Miércoles
10/08</c:v>
                </c:pt>
              </c:strCache>
            </c:strRef>
          </c:tx>
          <c:spPr>
            <a:solidFill>
              <a:srgbClr val="998BA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'8-14'!$J$5:$K$5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B3-43E1-820C-6000340A9D56}"/>
            </c:ext>
          </c:extLst>
        </c:ser>
        <c:ser>
          <c:idx val="3"/>
          <c:order val="3"/>
          <c:tx>
            <c:strRef>
              <c:f>'8-14'!$B$6</c:f>
              <c:strCache>
                <c:ptCount val="1"/>
                <c:pt idx="0">
                  <c:v>Jueves
11/08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'8-14'!$J$6:$K$6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B3-43E1-820C-6000340A9D56}"/>
            </c:ext>
          </c:extLst>
        </c:ser>
        <c:ser>
          <c:idx val="4"/>
          <c:order val="4"/>
          <c:tx>
            <c:strRef>
              <c:f>'8-14'!$B$7</c:f>
              <c:strCache>
                <c:ptCount val="1"/>
                <c:pt idx="0">
                  <c:v>Viernes
12/08</c:v>
                </c:pt>
              </c:strCache>
            </c:strRef>
          </c:tx>
          <c:spPr>
            <a:solidFill>
              <a:srgbClr val="5B4F6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'8-14'!$J$7:$K$7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B3-43E1-820C-6000340A9D56}"/>
            </c:ext>
          </c:extLst>
        </c:ser>
        <c:ser>
          <c:idx val="5"/>
          <c:order val="5"/>
          <c:tx>
            <c:strRef>
              <c:f>'8-14'!$B$8</c:f>
              <c:strCache>
                <c:ptCount val="1"/>
                <c:pt idx="0">
                  <c:v>Sábado
13/08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'8-14'!$J$8:$K$8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B3-43E1-820C-6000340A9D56}"/>
            </c:ext>
          </c:extLst>
        </c:ser>
        <c:ser>
          <c:idx val="6"/>
          <c:order val="6"/>
          <c:tx>
            <c:strRef>
              <c:f>'8-14'!$B$9</c:f>
              <c:strCache>
                <c:ptCount val="1"/>
                <c:pt idx="0">
                  <c:v>Domingo
14/08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'8-14'!$J$9:$K$9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B3-43E1-820C-6000340A9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583503"/>
        <c:axId val="1"/>
      </c:barChart>
      <c:catAx>
        <c:axId val="163658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333333"/>
                </a:solidFill>
                <a:latin typeface="Adelle Sans Light"/>
                <a:ea typeface="Adelle Sans Light"/>
                <a:cs typeface="Adelle Sans Light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365835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Adelle Sans Light"/>
              <a:ea typeface="Adelle Sans Light"/>
              <a:cs typeface="Adelle Sans Light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delle Sans Light"/>
          <a:ea typeface="Adelle Sans Light"/>
          <a:cs typeface="Adelle Sans Light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'8-14'!$B$3</c:f>
              <c:strCache>
                <c:ptCount val="1"/>
                <c:pt idx="0">
                  <c:v>Lunes
08/08</c:v>
                </c:pt>
              </c:strCache>
            </c:strRef>
          </c:tx>
          <c:spPr>
            <a:solidFill>
              <a:srgbClr val="E3DFE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'8-14'!$S$3:$T$3</c:f>
              <c:numCache>
                <c:formatCode>General</c:formatCode>
                <c:ptCount val="2"/>
                <c:pt idx="0">
                  <c:v>21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F-4F78-B108-11F1E4023930}"/>
            </c:ext>
          </c:extLst>
        </c:ser>
        <c:ser>
          <c:idx val="1"/>
          <c:order val="1"/>
          <c:tx>
            <c:strRef>
              <c:f>'8-14'!$B$4</c:f>
              <c:strCache>
                <c:ptCount val="1"/>
                <c:pt idx="0">
                  <c:v>Martes
09/08</c:v>
                </c:pt>
              </c:strCache>
            </c:strRef>
          </c:tx>
          <c:spPr>
            <a:solidFill>
              <a:srgbClr val="54002A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'8-14'!$S$4:$T$4</c:f>
              <c:numCache>
                <c:formatCode>General</c:formatCode>
                <c:ptCount val="2"/>
                <c:pt idx="0">
                  <c:v>23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F-4F78-B108-11F1E4023930}"/>
            </c:ext>
          </c:extLst>
        </c:ser>
        <c:ser>
          <c:idx val="2"/>
          <c:order val="2"/>
          <c:tx>
            <c:strRef>
              <c:f>'8-14'!$B$5</c:f>
              <c:strCache>
                <c:ptCount val="1"/>
                <c:pt idx="0">
                  <c:v>Miércoles
10/08</c:v>
                </c:pt>
              </c:strCache>
            </c:strRef>
          </c:tx>
          <c:spPr>
            <a:solidFill>
              <a:srgbClr val="998BA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'8-14'!$S$5:$T$5</c:f>
              <c:numCache>
                <c:formatCode>General</c:formatCode>
                <c:ptCount val="2"/>
                <c:pt idx="0">
                  <c:v>18</c:v>
                </c:pt>
                <c:pt idx="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F-4F78-B108-11F1E4023930}"/>
            </c:ext>
          </c:extLst>
        </c:ser>
        <c:ser>
          <c:idx val="3"/>
          <c:order val="3"/>
          <c:tx>
            <c:strRef>
              <c:f>'8-14'!$B$6</c:f>
              <c:strCache>
                <c:ptCount val="1"/>
                <c:pt idx="0">
                  <c:v>Jueves
11/08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'8-14'!$S$6:$T$6</c:f>
              <c:numCache>
                <c:formatCode>General</c:formatCode>
                <c:ptCount val="2"/>
                <c:pt idx="0">
                  <c:v>17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9F-4F78-B108-11F1E4023930}"/>
            </c:ext>
          </c:extLst>
        </c:ser>
        <c:ser>
          <c:idx val="4"/>
          <c:order val="4"/>
          <c:tx>
            <c:strRef>
              <c:f>'8-14'!$B$7</c:f>
              <c:strCache>
                <c:ptCount val="1"/>
                <c:pt idx="0">
                  <c:v>Viernes
12/08</c:v>
                </c:pt>
              </c:strCache>
            </c:strRef>
          </c:tx>
          <c:spPr>
            <a:solidFill>
              <a:srgbClr val="5B4F63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'8-14'!$S$7:$T$7</c:f>
              <c:numCache>
                <c:formatCode>General</c:formatCode>
                <c:ptCount val="2"/>
                <c:pt idx="0">
                  <c:v>14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9F-4F78-B108-11F1E4023930}"/>
            </c:ext>
          </c:extLst>
        </c:ser>
        <c:ser>
          <c:idx val="5"/>
          <c:order val="5"/>
          <c:tx>
            <c:strRef>
              <c:f>'8-14'!$B$8</c:f>
              <c:strCache>
                <c:ptCount val="1"/>
                <c:pt idx="0">
                  <c:v>Sábado
13/08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'8-14'!$S$8:$T$8</c:f>
              <c:numCache>
                <c:formatCode>General</c:formatCode>
                <c:ptCount val="2"/>
                <c:pt idx="0">
                  <c:v>25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9F-4F78-B108-11F1E4023930}"/>
            </c:ext>
          </c:extLst>
        </c:ser>
        <c:ser>
          <c:idx val="6"/>
          <c:order val="6"/>
          <c:tx>
            <c:strRef>
              <c:f>'8-14'!$B$9</c:f>
              <c:strCache>
                <c:ptCount val="1"/>
                <c:pt idx="0">
                  <c:v>Domingo
14/08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333333"/>
                    </a:solidFill>
                    <a:latin typeface="Adelle Sans Light"/>
                    <a:ea typeface="Adelle Sans Light"/>
                    <a:cs typeface="Adelle Sans Light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'8-14'!$S$2:$T$2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'8-14'!$S$9:$T$9</c:f>
              <c:numCache>
                <c:formatCode>General</c:formatCode>
                <c:ptCount val="2"/>
                <c:pt idx="0">
                  <c:v>19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9F-4F78-B108-11F1E4023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583903"/>
        <c:axId val="1"/>
      </c:barChart>
      <c:catAx>
        <c:axId val="163658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Adelle Sans Light"/>
                <a:ea typeface="Adelle Sans Light"/>
                <a:cs typeface="Adelle Sans Light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365839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333333"/>
              </a:solidFill>
              <a:latin typeface="Adelle Sans Light"/>
              <a:ea typeface="Adelle Sans Light"/>
              <a:cs typeface="Adelle Sans Light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delle Sans Light"/>
          <a:ea typeface="Adelle Sans Light"/>
          <a:cs typeface="Adelle Sans Light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22</xdr:row>
      <xdr:rowOff>142875</xdr:rowOff>
    </xdr:from>
    <xdr:to>
      <xdr:col>9</xdr:col>
      <xdr:colOff>285750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2C1B4D-14BF-406F-B0F5-F6A840422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43</xdr:row>
      <xdr:rowOff>38100</xdr:rowOff>
    </xdr:from>
    <xdr:to>
      <xdr:col>8</xdr:col>
      <xdr:colOff>533400</xdr:colOff>
      <xdr:row>61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F45C00-9FAB-4F4F-8AF5-EAA467C1E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876300</xdr:colOff>
      <xdr:row>38</xdr:row>
      <xdr:rowOff>142875</xdr:rowOff>
    </xdr:from>
    <xdr:to>
      <xdr:col>22</xdr:col>
      <xdr:colOff>57150</xdr:colOff>
      <xdr:row>55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EAE6F79-801D-4A95-BA51-9CD395902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323850</xdr:colOff>
      <xdr:row>64</xdr:row>
      <xdr:rowOff>142875</xdr:rowOff>
    </xdr:from>
    <xdr:to>
      <xdr:col>8</xdr:col>
      <xdr:colOff>314325</xdr:colOff>
      <xdr:row>79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67F0E06-5D09-40FB-9C2C-7FF61131A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17</xdr:row>
      <xdr:rowOff>133350</xdr:rowOff>
    </xdr:from>
    <xdr:to>
      <xdr:col>23</xdr:col>
      <xdr:colOff>314325</xdr:colOff>
      <xdr:row>32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7BB5C75-3CED-4608-9109-47864C4D2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64</xdr:row>
      <xdr:rowOff>28575</xdr:rowOff>
    </xdr:from>
    <xdr:to>
      <xdr:col>18</xdr:col>
      <xdr:colOff>647700</xdr:colOff>
      <xdr:row>78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30B0F26-451E-4185-BA3D-F6ABB1A25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22</xdr:row>
      <xdr:rowOff>142875</xdr:rowOff>
    </xdr:from>
    <xdr:to>
      <xdr:col>9</xdr:col>
      <xdr:colOff>285750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824F2D-161B-4D13-A696-C5A1EA51D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43</xdr:row>
      <xdr:rowOff>38100</xdr:rowOff>
    </xdr:from>
    <xdr:to>
      <xdr:col>8</xdr:col>
      <xdr:colOff>533400</xdr:colOff>
      <xdr:row>61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BC7DD0-262D-4C7E-BDC6-814A20220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876300</xdr:colOff>
      <xdr:row>38</xdr:row>
      <xdr:rowOff>142875</xdr:rowOff>
    </xdr:from>
    <xdr:to>
      <xdr:col>22</xdr:col>
      <xdr:colOff>57150</xdr:colOff>
      <xdr:row>55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E2FB58-0C04-4BC7-8615-938A299FF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323850</xdr:colOff>
      <xdr:row>64</xdr:row>
      <xdr:rowOff>142875</xdr:rowOff>
    </xdr:from>
    <xdr:to>
      <xdr:col>8</xdr:col>
      <xdr:colOff>314325</xdr:colOff>
      <xdr:row>79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D36C378-285A-4697-9FE3-234749E1D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17</xdr:row>
      <xdr:rowOff>133350</xdr:rowOff>
    </xdr:from>
    <xdr:to>
      <xdr:col>23</xdr:col>
      <xdr:colOff>314325</xdr:colOff>
      <xdr:row>32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A5C6FB6-C329-45B2-AF6C-1016C90F9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64</xdr:row>
      <xdr:rowOff>28575</xdr:rowOff>
    </xdr:from>
    <xdr:to>
      <xdr:col>18</xdr:col>
      <xdr:colOff>647700</xdr:colOff>
      <xdr:row>78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21749AB-F9CD-4F68-AD90-230097ABC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22</xdr:row>
      <xdr:rowOff>142875</xdr:rowOff>
    </xdr:from>
    <xdr:to>
      <xdr:col>9</xdr:col>
      <xdr:colOff>285750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0A3EA5-24BC-4E99-86A6-CDB3BC130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43</xdr:row>
      <xdr:rowOff>38100</xdr:rowOff>
    </xdr:from>
    <xdr:to>
      <xdr:col>8</xdr:col>
      <xdr:colOff>533400</xdr:colOff>
      <xdr:row>61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383F24-99D8-4D8F-9CB7-C366E8D04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876300</xdr:colOff>
      <xdr:row>38</xdr:row>
      <xdr:rowOff>142875</xdr:rowOff>
    </xdr:from>
    <xdr:to>
      <xdr:col>22</xdr:col>
      <xdr:colOff>57150</xdr:colOff>
      <xdr:row>55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DB2B9F-EE88-4881-9F58-0EC6641B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323850</xdr:colOff>
      <xdr:row>64</xdr:row>
      <xdr:rowOff>142875</xdr:rowOff>
    </xdr:from>
    <xdr:to>
      <xdr:col>8</xdr:col>
      <xdr:colOff>314325</xdr:colOff>
      <xdr:row>79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6DBBC52-2427-4ED9-BF12-937640885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17</xdr:row>
      <xdr:rowOff>133350</xdr:rowOff>
    </xdr:from>
    <xdr:to>
      <xdr:col>23</xdr:col>
      <xdr:colOff>314325</xdr:colOff>
      <xdr:row>32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4B0C6BE-2620-47CA-9C89-FE8C11D8C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64</xdr:row>
      <xdr:rowOff>28575</xdr:rowOff>
    </xdr:from>
    <xdr:to>
      <xdr:col>18</xdr:col>
      <xdr:colOff>647700</xdr:colOff>
      <xdr:row>78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2C172D2-B9C3-464D-B18E-2849EE272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22</xdr:row>
      <xdr:rowOff>142875</xdr:rowOff>
    </xdr:from>
    <xdr:to>
      <xdr:col>9</xdr:col>
      <xdr:colOff>285750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D2423A-CD8C-4CAD-9658-D4E664528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43</xdr:row>
      <xdr:rowOff>38100</xdr:rowOff>
    </xdr:from>
    <xdr:to>
      <xdr:col>8</xdr:col>
      <xdr:colOff>533400</xdr:colOff>
      <xdr:row>61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BFE544-F35F-4CC7-A5C0-37D191830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876300</xdr:colOff>
      <xdr:row>38</xdr:row>
      <xdr:rowOff>142875</xdr:rowOff>
    </xdr:from>
    <xdr:to>
      <xdr:col>22</xdr:col>
      <xdr:colOff>57150</xdr:colOff>
      <xdr:row>55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D1875E-DE6D-4B46-8297-F5208D18D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323850</xdr:colOff>
      <xdr:row>64</xdr:row>
      <xdr:rowOff>142875</xdr:rowOff>
    </xdr:from>
    <xdr:to>
      <xdr:col>8</xdr:col>
      <xdr:colOff>314325</xdr:colOff>
      <xdr:row>79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5DC0785-C95C-43C5-81DD-D343324D1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17</xdr:row>
      <xdr:rowOff>133350</xdr:rowOff>
    </xdr:from>
    <xdr:to>
      <xdr:col>23</xdr:col>
      <xdr:colOff>314325</xdr:colOff>
      <xdr:row>32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00AD96C-5485-4A20-9242-CBC13E804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64</xdr:row>
      <xdr:rowOff>28575</xdr:rowOff>
    </xdr:from>
    <xdr:to>
      <xdr:col>18</xdr:col>
      <xdr:colOff>647700</xdr:colOff>
      <xdr:row>78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A17F2F3-F354-429E-9326-11540FBCD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18</xdr:row>
      <xdr:rowOff>142875</xdr:rowOff>
    </xdr:from>
    <xdr:to>
      <xdr:col>9</xdr:col>
      <xdr:colOff>285750</xdr:colOff>
      <xdr:row>37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45DAED-52E7-4EB2-BA45-B8B82303F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39</xdr:row>
      <xdr:rowOff>38100</xdr:rowOff>
    </xdr:from>
    <xdr:to>
      <xdr:col>8</xdr:col>
      <xdr:colOff>533400</xdr:colOff>
      <xdr:row>57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FBA1C7-DD2E-4825-844B-62A67B103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876300</xdr:colOff>
      <xdr:row>34</xdr:row>
      <xdr:rowOff>142875</xdr:rowOff>
    </xdr:from>
    <xdr:to>
      <xdr:col>22</xdr:col>
      <xdr:colOff>57150</xdr:colOff>
      <xdr:row>51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A07967-FD92-4A08-9DAC-66BD2C00D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323850</xdr:colOff>
      <xdr:row>60</xdr:row>
      <xdr:rowOff>142875</xdr:rowOff>
    </xdr:from>
    <xdr:to>
      <xdr:col>8</xdr:col>
      <xdr:colOff>314325</xdr:colOff>
      <xdr:row>75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CFC9314-3ECE-4953-A44D-CC1DB305E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13</xdr:row>
      <xdr:rowOff>133350</xdr:rowOff>
    </xdr:from>
    <xdr:to>
      <xdr:col>23</xdr:col>
      <xdr:colOff>314325</xdr:colOff>
      <xdr:row>28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3FC3FD6-FCAC-4FDD-BDC8-492C60B28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60</xdr:row>
      <xdr:rowOff>28575</xdr:rowOff>
    </xdr:from>
    <xdr:to>
      <xdr:col>18</xdr:col>
      <xdr:colOff>647700</xdr:colOff>
      <xdr:row>74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5BAE82F-B7AE-4ADD-90DF-7CB0F4BD3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17318</xdr:colOff>
      <xdr:row>41</xdr:row>
      <xdr:rowOff>162560</xdr:rowOff>
    </xdr:from>
    <xdr:to>
      <xdr:col>3</xdr:col>
      <xdr:colOff>495300</xdr:colOff>
      <xdr:row>46</xdr:row>
      <xdr:rowOff>371475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0EEE78-21E7-4DB8-A979-490838D1B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27216</xdr:colOff>
      <xdr:row>45</xdr:row>
      <xdr:rowOff>1091045</xdr:rowOff>
    </xdr:from>
    <xdr:to>
      <xdr:col>7</xdr:col>
      <xdr:colOff>467591</xdr:colOff>
      <xdr:row>52</xdr:row>
      <xdr:rowOff>173183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9C5978-AF3E-4193-83D9-8E2DD45C0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290698</xdr:colOff>
      <xdr:row>52</xdr:row>
      <xdr:rowOff>90303</xdr:rowOff>
    </xdr:from>
    <xdr:to>
      <xdr:col>10</xdr:col>
      <xdr:colOff>529442</xdr:colOff>
      <xdr:row>55</xdr:row>
      <xdr:rowOff>644484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BFAAD7-5EFB-4510-A576-E9503D936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51954</xdr:colOff>
      <xdr:row>95</xdr:row>
      <xdr:rowOff>166687</xdr:rowOff>
    </xdr:from>
    <xdr:to>
      <xdr:col>33</xdr:col>
      <xdr:colOff>692728</xdr:colOff>
      <xdr:row>109</xdr:row>
      <xdr:rowOff>138545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40428F6-FFB4-45FF-94A5-3AD98BC1B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204105</xdr:colOff>
      <xdr:row>56</xdr:row>
      <xdr:rowOff>152078</xdr:rowOff>
    </xdr:from>
    <xdr:to>
      <xdr:col>7</xdr:col>
      <xdr:colOff>359970</xdr:colOff>
      <xdr:row>70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8CA4413-DA79-412C-8615-038E1F0B3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537882</xdr:colOff>
      <xdr:row>66</xdr:row>
      <xdr:rowOff>79849</xdr:rowOff>
    </xdr:from>
    <xdr:to>
      <xdr:col>34</xdr:col>
      <xdr:colOff>549087</xdr:colOff>
      <xdr:row>76</xdr:row>
      <xdr:rowOff>56030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26387FB-9D5B-4B87-92F4-0A3D0D3AD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612321</xdr:colOff>
      <xdr:row>91</xdr:row>
      <xdr:rowOff>108858</xdr:rowOff>
    </xdr:from>
    <xdr:to>
      <xdr:col>19</xdr:col>
      <xdr:colOff>595002</xdr:colOff>
      <xdr:row>107</xdr:row>
      <xdr:rowOff>126176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1C569DE-1E7D-4689-B648-3412A38FC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69</xdr:row>
      <xdr:rowOff>173183</xdr:rowOff>
    </xdr:from>
    <xdr:to>
      <xdr:col>6</xdr:col>
      <xdr:colOff>329046</xdr:colOff>
      <xdr:row>83</xdr:row>
      <xdr:rowOff>69273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F2295F0-1314-4F8C-B179-BA99F1631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151841</xdr:colOff>
      <xdr:row>105</xdr:row>
      <xdr:rowOff>138536</xdr:rowOff>
    </xdr:from>
    <xdr:to>
      <xdr:col>22</xdr:col>
      <xdr:colOff>449961</xdr:colOff>
      <xdr:row>116</xdr:row>
      <xdr:rowOff>60305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7F67D48-A470-4A0C-B9F6-3EB1C6B84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277091</xdr:colOff>
      <xdr:row>97</xdr:row>
      <xdr:rowOff>37855</xdr:rowOff>
    </xdr:from>
    <xdr:to>
      <xdr:col>6</xdr:col>
      <xdr:colOff>155864</xdr:colOff>
      <xdr:row>105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5E74933-3E99-449B-8289-8B39CE378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329045</xdr:colOff>
      <xdr:row>80</xdr:row>
      <xdr:rowOff>70965</xdr:rowOff>
    </xdr:from>
    <xdr:to>
      <xdr:col>28</xdr:col>
      <xdr:colOff>710046</xdr:colOff>
      <xdr:row>92</xdr:row>
      <xdr:rowOff>138546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C129218-4E7E-4E9C-8F69-43A65812C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207818</xdr:colOff>
      <xdr:row>107</xdr:row>
      <xdr:rowOff>187521</xdr:rowOff>
    </xdr:from>
    <xdr:to>
      <xdr:col>7</xdr:col>
      <xdr:colOff>468827</xdr:colOff>
      <xdr:row>115</xdr:row>
      <xdr:rowOff>148442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529A2AB-566E-4385-9391-3C14E7303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117</xdr:row>
      <xdr:rowOff>57149</xdr:rowOff>
    </xdr:from>
    <xdr:to>
      <xdr:col>9</xdr:col>
      <xdr:colOff>666749</xdr:colOff>
      <xdr:row>132</xdr:row>
      <xdr:rowOff>68036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2C5581B-5E27-43A1-8648-2A8BE3E59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631433</xdr:colOff>
      <xdr:row>70</xdr:row>
      <xdr:rowOff>96320</xdr:rowOff>
    </xdr:from>
    <xdr:to>
      <xdr:col>28</xdr:col>
      <xdr:colOff>791965</xdr:colOff>
      <xdr:row>77</xdr:row>
      <xdr:rowOff>181938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D8E0ECA-CEF5-4606-9C8C-95C4D3AC3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1100573</xdr:colOff>
      <xdr:row>13</xdr:row>
      <xdr:rowOff>32904</xdr:rowOff>
    </xdr:from>
    <xdr:to>
      <xdr:col>1</xdr:col>
      <xdr:colOff>2130136</xdr:colOff>
      <xdr:row>23</xdr:row>
      <xdr:rowOff>103909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7C2AFB-556D-4BEC-9B2E-D04661CDE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1437409</xdr:colOff>
      <xdr:row>25</xdr:row>
      <xdr:rowOff>151100</xdr:rowOff>
    </xdr:from>
    <xdr:to>
      <xdr:col>3</xdr:col>
      <xdr:colOff>138545</xdr:colOff>
      <xdr:row>38</xdr:row>
      <xdr:rowOff>17317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E1DB67-ABDA-419A-A0DF-CA92DD61D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2385210</xdr:colOff>
      <xdr:row>12</xdr:row>
      <xdr:rowOff>158215</xdr:rowOff>
    </xdr:from>
    <xdr:to>
      <xdr:col>4</xdr:col>
      <xdr:colOff>1610591</xdr:colOff>
      <xdr:row>25</xdr:row>
      <xdr:rowOff>86591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A77C6D-D931-42EA-8E08-06AC80388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CDCE6-B48D-4E9A-91A1-B3A1E9269733}">
  <dimension ref="A1:AA21"/>
  <sheetViews>
    <sheetView zoomScale="93" zoomScaleNormal="93" workbookViewId="0">
      <pane xSplit="2" ySplit="2" topLeftCell="C3" activePane="bottomRight" state="frozen"/>
      <selection pane="topRight" activeCell="C1" sqref="C1"/>
      <selection pane="bottomLeft" activeCell="A8" sqref="A8"/>
      <selection pane="bottomRight" activeCell="J10" sqref="J10:K10"/>
    </sheetView>
  </sheetViews>
  <sheetFormatPr baseColWidth="10" defaultColWidth="10.7109375" defaultRowHeight="15" x14ac:dyDescent="0.25"/>
  <cols>
    <col min="1" max="1" width="10.7109375" style="56"/>
    <col min="2" max="2" width="12.7109375" style="56" customWidth="1"/>
    <col min="3" max="3" width="13.85546875" style="56" customWidth="1"/>
    <col min="4" max="4" width="13" style="56" customWidth="1"/>
    <col min="5" max="5" width="13.5703125" style="56" customWidth="1"/>
    <col min="6" max="6" width="12.5703125" style="56" customWidth="1"/>
    <col min="7" max="8" width="15.28515625" style="56" customWidth="1"/>
    <col min="9" max="9" width="14.42578125" style="56" customWidth="1"/>
    <col min="10" max="10" width="13" style="56" customWidth="1"/>
    <col min="11" max="18" width="13.28515625" style="56" customWidth="1"/>
    <col min="19" max="19" width="10.7109375" style="56" customWidth="1"/>
    <col min="20" max="20" width="11.42578125" style="56" customWidth="1"/>
    <col min="21" max="21" width="15" style="56" customWidth="1"/>
    <col min="22" max="22" width="13.5703125" style="56" customWidth="1"/>
    <col min="23" max="257" width="10.7109375" style="56"/>
    <col min="258" max="258" width="12.7109375" style="56" customWidth="1"/>
    <col min="259" max="259" width="13.85546875" style="56" customWidth="1"/>
    <col min="260" max="260" width="13" style="56" customWidth="1"/>
    <col min="261" max="261" width="13.5703125" style="56" customWidth="1"/>
    <col min="262" max="262" width="12.5703125" style="56" customWidth="1"/>
    <col min="263" max="264" width="15.28515625" style="56" customWidth="1"/>
    <col min="265" max="265" width="14.42578125" style="56" customWidth="1"/>
    <col min="266" max="266" width="13" style="56" customWidth="1"/>
    <col min="267" max="274" width="13.28515625" style="56" customWidth="1"/>
    <col min="275" max="275" width="10.7109375" style="56"/>
    <col min="276" max="276" width="11.42578125" style="56" customWidth="1"/>
    <col min="277" max="277" width="15" style="56" customWidth="1"/>
    <col min="278" max="278" width="13.5703125" style="56" customWidth="1"/>
    <col min="279" max="513" width="10.7109375" style="56"/>
    <col min="514" max="514" width="12.7109375" style="56" customWidth="1"/>
    <col min="515" max="515" width="13.85546875" style="56" customWidth="1"/>
    <col min="516" max="516" width="13" style="56" customWidth="1"/>
    <col min="517" max="517" width="13.5703125" style="56" customWidth="1"/>
    <col min="518" max="518" width="12.5703125" style="56" customWidth="1"/>
    <col min="519" max="520" width="15.28515625" style="56" customWidth="1"/>
    <col min="521" max="521" width="14.42578125" style="56" customWidth="1"/>
    <col min="522" max="522" width="13" style="56" customWidth="1"/>
    <col min="523" max="530" width="13.28515625" style="56" customWidth="1"/>
    <col min="531" max="531" width="10.7109375" style="56"/>
    <col min="532" max="532" width="11.42578125" style="56" customWidth="1"/>
    <col min="533" max="533" width="15" style="56" customWidth="1"/>
    <col min="534" max="534" width="13.5703125" style="56" customWidth="1"/>
    <col min="535" max="769" width="10.7109375" style="56"/>
    <col min="770" max="770" width="12.7109375" style="56" customWidth="1"/>
    <col min="771" max="771" width="13.85546875" style="56" customWidth="1"/>
    <col min="772" max="772" width="13" style="56" customWidth="1"/>
    <col min="773" max="773" width="13.5703125" style="56" customWidth="1"/>
    <col min="774" max="774" width="12.5703125" style="56" customWidth="1"/>
    <col min="775" max="776" width="15.28515625" style="56" customWidth="1"/>
    <col min="777" max="777" width="14.42578125" style="56" customWidth="1"/>
    <col min="778" max="778" width="13" style="56" customWidth="1"/>
    <col min="779" max="786" width="13.28515625" style="56" customWidth="1"/>
    <col min="787" max="787" width="10.7109375" style="56"/>
    <col min="788" max="788" width="11.42578125" style="56" customWidth="1"/>
    <col min="789" max="789" width="15" style="56" customWidth="1"/>
    <col min="790" max="790" width="13.5703125" style="56" customWidth="1"/>
    <col min="791" max="1025" width="10.7109375" style="56"/>
    <col min="1026" max="1026" width="12.7109375" style="56" customWidth="1"/>
    <col min="1027" max="1027" width="13.85546875" style="56" customWidth="1"/>
    <col min="1028" max="1028" width="13" style="56" customWidth="1"/>
    <col min="1029" max="1029" width="13.5703125" style="56" customWidth="1"/>
    <col min="1030" max="1030" width="12.5703125" style="56" customWidth="1"/>
    <col min="1031" max="1032" width="15.28515625" style="56" customWidth="1"/>
    <col min="1033" max="1033" width="14.42578125" style="56" customWidth="1"/>
    <col min="1034" max="1034" width="13" style="56" customWidth="1"/>
    <col min="1035" max="1042" width="13.28515625" style="56" customWidth="1"/>
    <col min="1043" max="1043" width="10.7109375" style="56"/>
    <col min="1044" max="1044" width="11.42578125" style="56" customWidth="1"/>
    <col min="1045" max="1045" width="15" style="56" customWidth="1"/>
    <col min="1046" max="1046" width="13.5703125" style="56" customWidth="1"/>
    <col min="1047" max="1281" width="10.7109375" style="56"/>
    <col min="1282" max="1282" width="12.7109375" style="56" customWidth="1"/>
    <col min="1283" max="1283" width="13.85546875" style="56" customWidth="1"/>
    <col min="1284" max="1284" width="13" style="56" customWidth="1"/>
    <col min="1285" max="1285" width="13.5703125" style="56" customWidth="1"/>
    <col min="1286" max="1286" width="12.5703125" style="56" customWidth="1"/>
    <col min="1287" max="1288" width="15.28515625" style="56" customWidth="1"/>
    <col min="1289" max="1289" width="14.42578125" style="56" customWidth="1"/>
    <col min="1290" max="1290" width="13" style="56" customWidth="1"/>
    <col min="1291" max="1298" width="13.28515625" style="56" customWidth="1"/>
    <col min="1299" max="1299" width="10.7109375" style="56"/>
    <col min="1300" max="1300" width="11.42578125" style="56" customWidth="1"/>
    <col min="1301" max="1301" width="15" style="56" customWidth="1"/>
    <col min="1302" max="1302" width="13.5703125" style="56" customWidth="1"/>
    <col min="1303" max="1537" width="10.7109375" style="56"/>
    <col min="1538" max="1538" width="12.7109375" style="56" customWidth="1"/>
    <col min="1539" max="1539" width="13.85546875" style="56" customWidth="1"/>
    <col min="1540" max="1540" width="13" style="56" customWidth="1"/>
    <col min="1541" max="1541" width="13.5703125" style="56" customWidth="1"/>
    <col min="1542" max="1542" width="12.5703125" style="56" customWidth="1"/>
    <col min="1543" max="1544" width="15.28515625" style="56" customWidth="1"/>
    <col min="1545" max="1545" width="14.42578125" style="56" customWidth="1"/>
    <col min="1546" max="1546" width="13" style="56" customWidth="1"/>
    <col min="1547" max="1554" width="13.28515625" style="56" customWidth="1"/>
    <col min="1555" max="1555" width="10.7109375" style="56"/>
    <col min="1556" max="1556" width="11.42578125" style="56" customWidth="1"/>
    <col min="1557" max="1557" width="15" style="56" customWidth="1"/>
    <col min="1558" max="1558" width="13.5703125" style="56" customWidth="1"/>
    <col min="1559" max="1793" width="10.7109375" style="56"/>
    <col min="1794" max="1794" width="12.7109375" style="56" customWidth="1"/>
    <col min="1795" max="1795" width="13.85546875" style="56" customWidth="1"/>
    <col min="1796" max="1796" width="13" style="56" customWidth="1"/>
    <col min="1797" max="1797" width="13.5703125" style="56" customWidth="1"/>
    <col min="1798" max="1798" width="12.5703125" style="56" customWidth="1"/>
    <col min="1799" max="1800" width="15.28515625" style="56" customWidth="1"/>
    <col min="1801" max="1801" width="14.42578125" style="56" customWidth="1"/>
    <col min="1802" max="1802" width="13" style="56" customWidth="1"/>
    <col min="1803" max="1810" width="13.28515625" style="56" customWidth="1"/>
    <col min="1811" max="1811" width="10.7109375" style="56"/>
    <col min="1812" max="1812" width="11.42578125" style="56" customWidth="1"/>
    <col min="1813" max="1813" width="15" style="56" customWidth="1"/>
    <col min="1814" max="1814" width="13.5703125" style="56" customWidth="1"/>
    <col min="1815" max="2049" width="10.7109375" style="56"/>
    <col min="2050" max="2050" width="12.7109375" style="56" customWidth="1"/>
    <col min="2051" max="2051" width="13.85546875" style="56" customWidth="1"/>
    <col min="2052" max="2052" width="13" style="56" customWidth="1"/>
    <col min="2053" max="2053" width="13.5703125" style="56" customWidth="1"/>
    <col min="2054" max="2054" width="12.5703125" style="56" customWidth="1"/>
    <col min="2055" max="2056" width="15.28515625" style="56" customWidth="1"/>
    <col min="2057" max="2057" width="14.42578125" style="56" customWidth="1"/>
    <col min="2058" max="2058" width="13" style="56" customWidth="1"/>
    <col min="2059" max="2066" width="13.28515625" style="56" customWidth="1"/>
    <col min="2067" max="2067" width="10.7109375" style="56"/>
    <col min="2068" max="2068" width="11.42578125" style="56" customWidth="1"/>
    <col min="2069" max="2069" width="15" style="56" customWidth="1"/>
    <col min="2070" max="2070" width="13.5703125" style="56" customWidth="1"/>
    <col min="2071" max="2305" width="10.7109375" style="56"/>
    <col min="2306" max="2306" width="12.7109375" style="56" customWidth="1"/>
    <col min="2307" max="2307" width="13.85546875" style="56" customWidth="1"/>
    <col min="2308" max="2308" width="13" style="56" customWidth="1"/>
    <col min="2309" max="2309" width="13.5703125" style="56" customWidth="1"/>
    <col min="2310" max="2310" width="12.5703125" style="56" customWidth="1"/>
    <col min="2311" max="2312" width="15.28515625" style="56" customWidth="1"/>
    <col min="2313" max="2313" width="14.42578125" style="56" customWidth="1"/>
    <col min="2314" max="2314" width="13" style="56" customWidth="1"/>
    <col min="2315" max="2322" width="13.28515625" style="56" customWidth="1"/>
    <col min="2323" max="2323" width="10.7109375" style="56"/>
    <col min="2324" max="2324" width="11.42578125" style="56" customWidth="1"/>
    <col min="2325" max="2325" width="15" style="56" customWidth="1"/>
    <col min="2326" max="2326" width="13.5703125" style="56" customWidth="1"/>
    <col min="2327" max="2561" width="10.7109375" style="56"/>
    <col min="2562" max="2562" width="12.7109375" style="56" customWidth="1"/>
    <col min="2563" max="2563" width="13.85546875" style="56" customWidth="1"/>
    <col min="2564" max="2564" width="13" style="56" customWidth="1"/>
    <col min="2565" max="2565" width="13.5703125" style="56" customWidth="1"/>
    <col min="2566" max="2566" width="12.5703125" style="56" customWidth="1"/>
    <col min="2567" max="2568" width="15.28515625" style="56" customWidth="1"/>
    <col min="2569" max="2569" width="14.42578125" style="56" customWidth="1"/>
    <col min="2570" max="2570" width="13" style="56" customWidth="1"/>
    <col min="2571" max="2578" width="13.28515625" style="56" customWidth="1"/>
    <col min="2579" max="2579" width="10.7109375" style="56"/>
    <col min="2580" max="2580" width="11.42578125" style="56" customWidth="1"/>
    <col min="2581" max="2581" width="15" style="56" customWidth="1"/>
    <col min="2582" max="2582" width="13.5703125" style="56" customWidth="1"/>
    <col min="2583" max="2817" width="10.7109375" style="56"/>
    <col min="2818" max="2818" width="12.7109375" style="56" customWidth="1"/>
    <col min="2819" max="2819" width="13.85546875" style="56" customWidth="1"/>
    <col min="2820" max="2820" width="13" style="56" customWidth="1"/>
    <col min="2821" max="2821" width="13.5703125" style="56" customWidth="1"/>
    <col min="2822" max="2822" width="12.5703125" style="56" customWidth="1"/>
    <col min="2823" max="2824" width="15.28515625" style="56" customWidth="1"/>
    <col min="2825" max="2825" width="14.42578125" style="56" customWidth="1"/>
    <col min="2826" max="2826" width="13" style="56" customWidth="1"/>
    <col min="2827" max="2834" width="13.28515625" style="56" customWidth="1"/>
    <col min="2835" max="2835" width="10.7109375" style="56"/>
    <col min="2836" max="2836" width="11.42578125" style="56" customWidth="1"/>
    <col min="2837" max="2837" width="15" style="56" customWidth="1"/>
    <col min="2838" max="2838" width="13.5703125" style="56" customWidth="1"/>
    <col min="2839" max="3073" width="10.7109375" style="56"/>
    <col min="3074" max="3074" width="12.7109375" style="56" customWidth="1"/>
    <col min="3075" max="3075" width="13.85546875" style="56" customWidth="1"/>
    <col min="3076" max="3076" width="13" style="56" customWidth="1"/>
    <col min="3077" max="3077" width="13.5703125" style="56" customWidth="1"/>
    <col min="3078" max="3078" width="12.5703125" style="56" customWidth="1"/>
    <col min="3079" max="3080" width="15.28515625" style="56" customWidth="1"/>
    <col min="3081" max="3081" width="14.42578125" style="56" customWidth="1"/>
    <col min="3082" max="3082" width="13" style="56" customWidth="1"/>
    <col min="3083" max="3090" width="13.28515625" style="56" customWidth="1"/>
    <col min="3091" max="3091" width="10.7109375" style="56"/>
    <col min="3092" max="3092" width="11.42578125" style="56" customWidth="1"/>
    <col min="3093" max="3093" width="15" style="56" customWidth="1"/>
    <col min="3094" max="3094" width="13.5703125" style="56" customWidth="1"/>
    <col min="3095" max="3329" width="10.7109375" style="56"/>
    <col min="3330" max="3330" width="12.7109375" style="56" customWidth="1"/>
    <col min="3331" max="3331" width="13.85546875" style="56" customWidth="1"/>
    <col min="3332" max="3332" width="13" style="56" customWidth="1"/>
    <col min="3333" max="3333" width="13.5703125" style="56" customWidth="1"/>
    <col min="3334" max="3334" width="12.5703125" style="56" customWidth="1"/>
    <col min="3335" max="3336" width="15.28515625" style="56" customWidth="1"/>
    <col min="3337" max="3337" width="14.42578125" style="56" customWidth="1"/>
    <col min="3338" max="3338" width="13" style="56" customWidth="1"/>
    <col min="3339" max="3346" width="13.28515625" style="56" customWidth="1"/>
    <col min="3347" max="3347" width="10.7109375" style="56"/>
    <col min="3348" max="3348" width="11.42578125" style="56" customWidth="1"/>
    <col min="3349" max="3349" width="15" style="56" customWidth="1"/>
    <col min="3350" max="3350" width="13.5703125" style="56" customWidth="1"/>
    <col min="3351" max="3585" width="10.7109375" style="56"/>
    <col min="3586" max="3586" width="12.7109375" style="56" customWidth="1"/>
    <col min="3587" max="3587" width="13.85546875" style="56" customWidth="1"/>
    <col min="3588" max="3588" width="13" style="56" customWidth="1"/>
    <col min="3589" max="3589" width="13.5703125" style="56" customWidth="1"/>
    <col min="3590" max="3590" width="12.5703125" style="56" customWidth="1"/>
    <col min="3591" max="3592" width="15.28515625" style="56" customWidth="1"/>
    <col min="3593" max="3593" width="14.42578125" style="56" customWidth="1"/>
    <col min="3594" max="3594" width="13" style="56" customWidth="1"/>
    <col min="3595" max="3602" width="13.28515625" style="56" customWidth="1"/>
    <col min="3603" max="3603" width="10.7109375" style="56"/>
    <col min="3604" max="3604" width="11.42578125" style="56" customWidth="1"/>
    <col min="3605" max="3605" width="15" style="56" customWidth="1"/>
    <col min="3606" max="3606" width="13.5703125" style="56" customWidth="1"/>
    <col min="3607" max="3841" width="10.7109375" style="56"/>
    <col min="3842" max="3842" width="12.7109375" style="56" customWidth="1"/>
    <col min="3843" max="3843" width="13.85546875" style="56" customWidth="1"/>
    <col min="3844" max="3844" width="13" style="56" customWidth="1"/>
    <col min="3845" max="3845" width="13.5703125" style="56" customWidth="1"/>
    <col min="3846" max="3846" width="12.5703125" style="56" customWidth="1"/>
    <col min="3847" max="3848" width="15.28515625" style="56" customWidth="1"/>
    <col min="3849" max="3849" width="14.42578125" style="56" customWidth="1"/>
    <col min="3850" max="3850" width="13" style="56" customWidth="1"/>
    <col min="3851" max="3858" width="13.28515625" style="56" customWidth="1"/>
    <col min="3859" max="3859" width="10.7109375" style="56"/>
    <col min="3860" max="3860" width="11.42578125" style="56" customWidth="1"/>
    <col min="3861" max="3861" width="15" style="56" customWidth="1"/>
    <col min="3862" max="3862" width="13.5703125" style="56" customWidth="1"/>
    <col min="3863" max="4097" width="10.7109375" style="56"/>
    <col min="4098" max="4098" width="12.7109375" style="56" customWidth="1"/>
    <col min="4099" max="4099" width="13.85546875" style="56" customWidth="1"/>
    <col min="4100" max="4100" width="13" style="56" customWidth="1"/>
    <col min="4101" max="4101" width="13.5703125" style="56" customWidth="1"/>
    <col min="4102" max="4102" width="12.5703125" style="56" customWidth="1"/>
    <col min="4103" max="4104" width="15.28515625" style="56" customWidth="1"/>
    <col min="4105" max="4105" width="14.42578125" style="56" customWidth="1"/>
    <col min="4106" max="4106" width="13" style="56" customWidth="1"/>
    <col min="4107" max="4114" width="13.28515625" style="56" customWidth="1"/>
    <col min="4115" max="4115" width="10.7109375" style="56"/>
    <col min="4116" max="4116" width="11.42578125" style="56" customWidth="1"/>
    <col min="4117" max="4117" width="15" style="56" customWidth="1"/>
    <col min="4118" max="4118" width="13.5703125" style="56" customWidth="1"/>
    <col min="4119" max="4353" width="10.7109375" style="56"/>
    <col min="4354" max="4354" width="12.7109375" style="56" customWidth="1"/>
    <col min="4355" max="4355" width="13.85546875" style="56" customWidth="1"/>
    <col min="4356" max="4356" width="13" style="56" customWidth="1"/>
    <col min="4357" max="4357" width="13.5703125" style="56" customWidth="1"/>
    <col min="4358" max="4358" width="12.5703125" style="56" customWidth="1"/>
    <col min="4359" max="4360" width="15.28515625" style="56" customWidth="1"/>
    <col min="4361" max="4361" width="14.42578125" style="56" customWidth="1"/>
    <col min="4362" max="4362" width="13" style="56" customWidth="1"/>
    <col min="4363" max="4370" width="13.28515625" style="56" customWidth="1"/>
    <col min="4371" max="4371" width="10.7109375" style="56"/>
    <col min="4372" max="4372" width="11.42578125" style="56" customWidth="1"/>
    <col min="4373" max="4373" width="15" style="56" customWidth="1"/>
    <col min="4374" max="4374" width="13.5703125" style="56" customWidth="1"/>
    <col min="4375" max="4609" width="10.7109375" style="56"/>
    <col min="4610" max="4610" width="12.7109375" style="56" customWidth="1"/>
    <col min="4611" max="4611" width="13.85546875" style="56" customWidth="1"/>
    <col min="4612" max="4612" width="13" style="56" customWidth="1"/>
    <col min="4613" max="4613" width="13.5703125" style="56" customWidth="1"/>
    <col min="4614" max="4614" width="12.5703125" style="56" customWidth="1"/>
    <col min="4615" max="4616" width="15.28515625" style="56" customWidth="1"/>
    <col min="4617" max="4617" width="14.42578125" style="56" customWidth="1"/>
    <col min="4618" max="4618" width="13" style="56" customWidth="1"/>
    <col min="4619" max="4626" width="13.28515625" style="56" customWidth="1"/>
    <col min="4627" max="4627" width="10.7109375" style="56"/>
    <col min="4628" max="4628" width="11.42578125" style="56" customWidth="1"/>
    <col min="4629" max="4629" width="15" style="56" customWidth="1"/>
    <col min="4630" max="4630" width="13.5703125" style="56" customWidth="1"/>
    <col min="4631" max="4865" width="10.7109375" style="56"/>
    <col min="4866" max="4866" width="12.7109375" style="56" customWidth="1"/>
    <col min="4867" max="4867" width="13.85546875" style="56" customWidth="1"/>
    <col min="4868" max="4868" width="13" style="56" customWidth="1"/>
    <col min="4869" max="4869" width="13.5703125" style="56" customWidth="1"/>
    <col min="4870" max="4870" width="12.5703125" style="56" customWidth="1"/>
    <col min="4871" max="4872" width="15.28515625" style="56" customWidth="1"/>
    <col min="4873" max="4873" width="14.42578125" style="56" customWidth="1"/>
    <col min="4874" max="4874" width="13" style="56" customWidth="1"/>
    <col min="4875" max="4882" width="13.28515625" style="56" customWidth="1"/>
    <col min="4883" max="4883" width="10.7109375" style="56"/>
    <col min="4884" max="4884" width="11.42578125" style="56" customWidth="1"/>
    <col min="4885" max="4885" width="15" style="56" customWidth="1"/>
    <col min="4886" max="4886" width="13.5703125" style="56" customWidth="1"/>
    <col min="4887" max="5121" width="10.7109375" style="56"/>
    <col min="5122" max="5122" width="12.7109375" style="56" customWidth="1"/>
    <col min="5123" max="5123" width="13.85546875" style="56" customWidth="1"/>
    <col min="5124" max="5124" width="13" style="56" customWidth="1"/>
    <col min="5125" max="5125" width="13.5703125" style="56" customWidth="1"/>
    <col min="5126" max="5126" width="12.5703125" style="56" customWidth="1"/>
    <col min="5127" max="5128" width="15.28515625" style="56" customWidth="1"/>
    <col min="5129" max="5129" width="14.42578125" style="56" customWidth="1"/>
    <col min="5130" max="5130" width="13" style="56" customWidth="1"/>
    <col min="5131" max="5138" width="13.28515625" style="56" customWidth="1"/>
    <col min="5139" max="5139" width="10.7109375" style="56"/>
    <col min="5140" max="5140" width="11.42578125" style="56" customWidth="1"/>
    <col min="5141" max="5141" width="15" style="56" customWidth="1"/>
    <col min="5142" max="5142" width="13.5703125" style="56" customWidth="1"/>
    <col min="5143" max="5377" width="10.7109375" style="56"/>
    <col min="5378" max="5378" width="12.7109375" style="56" customWidth="1"/>
    <col min="5379" max="5379" width="13.85546875" style="56" customWidth="1"/>
    <col min="5380" max="5380" width="13" style="56" customWidth="1"/>
    <col min="5381" max="5381" width="13.5703125" style="56" customWidth="1"/>
    <col min="5382" max="5382" width="12.5703125" style="56" customWidth="1"/>
    <col min="5383" max="5384" width="15.28515625" style="56" customWidth="1"/>
    <col min="5385" max="5385" width="14.42578125" style="56" customWidth="1"/>
    <col min="5386" max="5386" width="13" style="56" customWidth="1"/>
    <col min="5387" max="5394" width="13.28515625" style="56" customWidth="1"/>
    <col min="5395" max="5395" width="10.7109375" style="56"/>
    <col min="5396" max="5396" width="11.42578125" style="56" customWidth="1"/>
    <col min="5397" max="5397" width="15" style="56" customWidth="1"/>
    <col min="5398" max="5398" width="13.5703125" style="56" customWidth="1"/>
    <col min="5399" max="5633" width="10.7109375" style="56"/>
    <col min="5634" max="5634" width="12.7109375" style="56" customWidth="1"/>
    <col min="5635" max="5635" width="13.85546875" style="56" customWidth="1"/>
    <col min="5636" max="5636" width="13" style="56" customWidth="1"/>
    <col min="5637" max="5637" width="13.5703125" style="56" customWidth="1"/>
    <col min="5638" max="5638" width="12.5703125" style="56" customWidth="1"/>
    <col min="5639" max="5640" width="15.28515625" style="56" customWidth="1"/>
    <col min="5641" max="5641" width="14.42578125" style="56" customWidth="1"/>
    <col min="5642" max="5642" width="13" style="56" customWidth="1"/>
    <col min="5643" max="5650" width="13.28515625" style="56" customWidth="1"/>
    <col min="5651" max="5651" width="10.7109375" style="56"/>
    <col min="5652" max="5652" width="11.42578125" style="56" customWidth="1"/>
    <col min="5653" max="5653" width="15" style="56" customWidth="1"/>
    <col min="5654" max="5654" width="13.5703125" style="56" customWidth="1"/>
    <col min="5655" max="5889" width="10.7109375" style="56"/>
    <col min="5890" max="5890" width="12.7109375" style="56" customWidth="1"/>
    <col min="5891" max="5891" width="13.85546875" style="56" customWidth="1"/>
    <col min="5892" max="5892" width="13" style="56" customWidth="1"/>
    <col min="5893" max="5893" width="13.5703125" style="56" customWidth="1"/>
    <col min="5894" max="5894" width="12.5703125" style="56" customWidth="1"/>
    <col min="5895" max="5896" width="15.28515625" style="56" customWidth="1"/>
    <col min="5897" max="5897" width="14.42578125" style="56" customWidth="1"/>
    <col min="5898" max="5898" width="13" style="56" customWidth="1"/>
    <col min="5899" max="5906" width="13.28515625" style="56" customWidth="1"/>
    <col min="5907" max="5907" width="10.7109375" style="56"/>
    <col min="5908" max="5908" width="11.42578125" style="56" customWidth="1"/>
    <col min="5909" max="5909" width="15" style="56" customWidth="1"/>
    <col min="5910" max="5910" width="13.5703125" style="56" customWidth="1"/>
    <col min="5911" max="6145" width="10.7109375" style="56"/>
    <col min="6146" max="6146" width="12.7109375" style="56" customWidth="1"/>
    <col min="6147" max="6147" width="13.85546875" style="56" customWidth="1"/>
    <col min="6148" max="6148" width="13" style="56" customWidth="1"/>
    <col min="6149" max="6149" width="13.5703125" style="56" customWidth="1"/>
    <col min="6150" max="6150" width="12.5703125" style="56" customWidth="1"/>
    <col min="6151" max="6152" width="15.28515625" style="56" customWidth="1"/>
    <col min="6153" max="6153" width="14.42578125" style="56" customWidth="1"/>
    <col min="6154" max="6154" width="13" style="56" customWidth="1"/>
    <col min="6155" max="6162" width="13.28515625" style="56" customWidth="1"/>
    <col min="6163" max="6163" width="10.7109375" style="56"/>
    <col min="6164" max="6164" width="11.42578125" style="56" customWidth="1"/>
    <col min="6165" max="6165" width="15" style="56" customWidth="1"/>
    <col min="6166" max="6166" width="13.5703125" style="56" customWidth="1"/>
    <col min="6167" max="6401" width="10.7109375" style="56"/>
    <col min="6402" max="6402" width="12.7109375" style="56" customWidth="1"/>
    <col min="6403" max="6403" width="13.85546875" style="56" customWidth="1"/>
    <col min="6404" max="6404" width="13" style="56" customWidth="1"/>
    <col min="6405" max="6405" width="13.5703125" style="56" customWidth="1"/>
    <col min="6406" max="6406" width="12.5703125" style="56" customWidth="1"/>
    <col min="6407" max="6408" width="15.28515625" style="56" customWidth="1"/>
    <col min="6409" max="6409" width="14.42578125" style="56" customWidth="1"/>
    <col min="6410" max="6410" width="13" style="56" customWidth="1"/>
    <col min="6411" max="6418" width="13.28515625" style="56" customWidth="1"/>
    <col min="6419" max="6419" width="10.7109375" style="56"/>
    <col min="6420" max="6420" width="11.42578125" style="56" customWidth="1"/>
    <col min="6421" max="6421" width="15" style="56" customWidth="1"/>
    <col min="6422" max="6422" width="13.5703125" style="56" customWidth="1"/>
    <col min="6423" max="6657" width="10.7109375" style="56"/>
    <col min="6658" max="6658" width="12.7109375" style="56" customWidth="1"/>
    <col min="6659" max="6659" width="13.85546875" style="56" customWidth="1"/>
    <col min="6660" max="6660" width="13" style="56" customWidth="1"/>
    <col min="6661" max="6661" width="13.5703125" style="56" customWidth="1"/>
    <col min="6662" max="6662" width="12.5703125" style="56" customWidth="1"/>
    <col min="6663" max="6664" width="15.28515625" style="56" customWidth="1"/>
    <col min="6665" max="6665" width="14.42578125" style="56" customWidth="1"/>
    <col min="6666" max="6666" width="13" style="56" customWidth="1"/>
    <col min="6667" max="6674" width="13.28515625" style="56" customWidth="1"/>
    <col min="6675" max="6675" width="10.7109375" style="56"/>
    <col min="6676" max="6676" width="11.42578125" style="56" customWidth="1"/>
    <col min="6677" max="6677" width="15" style="56" customWidth="1"/>
    <col min="6678" max="6678" width="13.5703125" style="56" customWidth="1"/>
    <col min="6679" max="6913" width="10.7109375" style="56"/>
    <col min="6914" max="6914" width="12.7109375" style="56" customWidth="1"/>
    <col min="6915" max="6915" width="13.85546875" style="56" customWidth="1"/>
    <col min="6916" max="6916" width="13" style="56" customWidth="1"/>
    <col min="6917" max="6917" width="13.5703125" style="56" customWidth="1"/>
    <col min="6918" max="6918" width="12.5703125" style="56" customWidth="1"/>
    <col min="6919" max="6920" width="15.28515625" style="56" customWidth="1"/>
    <col min="6921" max="6921" width="14.42578125" style="56" customWidth="1"/>
    <col min="6922" max="6922" width="13" style="56" customWidth="1"/>
    <col min="6923" max="6930" width="13.28515625" style="56" customWidth="1"/>
    <col min="6931" max="6931" width="10.7109375" style="56"/>
    <col min="6932" max="6932" width="11.42578125" style="56" customWidth="1"/>
    <col min="6933" max="6933" width="15" style="56" customWidth="1"/>
    <col min="6934" max="6934" width="13.5703125" style="56" customWidth="1"/>
    <col min="6935" max="7169" width="10.7109375" style="56"/>
    <col min="7170" max="7170" width="12.7109375" style="56" customWidth="1"/>
    <col min="7171" max="7171" width="13.85546875" style="56" customWidth="1"/>
    <col min="7172" max="7172" width="13" style="56" customWidth="1"/>
    <col min="7173" max="7173" width="13.5703125" style="56" customWidth="1"/>
    <col min="7174" max="7174" width="12.5703125" style="56" customWidth="1"/>
    <col min="7175" max="7176" width="15.28515625" style="56" customWidth="1"/>
    <col min="7177" max="7177" width="14.42578125" style="56" customWidth="1"/>
    <col min="7178" max="7178" width="13" style="56" customWidth="1"/>
    <col min="7179" max="7186" width="13.28515625" style="56" customWidth="1"/>
    <col min="7187" max="7187" width="10.7109375" style="56"/>
    <col min="7188" max="7188" width="11.42578125" style="56" customWidth="1"/>
    <col min="7189" max="7189" width="15" style="56" customWidth="1"/>
    <col min="7190" max="7190" width="13.5703125" style="56" customWidth="1"/>
    <col min="7191" max="7425" width="10.7109375" style="56"/>
    <col min="7426" max="7426" width="12.7109375" style="56" customWidth="1"/>
    <col min="7427" max="7427" width="13.85546875" style="56" customWidth="1"/>
    <col min="7428" max="7428" width="13" style="56" customWidth="1"/>
    <col min="7429" max="7429" width="13.5703125" style="56" customWidth="1"/>
    <col min="7430" max="7430" width="12.5703125" style="56" customWidth="1"/>
    <col min="7431" max="7432" width="15.28515625" style="56" customWidth="1"/>
    <col min="7433" max="7433" width="14.42578125" style="56" customWidth="1"/>
    <col min="7434" max="7434" width="13" style="56" customWidth="1"/>
    <col min="7435" max="7442" width="13.28515625" style="56" customWidth="1"/>
    <col min="7443" max="7443" width="10.7109375" style="56"/>
    <col min="7444" max="7444" width="11.42578125" style="56" customWidth="1"/>
    <col min="7445" max="7445" width="15" style="56" customWidth="1"/>
    <col min="7446" max="7446" width="13.5703125" style="56" customWidth="1"/>
    <col min="7447" max="7681" width="10.7109375" style="56"/>
    <col min="7682" max="7682" width="12.7109375" style="56" customWidth="1"/>
    <col min="7683" max="7683" width="13.85546875" style="56" customWidth="1"/>
    <col min="7684" max="7684" width="13" style="56" customWidth="1"/>
    <col min="7685" max="7685" width="13.5703125" style="56" customWidth="1"/>
    <col min="7686" max="7686" width="12.5703125" style="56" customWidth="1"/>
    <col min="7687" max="7688" width="15.28515625" style="56" customWidth="1"/>
    <col min="7689" max="7689" width="14.42578125" style="56" customWidth="1"/>
    <col min="7690" max="7690" width="13" style="56" customWidth="1"/>
    <col min="7691" max="7698" width="13.28515625" style="56" customWidth="1"/>
    <col min="7699" max="7699" width="10.7109375" style="56"/>
    <col min="7700" max="7700" width="11.42578125" style="56" customWidth="1"/>
    <col min="7701" max="7701" width="15" style="56" customWidth="1"/>
    <col min="7702" max="7702" width="13.5703125" style="56" customWidth="1"/>
    <col min="7703" max="7937" width="10.7109375" style="56"/>
    <col min="7938" max="7938" width="12.7109375" style="56" customWidth="1"/>
    <col min="7939" max="7939" width="13.85546875" style="56" customWidth="1"/>
    <col min="7940" max="7940" width="13" style="56" customWidth="1"/>
    <col min="7941" max="7941" width="13.5703125" style="56" customWidth="1"/>
    <col min="7942" max="7942" width="12.5703125" style="56" customWidth="1"/>
    <col min="7943" max="7944" width="15.28515625" style="56" customWidth="1"/>
    <col min="7945" max="7945" width="14.42578125" style="56" customWidth="1"/>
    <col min="7946" max="7946" width="13" style="56" customWidth="1"/>
    <col min="7947" max="7954" width="13.28515625" style="56" customWidth="1"/>
    <col min="7955" max="7955" width="10.7109375" style="56"/>
    <col min="7956" max="7956" width="11.42578125" style="56" customWidth="1"/>
    <col min="7957" max="7957" width="15" style="56" customWidth="1"/>
    <col min="7958" max="7958" width="13.5703125" style="56" customWidth="1"/>
    <col min="7959" max="8193" width="10.7109375" style="56"/>
    <col min="8194" max="8194" width="12.7109375" style="56" customWidth="1"/>
    <col min="8195" max="8195" width="13.85546875" style="56" customWidth="1"/>
    <col min="8196" max="8196" width="13" style="56" customWidth="1"/>
    <col min="8197" max="8197" width="13.5703125" style="56" customWidth="1"/>
    <col min="8198" max="8198" width="12.5703125" style="56" customWidth="1"/>
    <col min="8199" max="8200" width="15.28515625" style="56" customWidth="1"/>
    <col min="8201" max="8201" width="14.42578125" style="56" customWidth="1"/>
    <col min="8202" max="8202" width="13" style="56" customWidth="1"/>
    <col min="8203" max="8210" width="13.28515625" style="56" customWidth="1"/>
    <col min="8211" max="8211" width="10.7109375" style="56"/>
    <col min="8212" max="8212" width="11.42578125" style="56" customWidth="1"/>
    <col min="8213" max="8213" width="15" style="56" customWidth="1"/>
    <col min="8214" max="8214" width="13.5703125" style="56" customWidth="1"/>
    <col min="8215" max="8449" width="10.7109375" style="56"/>
    <col min="8450" max="8450" width="12.7109375" style="56" customWidth="1"/>
    <col min="8451" max="8451" width="13.85546875" style="56" customWidth="1"/>
    <col min="8452" max="8452" width="13" style="56" customWidth="1"/>
    <col min="8453" max="8453" width="13.5703125" style="56" customWidth="1"/>
    <col min="8454" max="8454" width="12.5703125" style="56" customWidth="1"/>
    <col min="8455" max="8456" width="15.28515625" style="56" customWidth="1"/>
    <col min="8457" max="8457" width="14.42578125" style="56" customWidth="1"/>
    <col min="8458" max="8458" width="13" style="56" customWidth="1"/>
    <col min="8459" max="8466" width="13.28515625" style="56" customWidth="1"/>
    <col min="8467" max="8467" width="10.7109375" style="56"/>
    <col min="8468" max="8468" width="11.42578125" style="56" customWidth="1"/>
    <col min="8469" max="8469" width="15" style="56" customWidth="1"/>
    <col min="8470" max="8470" width="13.5703125" style="56" customWidth="1"/>
    <col min="8471" max="8705" width="10.7109375" style="56"/>
    <col min="8706" max="8706" width="12.7109375" style="56" customWidth="1"/>
    <col min="8707" max="8707" width="13.85546875" style="56" customWidth="1"/>
    <col min="8708" max="8708" width="13" style="56" customWidth="1"/>
    <col min="8709" max="8709" width="13.5703125" style="56" customWidth="1"/>
    <col min="8710" max="8710" width="12.5703125" style="56" customWidth="1"/>
    <col min="8711" max="8712" width="15.28515625" style="56" customWidth="1"/>
    <col min="8713" max="8713" width="14.42578125" style="56" customWidth="1"/>
    <col min="8714" max="8714" width="13" style="56" customWidth="1"/>
    <col min="8715" max="8722" width="13.28515625" style="56" customWidth="1"/>
    <col min="8723" max="8723" width="10.7109375" style="56"/>
    <col min="8724" max="8724" width="11.42578125" style="56" customWidth="1"/>
    <col min="8725" max="8725" width="15" style="56" customWidth="1"/>
    <col min="8726" max="8726" width="13.5703125" style="56" customWidth="1"/>
    <col min="8727" max="8961" width="10.7109375" style="56"/>
    <col min="8962" max="8962" width="12.7109375" style="56" customWidth="1"/>
    <col min="8963" max="8963" width="13.85546875" style="56" customWidth="1"/>
    <col min="8964" max="8964" width="13" style="56" customWidth="1"/>
    <col min="8965" max="8965" width="13.5703125" style="56" customWidth="1"/>
    <col min="8966" max="8966" width="12.5703125" style="56" customWidth="1"/>
    <col min="8967" max="8968" width="15.28515625" style="56" customWidth="1"/>
    <col min="8969" max="8969" width="14.42578125" style="56" customWidth="1"/>
    <col min="8970" max="8970" width="13" style="56" customWidth="1"/>
    <col min="8971" max="8978" width="13.28515625" style="56" customWidth="1"/>
    <col min="8979" max="8979" width="10.7109375" style="56"/>
    <col min="8980" max="8980" width="11.42578125" style="56" customWidth="1"/>
    <col min="8981" max="8981" width="15" style="56" customWidth="1"/>
    <col min="8982" max="8982" width="13.5703125" style="56" customWidth="1"/>
    <col min="8983" max="9217" width="10.7109375" style="56"/>
    <col min="9218" max="9218" width="12.7109375" style="56" customWidth="1"/>
    <col min="9219" max="9219" width="13.85546875" style="56" customWidth="1"/>
    <col min="9220" max="9220" width="13" style="56" customWidth="1"/>
    <col min="9221" max="9221" width="13.5703125" style="56" customWidth="1"/>
    <col min="9222" max="9222" width="12.5703125" style="56" customWidth="1"/>
    <col min="9223" max="9224" width="15.28515625" style="56" customWidth="1"/>
    <col min="9225" max="9225" width="14.42578125" style="56" customWidth="1"/>
    <col min="9226" max="9226" width="13" style="56" customWidth="1"/>
    <col min="9227" max="9234" width="13.28515625" style="56" customWidth="1"/>
    <col min="9235" max="9235" width="10.7109375" style="56"/>
    <col min="9236" max="9236" width="11.42578125" style="56" customWidth="1"/>
    <col min="9237" max="9237" width="15" style="56" customWidth="1"/>
    <col min="9238" max="9238" width="13.5703125" style="56" customWidth="1"/>
    <col min="9239" max="9473" width="10.7109375" style="56"/>
    <col min="9474" max="9474" width="12.7109375" style="56" customWidth="1"/>
    <col min="9475" max="9475" width="13.85546875" style="56" customWidth="1"/>
    <col min="9476" max="9476" width="13" style="56" customWidth="1"/>
    <col min="9477" max="9477" width="13.5703125" style="56" customWidth="1"/>
    <col min="9478" max="9478" width="12.5703125" style="56" customWidth="1"/>
    <col min="9479" max="9480" width="15.28515625" style="56" customWidth="1"/>
    <col min="9481" max="9481" width="14.42578125" style="56" customWidth="1"/>
    <col min="9482" max="9482" width="13" style="56" customWidth="1"/>
    <col min="9483" max="9490" width="13.28515625" style="56" customWidth="1"/>
    <col min="9491" max="9491" width="10.7109375" style="56"/>
    <col min="9492" max="9492" width="11.42578125" style="56" customWidth="1"/>
    <col min="9493" max="9493" width="15" style="56" customWidth="1"/>
    <col min="9494" max="9494" width="13.5703125" style="56" customWidth="1"/>
    <col min="9495" max="9729" width="10.7109375" style="56"/>
    <col min="9730" max="9730" width="12.7109375" style="56" customWidth="1"/>
    <col min="9731" max="9731" width="13.85546875" style="56" customWidth="1"/>
    <col min="9732" max="9732" width="13" style="56" customWidth="1"/>
    <col min="9733" max="9733" width="13.5703125" style="56" customWidth="1"/>
    <col min="9734" max="9734" width="12.5703125" style="56" customWidth="1"/>
    <col min="9735" max="9736" width="15.28515625" style="56" customWidth="1"/>
    <col min="9737" max="9737" width="14.42578125" style="56" customWidth="1"/>
    <col min="9738" max="9738" width="13" style="56" customWidth="1"/>
    <col min="9739" max="9746" width="13.28515625" style="56" customWidth="1"/>
    <col min="9747" max="9747" width="10.7109375" style="56"/>
    <col min="9748" max="9748" width="11.42578125" style="56" customWidth="1"/>
    <col min="9749" max="9749" width="15" style="56" customWidth="1"/>
    <col min="9750" max="9750" width="13.5703125" style="56" customWidth="1"/>
    <col min="9751" max="9985" width="10.7109375" style="56"/>
    <col min="9986" max="9986" width="12.7109375" style="56" customWidth="1"/>
    <col min="9987" max="9987" width="13.85546875" style="56" customWidth="1"/>
    <col min="9988" max="9988" width="13" style="56" customWidth="1"/>
    <col min="9989" max="9989" width="13.5703125" style="56" customWidth="1"/>
    <col min="9990" max="9990" width="12.5703125" style="56" customWidth="1"/>
    <col min="9991" max="9992" width="15.28515625" style="56" customWidth="1"/>
    <col min="9993" max="9993" width="14.42578125" style="56" customWidth="1"/>
    <col min="9994" max="9994" width="13" style="56" customWidth="1"/>
    <col min="9995" max="10002" width="13.28515625" style="56" customWidth="1"/>
    <col min="10003" max="10003" width="10.7109375" style="56"/>
    <col min="10004" max="10004" width="11.42578125" style="56" customWidth="1"/>
    <col min="10005" max="10005" width="15" style="56" customWidth="1"/>
    <col min="10006" max="10006" width="13.5703125" style="56" customWidth="1"/>
    <col min="10007" max="10241" width="10.7109375" style="56"/>
    <col min="10242" max="10242" width="12.7109375" style="56" customWidth="1"/>
    <col min="10243" max="10243" width="13.85546875" style="56" customWidth="1"/>
    <col min="10244" max="10244" width="13" style="56" customWidth="1"/>
    <col min="10245" max="10245" width="13.5703125" style="56" customWidth="1"/>
    <col min="10246" max="10246" width="12.5703125" style="56" customWidth="1"/>
    <col min="10247" max="10248" width="15.28515625" style="56" customWidth="1"/>
    <col min="10249" max="10249" width="14.42578125" style="56" customWidth="1"/>
    <col min="10250" max="10250" width="13" style="56" customWidth="1"/>
    <col min="10251" max="10258" width="13.28515625" style="56" customWidth="1"/>
    <col min="10259" max="10259" width="10.7109375" style="56"/>
    <col min="10260" max="10260" width="11.42578125" style="56" customWidth="1"/>
    <col min="10261" max="10261" width="15" style="56" customWidth="1"/>
    <col min="10262" max="10262" width="13.5703125" style="56" customWidth="1"/>
    <col min="10263" max="10497" width="10.7109375" style="56"/>
    <col min="10498" max="10498" width="12.7109375" style="56" customWidth="1"/>
    <col min="10499" max="10499" width="13.85546875" style="56" customWidth="1"/>
    <col min="10500" max="10500" width="13" style="56" customWidth="1"/>
    <col min="10501" max="10501" width="13.5703125" style="56" customWidth="1"/>
    <col min="10502" max="10502" width="12.5703125" style="56" customWidth="1"/>
    <col min="10503" max="10504" width="15.28515625" style="56" customWidth="1"/>
    <col min="10505" max="10505" width="14.42578125" style="56" customWidth="1"/>
    <col min="10506" max="10506" width="13" style="56" customWidth="1"/>
    <col min="10507" max="10514" width="13.28515625" style="56" customWidth="1"/>
    <col min="10515" max="10515" width="10.7109375" style="56"/>
    <col min="10516" max="10516" width="11.42578125" style="56" customWidth="1"/>
    <col min="10517" max="10517" width="15" style="56" customWidth="1"/>
    <col min="10518" max="10518" width="13.5703125" style="56" customWidth="1"/>
    <col min="10519" max="10753" width="10.7109375" style="56"/>
    <col min="10754" max="10754" width="12.7109375" style="56" customWidth="1"/>
    <col min="10755" max="10755" width="13.85546875" style="56" customWidth="1"/>
    <col min="10756" max="10756" width="13" style="56" customWidth="1"/>
    <col min="10757" max="10757" width="13.5703125" style="56" customWidth="1"/>
    <col min="10758" max="10758" width="12.5703125" style="56" customWidth="1"/>
    <col min="10759" max="10760" width="15.28515625" style="56" customWidth="1"/>
    <col min="10761" max="10761" width="14.42578125" style="56" customWidth="1"/>
    <col min="10762" max="10762" width="13" style="56" customWidth="1"/>
    <col min="10763" max="10770" width="13.28515625" style="56" customWidth="1"/>
    <col min="10771" max="10771" width="10.7109375" style="56"/>
    <col min="10772" max="10772" width="11.42578125" style="56" customWidth="1"/>
    <col min="10773" max="10773" width="15" style="56" customWidth="1"/>
    <col min="10774" max="10774" width="13.5703125" style="56" customWidth="1"/>
    <col min="10775" max="11009" width="10.7109375" style="56"/>
    <col min="11010" max="11010" width="12.7109375" style="56" customWidth="1"/>
    <col min="11011" max="11011" width="13.85546875" style="56" customWidth="1"/>
    <col min="11012" max="11012" width="13" style="56" customWidth="1"/>
    <col min="11013" max="11013" width="13.5703125" style="56" customWidth="1"/>
    <col min="11014" max="11014" width="12.5703125" style="56" customWidth="1"/>
    <col min="11015" max="11016" width="15.28515625" style="56" customWidth="1"/>
    <col min="11017" max="11017" width="14.42578125" style="56" customWidth="1"/>
    <col min="11018" max="11018" width="13" style="56" customWidth="1"/>
    <col min="11019" max="11026" width="13.28515625" style="56" customWidth="1"/>
    <col min="11027" max="11027" width="10.7109375" style="56"/>
    <col min="11028" max="11028" width="11.42578125" style="56" customWidth="1"/>
    <col min="11029" max="11029" width="15" style="56" customWidth="1"/>
    <col min="11030" max="11030" width="13.5703125" style="56" customWidth="1"/>
    <col min="11031" max="11265" width="10.7109375" style="56"/>
    <col min="11266" max="11266" width="12.7109375" style="56" customWidth="1"/>
    <col min="11267" max="11267" width="13.85546875" style="56" customWidth="1"/>
    <col min="11268" max="11268" width="13" style="56" customWidth="1"/>
    <col min="11269" max="11269" width="13.5703125" style="56" customWidth="1"/>
    <col min="11270" max="11270" width="12.5703125" style="56" customWidth="1"/>
    <col min="11271" max="11272" width="15.28515625" style="56" customWidth="1"/>
    <col min="11273" max="11273" width="14.42578125" style="56" customWidth="1"/>
    <col min="11274" max="11274" width="13" style="56" customWidth="1"/>
    <col min="11275" max="11282" width="13.28515625" style="56" customWidth="1"/>
    <col min="11283" max="11283" width="10.7109375" style="56"/>
    <col min="11284" max="11284" width="11.42578125" style="56" customWidth="1"/>
    <col min="11285" max="11285" width="15" style="56" customWidth="1"/>
    <col min="11286" max="11286" width="13.5703125" style="56" customWidth="1"/>
    <col min="11287" max="11521" width="10.7109375" style="56"/>
    <col min="11522" max="11522" width="12.7109375" style="56" customWidth="1"/>
    <col min="11523" max="11523" width="13.85546875" style="56" customWidth="1"/>
    <col min="11524" max="11524" width="13" style="56" customWidth="1"/>
    <col min="11525" max="11525" width="13.5703125" style="56" customWidth="1"/>
    <col min="11526" max="11526" width="12.5703125" style="56" customWidth="1"/>
    <col min="11527" max="11528" width="15.28515625" style="56" customWidth="1"/>
    <col min="11529" max="11529" width="14.42578125" style="56" customWidth="1"/>
    <col min="11530" max="11530" width="13" style="56" customWidth="1"/>
    <col min="11531" max="11538" width="13.28515625" style="56" customWidth="1"/>
    <col min="11539" max="11539" width="10.7109375" style="56"/>
    <col min="11540" max="11540" width="11.42578125" style="56" customWidth="1"/>
    <col min="11541" max="11541" width="15" style="56" customWidth="1"/>
    <col min="11542" max="11542" width="13.5703125" style="56" customWidth="1"/>
    <col min="11543" max="11777" width="10.7109375" style="56"/>
    <col min="11778" max="11778" width="12.7109375" style="56" customWidth="1"/>
    <col min="11779" max="11779" width="13.85546875" style="56" customWidth="1"/>
    <col min="11780" max="11780" width="13" style="56" customWidth="1"/>
    <col min="11781" max="11781" width="13.5703125" style="56" customWidth="1"/>
    <col min="11782" max="11782" width="12.5703125" style="56" customWidth="1"/>
    <col min="11783" max="11784" width="15.28515625" style="56" customWidth="1"/>
    <col min="11785" max="11785" width="14.42578125" style="56" customWidth="1"/>
    <col min="11786" max="11786" width="13" style="56" customWidth="1"/>
    <col min="11787" max="11794" width="13.28515625" style="56" customWidth="1"/>
    <col min="11795" max="11795" width="10.7109375" style="56"/>
    <col min="11796" max="11796" width="11.42578125" style="56" customWidth="1"/>
    <col min="11797" max="11797" width="15" style="56" customWidth="1"/>
    <col min="11798" max="11798" width="13.5703125" style="56" customWidth="1"/>
    <col min="11799" max="12033" width="10.7109375" style="56"/>
    <col min="12034" max="12034" width="12.7109375" style="56" customWidth="1"/>
    <col min="12035" max="12035" width="13.85546875" style="56" customWidth="1"/>
    <col min="12036" max="12036" width="13" style="56" customWidth="1"/>
    <col min="12037" max="12037" width="13.5703125" style="56" customWidth="1"/>
    <col min="12038" max="12038" width="12.5703125" style="56" customWidth="1"/>
    <col min="12039" max="12040" width="15.28515625" style="56" customWidth="1"/>
    <col min="12041" max="12041" width="14.42578125" style="56" customWidth="1"/>
    <col min="12042" max="12042" width="13" style="56" customWidth="1"/>
    <col min="12043" max="12050" width="13.28515625" style="56" customWidth="1"/>
    <col min="12051" max="12051" width="10.7109375" style="56"/>
    <col min="12052" max="12052" width="11.42578125" style="56" customWidth="1"/>
    <col min="12053" max="12053" width="15" style="56" customWidth="1"/>
    <col min="12054" max="12054" width="13.5703125" style="56" customWidth="1"/>
    <col min="12055" max="12289" width="10.7109375" style="56"/>
    <col min="12290" max="12290" width="12.7109375" style="56" customWidth="1"/>
    <col min="12291" max="12291" width="13.85546875" style="56" customWidth="1"/>
    <col min="12292" max="12292" width="13" style="56" customWidth="1"/>
    <col min="12293" max="12293" width="13.5703125" style="56" customWidth="1"/>
    <col min="12294" max="12294" width="12.5703125" style="56" customWidth="1"/>
    <col min="12295" max="12296" width="15.28515625" style="56" customWidth="1"/>
    <col min="12297" max="12297" width="14.42578125" style="56" customWidth="1"/>
    <col min="12298" max="12298" width="13" style="56" customWidth="1"/>
    <col min="12299" max="12306" width="13.28515625" style="56" customWidth="1"/>
    <col min="12307" max="12307" width="10.7109375" style="56"/>
    <col min="12308" max="12308" width="11.42578125" style="56" customWidth="1"/>
    <col min="12309" max="12309" width="15" style="56" customWidth="1"/>
    <col min="12310" max="12310" width="13.5703125" style="56" customWidth="1"/>
    <col min="12311" max="12545" width="10.7109375" style="56"/>
    <col min="12546" max="12546" width="12.7109375" style="56" customWidth="1"/>
    <col min="12547" max="12547" width="13.85546875" style="56" customWidth="1"/>
    <col min="12548" max="12548" width="13" style="56" customWidth="1"/>
    <col min="12549" max="12549" width="13.5703125" style="56" customWidth="1"/>
    <col min="12550" max="12550" width="12.5703125" style="56" customWidth="1"/>
    <col min="12551" max="12552" width="15.28515625" style="56" customWidth="1"/>
    <col min="12553" max="12553" width="14.42578125" style="56" customWidth="1"/>
    <col min="12554" max="12554" width="13" style="56" customWidth="1"/>
    <col min="12555" max="12562" width="13.28515625" style="56" customWidth="1"/>
    <col min="12563" max="12563" width="10.7109375" style="56"/>
    <col min="12564" max="12564" width="11.42578125" style="56" customWidth="1"/>
    <col min="12565" max="12565" width="15" style="56" customWidth="1"/>
    <col min="12566" max="12566" width="13.5703125" style="56" customWidth="1"/>
    <col min="12567" max="12801" width="10.7109375" style="56"/>
    <col min="12802" max="12802" width="12.7109375" style="56" customWidth="1"/>
    <col min="12803" max="12803" width="13.85546875" style="56" customWidth="1"/>
    <col min="12804" max="12804" width="13" style="56" customWidth="1"/>
    <col min="12805" max="12805" width="13.5703125" style="56" customWidth="1"/>
    <col min="12806" max="12806" width="12.5703125" style="56" customWidth="1"/>
    <col min="12807" max="12808" width="15.28515625" style="56" customWidth="1"/>
    <col min="12809" max="12809" width="14.42578125" style="56" customWidth="1"/>
    <col min="12810" max="12810" width="13" style="56" customWidth="1"/>
    <col min="12811" max="12818" width="13.28515625" style="56" customWidth="1"/>
    <col min="12819" max="12819" width="10.7109375" style="56"/>
    <col min="12820" max="12820" width="11.42578125" style="56" customWidth="1"/>
    <col min="12821" max="12821" width="15" style="56" customWidth="1"/>
    <col min="12822" max="12822" width="13.5703125" style="56" customWidth="1"/>
    <col min="12823" max="13057" width="10.7109375" style="56"/>
    <col min="13058" max="13058" width="12.7109375" style="56" customWidth="1"/>
    <col min="13059" max="13059" width="13.85546875" style="56" customWidth="1"/>
    <col min="13060" max="13060" width="13" style="56" customWidth="1"/>
    <col min="13061" max="13061" width="13.5703125" style="56" customWidth="1"/>
    <col min="13062" max="13062" width="12.5703125" style="56" customWidth="1"/>
    <col min="13063" max="13064" width="15.28515625" style="56" customWidth="1"/>
    <col min="13065" max="13065" width="14.42578125" style="56" customWidth="1"/>
    <col min="13066" max="13066" width="13" style="56" customWidth="1"/>
    <col min="13067" max="13074" width="13.28515625" style="56" customWidth="1"/>
    <col min="13075" max="13075" width="10.7109375" style="56"/>
    <col min="13076" max="13076" width="11.42578125" style="56" customWidth="1"/>
    <col min="13077" max="13077" width="15" style="56" customWidth="1"/>
    <col min="13078" max="13078" width="13.5703125" style="56" customWidth="1"/>
    <col min="13079" max="13313" width="10.7109375" style="56"/>
    <col min="13314" max="13314" width="12.7109375" style="56" customWidth="1"/>
    <col min="13315" max="13315" width="13.85546875" style="56" customWidth="1"/>
    <col min="13316" max="13316" width="13" style="56" customWidth="1"/>
    <col min="13317" max="13317" width="13.5703125" style="56" customWidth="1"/>
    <col min="13318" max="13318" width="12.5703125" style="56" customWidth="1"/>
    <col min="13319" max="13320" width="15.28515625" style="56" customWidth="1"/>
    <col min="13321" max="13321" width="14.42578125" style="56" customWidth="1"/>
    <col min="13322" max="13322" width="13" style="56" customWidth="1"/>
    <col min="13323" max="13330" width="13.28515625" style="56" customWidth="1"/>
    <col min="13331" max="13331" width="10.7109375" style="56"/>
    <col min="13332" max="13332" width="11.42578125" style="56" customWidth="1"/>
    <col min="13333" max="13333" width="15" style="56" customWidth="1"/>
    <col min="13334" max="13334" width="13.5703125" style="56" customWidth="1"/>
    <col min="13335" max="13569" width="10.7109375" style="56"/>
    <col min="13570" max="13570" width="12.7109375" style="56" customWidth="1"/>
    <col min="13571" max="13571" width="13.85546875" style="56" customWidth="1"/>
    <col min="13572" max="13572" width="13" style="56" customWidth="1"/>
    <col min="13573" max="13573" width="13.5703125" style="56" customWidth="1"/>
    <col min="13574" max="13574" width="12.5703125" style="56" customWidth="1"/>
    <col min="13575" max="13576" width="15.28515625" style="56" customWidth="1"/>
    <col min="13577" max="13577" width="14.42578125" style="56" customWidth="1"/>
    <col min="13578" max="13578" width="13" style="56" customWidth="1"/>
    <col min="13579" max="13586" width="13.28515625" style="56" customWidth="1"/>
    <col min="13587" max="13587" width="10.7109375" style="56"/>
    <col min="13588" max="13588" width="11.42578125" style="56" customWidth="1"/>
    <col min="13589" max="13589" width="15" style="56" customWidth="1"/>
    <col min="13590" max="13590" width="13.5703125" style="56" customWidth="1"/>
    <col min="13591" max="13825" width="10.7109375" style="56"/>
    <col min="13826" max="13826" width="12.7109375" style="56" customWidth="1"/>
    <col min="13827" max="13827" width="13.85546875" style="56" customWidth="1"/>
    <col min="13828" max="13828" width="13" style="56" customWidth="1"/>
    <col min="13829" max="13829" width="13.5703125" style="56" customWidth="1"/>
    <col min="13830" max="13830" width="12.5703125" style="56" customWidth="1"/>
    <col min="13831" max="13832" width="15.28515625" style="56" customWidth="1"/>
    <col min="13833" max="13833" width="14.42578125" style="56" customWidth="1"/>
    <col min="13834" max="13834" width="13" style="56" customWidth="1"/>
    <col min="13835" max="13842" width="13.28515625" style="56" customWidth="1"/>
    <col min="13843" max="13843" width="10.7109375" style="56"/>
    <col min="13844" max="13844" width="11.42578125" style="56" customWidth="1"/>
    <col min="13845" max="13845" width="15" style="56" customWidth="1"/>
    <col min="13846" max="13846" width="13.5703125" style="56" customWidth="1"/>
    <col min="13847" max="14081" width="10.7109375" style="56"/>
    <col min="14082" max="14082" width="12.7109375" style="56" customWidth="1"/>
    <col min="14083" max="14083" width="13.85546875" style="56" customWidth="1"/>
    <col min="14084" max="14084" width="13" style="56" customWidth="1"/>
    <col min="14085" max="14085" width="13.5703125" style="56" customWidth="1"/>
    <col min="14086" max="14086" width="12.5703125" style="56" customWidth="1"/>
    <col min="14087" max="14088" width="15.28515625" style="56" customWidth="1"/>
    <col min="14089" max="14089" width="14.42578125" style="56" customWidth="1"/>
    <col min="14090" max="14090" width="13" style="56" customWidth="1"/>
    <col min="14091" max="14098" width="13.28515625" style="56" customWidth="1"/>
    <col min="14099" max="14099" width="10.7109375" style="56"/>
    <col min="14100" max="14100" width="11.42578125" style="56" customWidth="1"/>
    <col min="14101" max="14101" width="15" style="56" customWidth="1"/>
    <col min="14102" max="14102" width="13.5703125" style="56" customWidth="1"/>
    <col min="14103" max="14337" width="10.7109375" style="56"/>
    <col min="14338" max="14338" width="12.7109375" style="56" customWidth="1"/>
    <col min="14339" max="14339" width="13.85546875" style="56" customWidth="1"/>
    <col min="14340" max="14340" width="13" style="56" customWidth="1"/>
    <col min="14341" max="14341" width="13.5703125" style="56" customWidth="1"/>
    <col min="14342" max="14342" width="12.5703125" style="56" customWidth="1"/>
    <col min="14343" max="14344" width="15.28515625" style="56" customWidth="1"/>
    <col min="14345" max="14345" width="14.42578125" style="56" customWidth="1"/>
    <col min="14346" max="14346" width="13" style="56" customWidth="1"/>
    <col min="14347" max="14354" width="13.28515625" style="56" customWidth="1"/>
    <col min="14355" max="14355" width="10.7109375" style="56"/>
    <col min="14356" max="14356" width="11.42578125" style="56" customWidth="1"/>
    <col min="14357" max="14357" width="15" style="56" customWidth="1"/>
    <col min="14358" max="14358" width="13.5703125" style="56" customWidth="1"/>
    <col min="14359" max="14593" width="10.7109375" style="56"/>
    <col min="14594" max="14594" width="12.7109375" style="56" customWidth="1"/>
    <col min="14595" max="14595" width="13.85546875" style="56" customWidth="1"/>
    <col min="14596" max="14596" width="13" style="56" customWidth="1"/>
    <col min="14597" max="14597" width="13.5703125" style="56" customWidth="1"/>
    <col min="14598" max="14598" width="12.5703125" style="56" customWidth="1"/>
    <col min="14599" max="14600" width="15.28515625" style="56" customWidth="1"/>
    <col min="14601" max="14601" width="14.42578125" style="56" customWidth="1"/>
    <col min="14602" max="14602" width="13" style="56" customWidth="1"/>
    <col min="14603" max="14610" width="13.28515625" style="56" customWidth="1"/>
    <col min="14611" max="14611" width="10.7109375" style="56"/>
    <col min="14612" max="14612" width="11.42578125" style="56" customWidth="1"/>
    <col min="14613" max="14613" width="15" style="56" customWidth="1"/>
    <col min="14614" max="14614" width="13.5703125" style="56" customWidth="1"/>
    <col min="14615" max="14849" width="10.7109375" style="56"/>
    <col min="14850" max="14850" width="12.7109375" style="56" customWidth="1"/>
    <col min="14851" max="14851" width="13.85546875" style="56" customWidth="1"/>
    <col min="14852" max="14852" width="13" style="56" customWidth="1"/>
    <col min="14853" max="14853" width="13.5703125" style="56" customWidth="1"/>
    <col min="14854" max="14854" width="12.5703125" style="56" customWidth="1"/>
    <col min="14855" max="14856" width="15.28515625" style="56" customWidth="1"/>
    <col min="14857" max="14857" width="14.42578125" style="56" customWidth="1"/>
    <col min="14858" max="14858" width="13" style="56" customWidth="1"/>
    <col min="14859" max="14866" width="13.28515625" style="56" customWidth="1"/>
    <col min="14867" max="14867" width="10.7109375" style="56"/>
    <col min="14868" max="14868" width="11.42578125" style="56" customWidth="1"/>
    <col min="14869" max="14869" width="15" style="56" customWidth="1"/>
    <col min="14870" max="14870" width="13.5703125" style="56" customWidth="1"/>
    <col min="14871" max="15105" width="10.7109375" style="56"/>
    <col min="15106" max="15106" width="12.7109375" style="56" customWidth="1"/>
    <col min="15107" max="15107" width="13.85546875" style="56" customWidth="1"/>
    <col min="15108" max="15108" width="13" style="56" customWidth="1"/>
    <col min="15109" max="15109" width="13.5703125" style="56" customWidth="1"/>
    <col min="15110" max="15110" width="12.5703125" style="56" customWidth="1"/>
    <col min="15111" max="15112" width="15.28515625" style="56" customWidth="1"/>
    <col min="15113" max="15113" width="14.42578125" style="56" customWidth="1"/>
    <col min="15114" max="15114" width="13" style="56" customWidth="1"/>
    <col min="15115" max="15122" width="13.28515625" style="56" customWidth="1"/>
    <col min="15123" max="15123" width="10.7109375" style="56"/>
    <col min="15124" max="15124" width="11.42578125" style="56" customWidth="1"/>
    <col min="15125" max="15125" width="15" style="56" customWidth="1"/>
    <col min="15126" max="15126" width="13.5703125" style="56" customWidth="1"/>
    <col min="15127" max="15361" width="10.7109375" style="56"/>
    <col min="15362" max="15362" width="12.7109375" style="56" customWidth="1"/>
    <col min="15363" max="15363" width="13.85546875" style="56" customWidth="1"/>
    <col min="15364" max="15364" width="13" style="56" customWidth="1"/>
    <col min="15365" max="15365" width="13.5703125" style="56" customWidth="1"/>
    <col min="15366" max="15366" width="12.5703125" style="56" customWidth="1"/>
    <col min="15367" max="15368" width="15.28515625" style="56" customWidth="1"/>
    <col min="15369" max="15369" width="14.42578125" style="56" customWidth="1"/>
    <col min="15370" max="15370" width="13" style="56" customWidth="1"/>
    <col min="15371" max="15378" width="13.28515625" style="56" customWidth="1"/>
    <col min="15379" max="15379" width="10.7109375" style="56"/>
    <col min="15380" max="15380" width="11.42578125" style="56" customWidth="1"/>
    <col min="15381" max="15381" width="15" style="56" customWidth="1"/>
    <col min="15382" max="15382" width="13.5703125" style="56" customWidth="1"/>
    <col min="15383" max="15617" width="10.7109375" style="56"/>
    <col min="15618" max="15618" width="12.7109375" style="56" customWidth="1"/>
    <col min="15619" max="15619" width="13.85546875" style="56" customWidth="1"/>
    <col min="15620" max="15620" width="13" style="56" customWidth="1"/>
    <col min="15621" max="15621" width="13.5703125" style="56" customWidth="1"/>
    <col min="15622" max="15622" width="12.5703125" style="56" customWidth="1"/>
    <col min="15623" max="15624" width="15.28515625" style="56" customWidth="1"/>
    <col min="15625" max="15625" width="14.42578125" style="56" customWidth="1"/>
    <col min="15626" max="15626" width="13" style="56" customWidth="1"/>
    <col min="15627" max="15634" width="13.28515625" style="56" customWidth="1"/>
    <col min="15635" max="15635" width="10.7109375" style="56"/>
    <col min="15636" max="15636" width="11.42578125" style="56" customWidth="1"/>
    <col min="15637" max="15637" width="15" style="56" customWidth="1"/>
    <col min="15638" max="15638" width="13.5703125" style="56" customWidth="1"/>
    <col min="15639" max="15873" width="10.7109375" style="56"/>
    <col min="15874" max="15874" width="12.7109375" style="56" customWidth="1"/>
    <col min="15875" max="15875" width="13.85546875" style="56" customWidth="1"/>
    <col min="15876" max="15876" width="13" style="56" customWidth="1"/>
    <col min="15877" max="15877" width="13.5703125" style="56" customWidth="1"/>
    <col min="15878" max="15878" width="12.5703125" style="56" customWidth="1"/>
    <col min="15879" max="15880" width="15.28515625" style="56" customWidth="1"/>
    <col min="15881" max="15881" width="14.42578125" style="56" customWidth="1"/>
    <col min="15882" max="15882" width="13" style="56" customWidth="1"/>
    <col min="15883" max="15890" width="13.28515625" style="56" customWidth="1"/>
    <col min="15891" max="15891" width="10.7109375" style="56"/>
    <col min="15892" max="15892" width="11.42578125" style="56" customWidth="1"/>
    <col min="15893" max="15893" width="15" style="56" customWidth="1"/>
    <col min="15894" max="15894" width="13.5703125" style="56" customWidth="1"/>
    <col min="15895" max="16129" width="10.7109375" style="56"/>
    <col min="16130" max="16130" width="12.7109375" style="56" customWidth="1"/>
    <col min="16131" max="16131" width="13.85546875" style="56" customWidth="1"/>
    <col min="16132" max="16132" width="13" style="56" customWidth="1"/>
    <col min="16133" max="16133" width="13.5703125" style="56" customWidth="1"/>
    <col min="16134" max="16134" width="12.5703125" style="56" customWidth="1"/>
    <col min="16135" max="16136" width="15.28515625" style="56" customWidth="1"/>
    <col min="16137" max="16137" width="14.42578125" style="56" customWidth="1"/>
    <col min="16138" max="16138" width="13" style="56" customWidth="1"/>
    <col min="16139" max="16146" width="13.28515625" style="56" customWidth="1"/>
    <col min="16147" max="16147" width="10.7109375" style="56"/>
    <col min="16148" max="16148" width="11.42578125" style="56" customWidth="1"/>
    <col min="16149" max="16149" width="15" style="56" customWidth="1"/>
    <col min="16150" max="16150" width="13.5703125" style="56" customWidth="1"/>
    <col min="16151" max="16384" width="10.7109375" style="56"/>
  </cols>
  <sheetData>
    <row r="1" spans="1:27" ht="33.75" customHeight="1" x14ac:dyDescent="0.25">
      <c r="A1" s="80" t="s">
        <v>137</v>
      </c>
      <c r="C1" s="82" t="s">
        <v>47</v>
      </c>
      <c r="D1" s="83"/>
      <c r="E1" s="83"/>
      <c r="F1" s="83"/>
      <c r="G1" s="83"/>
      <c r="H1" s="83"/>
      <c r="I1" s="84"/>
      <c r="J1" s="82" t="s">
        <v>46</v>
      </c>
      <c r="K1" s="84"/>
      <c r="L1" s="85" t="s">
        <v>45</v>
      </c>
      <c r="M1" s="86"/>
      <c r="N1" s="86"/>
      <c r="O1" s="86"/>
      <c r="P1" s="86"/>
      <c r="Q1" s="86"/>
      <c r="R1" s="87"/>
      <c r="S1" s="82" t="s">
        <v>44</v>
      </c>
      <c r="T1" s="83"/>
      <c r="U1" s="88" t="s">
        <v>43</v>
      </c>
      <c r="V1" s="89"/>
      <c r="W1" s="90"/>
      <c r="X1" s="77" t="s">
        <v>3</v>
      </c>
    </row>
    <row r="2" spans="1:27" s="63" customFormat="1" ht="63" customHeight="1" x14ac:dyDescent="0.25">
      <c r="A2" s="81"/>
      <c r="B2" s="57" t="s">
        <v>138</v>
      </c>
      <c r="C2" s="58" t="s">
        <v>139</v>
      </c>
      <c r="D2" s="59" t="s">
        <v>140</v>
      </c>
      <c r="E2" s="60" t="s">
        <v>141</v>
      </c>
      <c r="F2" s="60" t="s">
        <v>39</v>
      </c>
      <c r="G2" s="58" t="s">
        <v>142</v>
      </c>
      <c r="H2" s="59" t="s">
        <v>143</v>
      </c>
      <c r="I2" s="61" t="s">
        <v>16</v>
      </c>
      <c r="J2" s="58" t="s">
        <v>144</v>
      </c>
      <c r="K2" s="59" t="s">
        <v>27</v>
      </c>
      <c r="L2" s="58" t="s">
        <v>29</v>
      </c>
      <c r="M2" s="59" t="s">
        <v>30</v>
      </c>
      <c r="N2" s="60" t="s">
        <v>145</v>
      </c>
      <c r="O2" s="60" t="s">
        <v>32</v>
      </c>
      <c r="P2" s="58" t="s">
        <v>33</v>
      </c>
      <c r="Q2" s="59" t="s">
        <v>34</v>
      </c>
      <c r="R2" s="60" t="s">
        <v>40</v>
      </c>
      <c r="S2" s="58" t="s">
        <v>146</v>
      </c>
      <c r="T2" s="62" t="s">
        <v>147</v>
      </c>
      <c r="U2" s="60" t="s">
        <v>148</v>
      </c>
      <c r="V2" s="60" t="s">
        <v>149</v>
      </c>
      <c r="W2" s="60" t="s">
        <v>150</v>
      </c>
      <c r="X2" s="78"/>
    </row>
    <row r="3" spans="1:27" ht="31.5" x14ac:dyDescent="0.25">
      <c r="A3" s="64">
        <v>1</v>
      </c>
      <c r="B3" s="65" t="s">
        <v>68</v>
      </c>
      <c r="C3" s="66">
        <v>5</v>
      </c>
      <c r="D3" s="66">
        <v>1</v>
      </c>
      <c r="E3" s="66">
        <v>15</v>
      </c>
      <c r="F3" s="66">
        <v>15</v>
      </c>
      <c r="G3" s="66">
        <v>8</v>
      </c>
      <c r="H3" s="66">
        <v>0</v>
      </c>
      <c r="I3" s="67">
        <v>10</v>
      </c>
      <c r="J3" s="66">
        <v>1</v>
      </c>
      <c r="K3" s="66">
        <v>2</v>
      </c>
      <c r="L3" s="67">
        <v>7</v>
      </c>
      <c r="M3" s="67">
        <v>0</v>
      </c>
      <c r="N3" s="67">
        <v>19</v>
      </c>
      <c r="O3" s="67">
        <v>23</v>
      </c>
      <c r="P3" s="67">
        <v>10</v>
      </c>
      <c r="Q3" s="67">
        <v>1</v>
      </c>
      <c r="R3" s="67">
        <v>29</v>
      </c>
      <c r="S3" s="66">
        <v>16</v>
      </c>
      <c r="T3" s="66">
        <v>121</v>
      </c>
      <c r="U3" s="66">
        <v>3</v>
      </c>
      <c r="V3" s="67">
        <v>12</v>
      </c>
      <c r="W3" s="66">
        <v>0</v>
      </c>
      <c r="X3" s="67"/>
    </row>
    <row r="4" spans="1:27" ht="31.5" x14ac:dyDescent="0.25">
      <c r="A4" s="64">
        <v>1</v>
      </c>
      <c r="B4" s="65" t="s">
        <v>69</v>
      </c>
      <c r="C4" s="66">
        <v>8</v>
      </c>
      <c r="D4" s="66">
        <v>0</v>
      </c>
      <c r="E4" s="66">
        <v>11</v>
      </c>
      <c r="F4" s="66">
        <v>17</v>
      </c>
      <c r="G4" s="66">
        <v>4</v>
      </c>
      <c r="H4" s="66">
        <v>1</v>
      </c>
      <c r="I4" s="67">
        <v>10</v>
      </c>
      <c r="J4" s="66">
        <v>3</v>
      </c>
      <c r="K4" s="66">
        <v>6</v>
      </c>
      <c r="L4" s="67">
        <v>15</v>
      </c>
      <c r="M4" s="67">
        <v>0</v>
      </c>
      <c r="N4" s="67">
        <v>15</v>
      </c>
      <c r="O4" s="67">
        <v>23</v>
      </c>
      <c r="P4" s="67">
        <v>15</v>
      </c>
      <c r="Q4" s="67">
        <v>2</v>
      </c>
      <c r="R4" s="67">
        <v>32</v>
      </c>
      <c r="S4" s="66">
        <v>18</v>
      </c>
      <c r="T4" s="66">
        <v>67</v>
      </c>
      <c r="U4" s="66">
        <v>10</v>
      </c>
      <c r="V4" s="67">
        <v>1</v>
      </c>
      <c r="W4" s="66">
        <v>0</v>
      </c>
      <c r="X4" s="67"/>
    </row>
    <row r="5" spans="1:27" ht="31.5" x14ac:dyDescent="0.25">
      <c r="A5" s="64">
        <v>1</v>
      </c>
      <c r="B5" s="65" t="s">
        <v>70</v>
      </c>
      <c r="C5" s="66">
        <v>5</v>
      </c>
      <c r="D5" s="66">
        <v>0</v>
      </c>
      <c r="E5" s="66">
        <v>14</v>
      </c>
      <c r="F5" s="66">
        <v>20</v>
      </c>
      <c r="G5" s="66">
        <v>9</v>
      </c>
      <c r="H5" s="66">
        <v>0</v>
      </c>
      <c r="I5" s="67">
        <v>7</v>
      </c>
      <c r="J5" s="66">
        <v>3</v>
      </c>
      <c r="K5" s="66">
        <v>6</v>
      </c>
      <c r="L5" s="67">
        <v>10</v>
      </c>
      <c r="M5" s="67">
        <v>0</v>
      </c>
      <c r="N5" s="67">
        <v>19</v>
      </c>
      <c r="O5" s="67">
        <v>25</v>
      </c>
      <c r="P5" s="67">
        <v>17</v>
      </c>
      <c r="Q5" s="67">
        <v>4</v>
      </c>
      <c r="R5" s="67">
        <v>27</v>
      </c>
      <c r="S5" s="66">
        <v>21</v>
      </c>
      <c r="T5" s="66">
        <v>81</v>
      </c>
      <c r="U5" s="66">
        <v>10</v>
      </c>
      <c r="V5" s="67">
        <v>1</v>
      </c>
      <c r="W5" s="66">
        <v>3</v>
      </c>
      <c r="X5" s="67"/>
    </row>
    <row r="6" spans="1:27" ht="31.5" x14ac:dyDescent="0.25">
      <c r="A6" s="64">
        <v>1</v>
      </c>
      <c r="B6" s="65" t="s">
        <v>71</v>
      </c>
      <c r="C6" s="66">
        <v>2</v>
      </c>
      <c r="D6" s="66">
        <v>1</v>
      </c>
      <c r="E6" s="66">
        <v>10</v>
      </c>
      <c r="F6" s="66">
        <v>9</v>
      </c>
      <c r="G6" s="66">
        <v>5</v>
      </c>
      <c r="H6" s="66">
        <v>0</v>
      </c>
      <c r="I6" s="67">
        <v>3</v>
      </c>
      <c r="J6" s="68">
        <v>0</v>
      </c>
      <c r="K6" s="68">
        <v>7</v>
      </c>
      <c r="L6" s="67">
        <v>5</v>
      </c>
      <c r="M6" s="67">
        <v>0</v>
      </c>
      <c r="N6" s="67">
        <v>24</v>
      </c>
      <c r="O6" s="67">
        <v>25</v>
      </c>
      <c r="P6" s="67">
        <v>18</v>
      </c>
      <c r="Q6" s="67">
        <v>3</v>
      </c>
      <c r="R6" s="67">
        <v>28</v>
      </c>
      <c r="S6" s="66">
        <v>18</v>
      </c>
      <c r="T6" s="66">
        <v>84</v>
      </c>
      <c r="U6" s="66">
        <v>12</v>
      </c>
      <c r="V6" s="67">
        <v>1</v>
      </c>
      <c r="W6" s="66">
        <v>0</v>
      </c>
      <c r="X6" s="67"/>
    </row>
    <row r="7" spans="1:27" ht="30" x14ac:dyDescent="0.25">
      <c r="A7" s="67">
        <v>1</v>
      </c>
      <c r="B7" s="69" t="s">
        <v>72</v>
      </c>
      <c r="C7" s="67">
        <v>3</v>
      </c>
      <c r="D7" s="67">
        <v>3</v>
      </c>
      <c r="E7" s="67">
        <v>10</v>
      </c>
      <c r="F7" s="67">
        <v>2</v>
      </c>
      <c r="G7" s="67">
        <v>6</v>
      </c>
      <c r="H7" s="67">
        <v>2</v>
      </c>
      <c r="I7" s="67">
        <v>7</v>
      </c>
      <c r="J7" s="67">
        <v>4</v>
      </c>
      <c r="K7" s="67">
        <v>4</v>
      </c>
      <c r="L7" s="67">
        <v>8</v>
      </c>
      <c r="M7" s="67">
        <v>0</v>
      </c>
      <c r="N7" s="67">
        <v>16</v>
      </c>
      <c r="O7" s="67">
        <v>28</v>
      </c>
      <c r="P7" s="67">
        <v>15</v>
      </c>
      <c r="Q7" s="67">
        <v>4</v>
      </c>
      <c r="R7" s="67">
        <v>23</v>
      </c>
      <c r="S7" s="67">
        <v>20</v>
      </c>
      <c r="T7" s="67">
        <v>45</v>
      </c>
      <c r="U7" s="67">
        <v>5</v>
      </c>
      <c r="V7" s="67">
        <v>3</v>
      </c>
      <c r="W7" s="67">
        <v>0</v>
      </c>
      <c r="X7" s="67"/>
      <c r="Y7" s="67"/>
      <c r="Z7" s="67"/>
      <c r="AA7" s="67"/>
    </row>
    <row r="8" spans="1:27" ht="31.5" x14ac:dyDescent="0.25">
      <c r="A8" s="64">
        <v>1</v>
      </c>
      <c r="B8" s="65" t="s">
        <v>73</v>
      </c>
      <c r="C8" s="67">
        <v>0</v>
      </c>
      <c r="D8" s="67">
        <v>0</v>
      </c>
      <c r="E8" s="67">
        <v>0</v>
      </c>
      <c r="F8" s="66">
        <v>0</v>
      </c>
      <c r="G8" s="66">
        <v>0</v>
      </c>
      <c r="H8" s="66">
        <v>0</v>
      </c>
      <c r="I8" s="66">
        <v>0</v>
      </c>
      <c r="J8" s="67">
        <v>0</v>
      </c>
      <c r="K8" s="66">
        <v>0</v>
      </c>
      <c r="L8" s="67">
        <v>0</v>
      </c>
      <c r="M8" s="67">
        <v>0</v>
      </c>
      <c r="N8" s="67">
        <v>0</v>
      </c>
      <c r="O8" s="67">
        <v>0</v>
      </c>
      <c r="P8" s="67">
        <v>0</v>
      </c>
      <c r="Q8" s="67">
        <v>0</v>
      </c>
      <c r="R8" s="67">
        <v>0</v>
      </c>
      <c r="S8" s="67">
        <v>15</v>
      </c>
      <c r="T8" s="67">
        <v>95</v>
      </c>
      <c r="U8" s="67">
        <v>0</v>
      </c>
      <c r="V8" s="67">
        <v>0</v>
      </c>
      <c r="W8" s="66">
        <v>0</v>
      </c>
      <c r="X8" s="67"/>
    </row>
    <row r="9" spans="1:27" ht="31.5" x14ac:dyDescent="0.25">
      <c r="A9" s="64">
        <v>1</v>
      </c>
      <c r="B9" s="65" t="s">
        <v>74</v>
      </c>
      <c r="C9" s="67">
        <v>0</v>
      </c>
      <c r="D9" s="67">
        <v>0</v>
      </c>
      <c r="E9" s="67">
        <v>0</v>
      </c>
      <c r="F9" s="66">
        <v>0</v>
      </c>
      <c r="G9" s="66">
        <v>0</v>
      </c>
      <c r="H9" s="66">
        <v>0</v>
      </c>
      <c r="I9" s="66">
        <v>0</v>
      </c>
      <c r="J9" s="67">
        <v>0</v>
      </c>
      <c r="K9" s="66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27</v>
      </c>
      <c r="T9" s="67">
        <v>137</v>
      </c>
      <c r="U9" s="67">
        <v>0</v>
      </c>
      <c r="V9" s="67">
        <v>0</v>
      </c>
      <c r="W9" s="66">
        <v>0</v>
      </c>
      <c r="X9" s="67"/>
    </row>
    <row r="10" spans="1:27" x14ac:dyDescent="0.25">
      <c r="A10" s="79" t="s">
        <v>103</v>
      </c>
      <c r="B10" s="79"/>
      <c r="C10" s="70">
        <f t="shared" ref="C10:W10" si="0">SUM(C3:C9)</f>
        <v>23</v>
      </c>
      <c r="D10" s="70">
        <f t="shared" si="0"/>
        <v>5</v>
      </c>
      <c r="E10" s="70">
        <f t="shared" si="0"/>
        <v>60</v>
      </c>
      <c r="F10" s="70">
        <f t="shared" si="0"/>
        <v>63</v>
      </c>
      <c r="G10" s="70">
        <f t="shared" si="0"/>
        <v>32</v>
      </c>
      <c r="H10" s="70">
        <f t="shared" si="0"/>
        <v>3</v>
      </c>
      <c r="I10" s="70">
        <f t="shared" si="0"/>
        <v>37</v>
      </c>
      <c r="J10" s="70">
        <f t="shared" si="0"/>
        <v>11</v>
      </c>
      <c r="K10" s="70">
        <f t="shared" si="0"/>
        <v>25</v>
      </c>
      <c r="L10" s="70">
        <f t="shared" si="0"/>
        <v>45</v>
      </c>
      <c r="M10" s="70">
        <f t="shared" si="0"/>
        <v>0</v>
      </c>
      <c r="N10" s="70">
        <f t="shared" si="0"/>
        <v>93</v>
      </c>
      <c r="O10" s="70">
        <f t="shared" si="0"/>
        <v>124</v>
      </c>
      <c r="P10" s="70">
        <f t="shared" si="0"/>
        <v>75</v>
      </c>
      <c r="Q10" s="70">
        <f t="shared" si="0"/>
        <v>14</v>
      </c>
      <c r="R10" s="70">
        <f t="shared" si="0"/>
        <v>139</v>
      </c>
      <c r="S10" s="70">
        <f t="shared" si="0"/>
        <v>135</v>
      </c>
      <c r="T10" s="70">
        <f t="shared" si="0"/>
        <v>630</v>
      </c>
      <c r="U10" s="70">
        <f t="shared" si="0"/>
        <v>40</v>
      </c>
      <c r="V10" s="70">
        <f t="shared" si="0"/>
        <v>18</v>
      </c>
      <c r="W10" s="70">
        <f t="shared" si="0"/>
        <v>3</v>
      </c>
      <c r="X10" s="67">
        <f>SUM(C10:W10)</f>
        <v>1575</v>
      </c>
    </row>
    <row r="11" spans="1:27" ht="15.75" x14ac:dyDescent="0.25">
      <c r="B11" s="71" t="s">
        <v>151</v>
      </c>
      <c r="C11" s="56">
        <f>AVERAGE(C3:C7)</f>
        <v>4.5999999999999996</v>
      </c>
      <c r="D11" s="56">
        <f t="shared" ref="D11:R11" si="1">AVERAGE(D3:D7)</f>
        <v>1</v>
      </c>
      <c r="E11" s="56">
        <f t="shared" si="1"/>
        <v>12</v>
      </c>
      <c r="F11" s="56">
        <f t="shared" si="1"/>
        <v>12.6</v>
      </c>
      <c r="G11" s="56">
        <f t="shared" si="1"/>
        <v>6.4</v>
      </c>
      <c r="H11" s="56">
        <f t="shared" si="1"/>
        <v>0.6</v>
      </c>
      <c r="I11" s="56">
        <f>AVERAGE(I3:I7)</f>
        <v>7.4</v>
      </c>
      <c r="J11" s="56">
        <f t="shared" si="1"/>
        <v>2.2000000000000002</v>
      </c>
      <c r="K11" s="56">
        <f t="shared" si="1"/>
        <v>5</v>
      </c>
      <c r="L11" s="56">
        <f t="shared" si="1"/>
        <v>9</v>
      </c>
      <c r="M11" s="56">
        <f t="shared" si="1"/>
        <v>0</v>
      </c>
      <c r="N11" s="56">
        <f t="shared" si="1"/>
        <v>18.600000000000001</v>
      </c>
      <c r="O11" s="56">
        <f t="shared" si="1"/>
        <v>24.8</v>
      </c>
      <c r="P11" s="56">
        <f t="shared" si="1"/>
        <v>15</v>
      </c>
      <c r="Q11" s="56">
        <f t="shared" si="1"/>
        <v>2.8</v>
      </c>
      <c r="R11" s="56">
        <f t="shared" si="1"/>
        <v>27.8</v>
      </c>
      <c r="S11" s="56">
        <f>AVERAGE(S3:S9)</f>
        <v>19.285714285714285</v>
      </c>
      <c r="T11" s="56">
        <f>AVERAGE(T3:T9)</f>
        <v>90</v>
      </c>
      <c r="U11" s="56">
        <f>AVERAGE(U3:U7)</f>
        <v>8</v>
      </c>
      <c r="V11" s="56">
        <f>AVERAGE(V3:V7)</f>
        <v>3.6</v>
      </c>
      <c r="W11" s="56">
        <f>AVERAGE(W3:W7)</f>
        <v>0.6</v>
      </c>
    </row>
    <row r="12" spans="1:27" ht="15.75" x14ac:dyDescent="0.25">
      <c r="B12" s="71" t="s">
        <v>152</v>
      </c>
      <c r="C12" s="56">
        <f>MAX(C3:C7)</f>
        <v>8</v>
      </c>
      <c r="D12" s="56">
        <f t="shared" ref="D12:R12" si="2">MAX(D3:D7)</f>
        <v>3</v>
      </c>
      <c r="E12" s="56">
        <f t="shared" si="2"/>
        <v>15</v>
      </c>
      <c r="F12" s="56">
        <f t="shared" si="2"/>
        <v>20</v>
      </c>
      <c r="G12" s="56">
        <f t="shared" si="2"/>
        <v>9</v>
      </c>
      <c r="H12" s="56">
        <f t="shared" si="2"/>
        <v>2</v>
      </c>
      <c r="I12" s="56">
        <f t="shared" si="2"/>
        <v>10</v>
      </c>
      <c r="J12" s="56">
        <f t="shared" si="2"/>
        <v>4</v>
      </c>
      <c r="K12" s="56">
        <f t="shared" si="2"/>
        <v>7</v>
      </c>
      <c r="L12" s="56">
        <f t="shared" si="2"/>
        <v>15</v>
      </c>
      <c r="M12" s="56">
        <f t="shared" si="2"/>
        <v>0</v>
      </c>
      <c r="N12" s="56">
        <f t="shared" si="2"/>
        <v>24</v>
      </c>
      <c r="O12" s="56">
        <f t="shared" si="2"/>
        <v>28</v>
      </c>
      <c r="P12" s="56">
        <f>MAX(P3:P7)</f>
        <v>18</v>
      </c>
      <c r="Q12" s="56">
        <f t="shared" si="2"/>
        <v>4</v>
      </c>
      <c r="R12" s="56">
        <f t="shared" si="2"/>
        <v>32</v>
      </c>
      <c r="S12" s="56">
        <f>MAX(S3:S9)</f>
        <v>27</v>
      </c>
      <c r="T12" s="56">
        <f>MAX(T3:T9)</f>
        <v>137</v>
      </c>
      <c r="U12" s="56">
        <f>MAX(U3:U7)</f>
        <v>12</v>
      </c>
      <c r="V12" s="56">
        <f>MAX(V3:V7)</f>
        <v>12</v>
      </c>
      <c r="W12" s="56">
        <f>MAX(W3:W5)</f>
        <v>3</v>
      </c>
    </row>
    <row r="13" spans="1:27" ht="15.75" x14ac:dyDescent="0.25">
      <c r="B13" s="71" t="s">
        <v>153</v>
      </c>
      <c r="C13" s="56">
        <f>MIN(C3:C7)</f>
        <v>2</v>
      </c>
      <c r="D13" s="56">
        <f t="shared" ref="D13:R13" si="3">MIN(D3:D7)</f>
        <v>0</v>
      </c>
      <c r="E13" s="56">
        <f t="shared" si="3"/>
        <v>10</v>
      </c>
      <c r="F13" s="56">
        <f t="shared" si="3"/>
        <v>2</v>
      </c>
      <c r="G13" s="56">
        <f t="shared" si="3"/>
        <v>4</v>
      </c>
      <c r="H13" s="56">
        <f t="shared" si="3"/>
        <v>0</v>
      </c>
      <c r="I13" s="56">
        <f t="shared" si="3"/>
        <v>3</v>
      </c>
      <c r="J13" s="56">
        <f t="shared" si="3"/>
        <v>0</v>
      </c>
      <c r="K13" s="56">
        <f t="shared" si="3"/>
        <v>2</v>
      </c>
      <c r="L13" s="56">
        <f t="shared" si="3"/>
        <v>5</v>
      </c>
      <c r="M13" s="56">
        <f t="shared" si="3"/>
        <v>0</v>
      </c>
      <c r="N13" s="56">
        <f t="shared" si="3"/>
        <v>15</v>
      </c>
      <c r="O13" s="56">
        <f t="shared" si="3"/>
        <v>23</v>
      </c>
      <c r="P13" s="56">
        <f t="shared" si="3"/>
        <v>10</v>
      </c>
      <c r="Q13" s="56">
        <f t="shared" si="3"/>
        <v>1</v>
      </c>
      <c r="R13" s="56">
        <f t="shared" si="3"/>
        <v>23</v>
      </c>
      <c r="S13" s="56">
        <f>MIN(S3:S9)</f>
        <v>15</v>
      </c>
      <c r="T13" s="56">
        <f>MIN(T3:T9)</f>
        <v>45</v>
      </c>
      <c r="U13" s="56">
        <f>MIN(U3:U7)</f>
        <v>3</v>
      </c>
      <c r="V13" s="56">
        <f>MIN(V3:V7)</f>
        <v>1</v>
      </c>
      <c r="W13" s="56">
        <f>MIN(W3:W7)</f>
        <v>0</v>
      </c>
    </row>
    <row r="17" spans="2:3" x14ac:dyDescent="0.25">
      <c r="B17" s="56" t="s">
        <v>47</v>
      </c>
      <c r="C17" s="56">
        <f>SUM(C10:I10)</f>
        <v>223</v>
      </c>
    </row>
    <row r="18" spans="2:3" x14ac:dyDescent="0.25">
      <c r="B18" s="56" t="s">
        <v>46</v>
      </c>
      <c r="C18" s="56">
        <f>SUM(J10:K10)</f>
        <v>36</v>
      </c>
    </row>
    <row r="19" spans="2:3" x14ac:dyDescent="0.25">
      <c r="B19" s="56" t="s">
        <v>45</v>
      </c>
      <c r="C19" s="56">
        <f>SUM(L10:R10)</f>
        <v>490</v>
      </c>
    </row>
    <row r="20" spans="2:3" x14ac:dyDescent="0.25">
      <c r="B20" s="56" t="s">
        <v>44</v>
      </c>
      <c r="C20" s="56">
        <f>SUM(S10:T10)</f>
        <v>765</v>
      </c>
    </row>
    <row r="21" spans="2:3" x14ac:dyDescent="0.25">
      <c r="B21" s="56" t="s">
        <v>43</v>
      </c>
      <c r="C21" s="56">
        <f>SUM(U10:V10)</f>
        <v>58</v>
      </c>
    </row>
  </sheetData>
  <mergeCells count="8">
    <mergeCell ref="X1:X2"/>
    <mergeCell ref="A10:B10"/>
    <mergeCell ref="A1:A2"/>
    <mergeCell ref="C1:I1"/>
    <mergeCell ref="J1:K1"/>
    <mergeCell ref="L1:R1"/>
    <mergeCell ref="S1:T1"/>
    <mergeCell ref="U1:W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EEDA-0F0F-4168-9D2B-9C9C37B09A9D}">
  <dimension ref="A2:H9"/>
  <sheetViews>
    <sheetView topLeftCell="D1" zoomScale="80" zoomScaleNormal="80" workbookViewId="0">
      <selection activeCell="F12" sqref="F12"/>
    </sheetView>
  </sheetViews>
  <sheetFormatPr baseColWidth="10" defaultRowHeight="15" x14ac:dyDescent="0.25"/>
  <cols>
    <col min="1" max="1" width="35.7109375" bestFit="1" customWidth="1"/>
    <col min="2" max="2" width="36.5703125" bestFit="1" customWidth="1"/>
    <col min="3" max="3" width="33.28515625" customWidth="1"/>
    <col min="4" max="4" width="19.5703125" bestFit="1" customWidth="1"/>
    <col min="5" max="5" width="36" bestFit="1" customWidth="1"/>
    <col min="6" max="6" width="43.7109375" bestFit="1" customWidth="1"/>
    <col min="7" max="7" width="37.85546875" bestFit="1" customWidth="1"/>
  </cols>
  <sheetData>
    <row r="2" spans="1:8" ht="30" x14ac:dyDescent="0.25">
      <c r="B2" s="25" t="s">
        <v>65</v>
      </c>
      <c r="C2" s="25" t="s">
        <v>66</v>
      </c>
      <c r="D2" s="25" t="s">
        <v>7</v>
      </c>
      <c r="E2" s="25" t="s">
        <v>26</v>
      </c>
      <c r="F2" s="17" t="s">
        <v>35</v>
      </c>
      <c r="G2" s="25" t="s">
        <v>42</v>
      </c>
      <c r="H2" s="17" t="s">
        <v>36</v>
      </c>
    </row>
    <row r="3" spans="1:8" x14ac:dyDescent="0.25">
      <c r="A3" s="24" t="s">
        <v>58</v>
      </c>
      <c r="B3">
        <f>+'Mensual Agosto'!J63+'Mensual Agosto'!J70+'Mensual Agosto'!J77+'Mensual Agosto'!J84</f>
        <v>0</v>
      </c>
      <c r="C3">
        <f>+'Mensual Agosto'!K63+'Mensual Agosto'!K70+'Mensual Agosto'!K77+'Mensual Agosto'!K84</f>
        <v>0</v>
      </c>
      <c r="D3">
        <f>+'Mensual Agosto'!N63+'Mensual Agosto'!N70+'Mensual Agosto'!N77+'Mensual Agosto'!N84</f>
        <v>101</v>
      </c>
      <c r="E3">
        <f>+'Mensual Agosto'!O63+'Mensual Agosto'!O70+'Mensual Agosto'!O77+'Mensual Agosto'!O84</f>
        <v>386</v>
      </c>
      <c r="F3">
        <f>+'Mensual Agosto'!P63+'Mensual Agosto'!P70+'Mensual Agosto'!P77+'Mensual Agosto'!P84</f>
        <v>0</v>
      </c>
      <c r="G3">
        <f>+'Mensual Agosto'!M63+'Mensual Agosto'!M70+'Mensual Agosto'!M77+'Mensual Agosto'!M84</f>
        <v>0</v>
      </c>
      <c r="H3">
        <f>+'Mensual Agosto'!R63+'Mensual Agosto'!R70+'Mensual Agosto'!R77+'Mensual Agosto'!R84</f>
        <v>0</v>
      </c>
    </row>
    <row r="4" spans="1:8" x14ac:dyDescent="0.25">
      <c r="A4" s="24" t="s">
        <v>59</v>
      </c>
      <c r="B4">
        <f>+'Mensual Agosto'!J62+'Mensual Agosto'!J69+'Mensual Agosto'!J76+'Mensual Agosto'!J83</f>
        <v>0</v>
      </c>
      <c r="C4">
        <f>+'Mensual Agosto'!K62+'Mensual Agosto'!K69+'Mensual Agosto'!K76+'Mensual Agosto'!K83</f>
        <v>0</v>
      </c>
      <c r="D4">
        <f>+'Mensual Agosto'!N62+'Mensual Agosto'!N69+'Mensual Agosto'!N76+'Mensual Agosto'!N83</f>
        <v>72</v>
      </c>
      <c r="E4">
        <f>+'Mensual Agosto'!O62+'Mensual Agosto'!O69+'Mensual Agosto'!O76+'Mensual Agosto'!O83</f>
        <v>307</v>
      </c>
      <c r="F4">
        <f>+'Mensual Agosto'!P62+'Mensual Agosto'!P69+'Mensual Agosto'!P76+'Mensual Agosto'!P83</f>
        <v>0</v>
      </c>
      <c r="G4">
        <f>+'Mensual Agosto'!M62+'Mensual Agosto'!M69+'Mensual Agosto'!M76+'Mensual Agosto'!M83</f>
        <v>0</v>
      </c>
      <c r="H4">
        <f>+'Mensual Agosto'!R62+'Mensual Agosto'!R69+'Mensual Agosto'!R76+'Mensual Agosto'!R83</f>
        <v>0</v>
      </c>
    </row>
    <row r="5" spans="1:8" x14ac:dyDescent="0.25">
      <c r="A5" s="24" t="s">
        <v>60</v>
      </c>
      <c r="B5">
        <f>+'Mensual Agosto'!J61+'Mensual Agosto'!J68+'Mensual Agosto'!J75+'Mensual Agosto'!J82</f>
        <v>127</v>
      </c>
      <c r="C5">
        <f>+'Mensual Agosto'!K61+'Mensual Agosto'!K68+'Mensual Agosto'!K75+'Mensual Agosto'!K82</f>
        <v>30</v>
      </c>
      <c r="D5">
        <f>+'Mensual Agosto'!N61+'Mensual Agosto'!N68+'Mensual Agosto'!N75+'Mensual Agosto'!N82</f>
        <v>79</v>
      </c>
      <c r="E5">
        <f>+'Mensual Agosto'!O61+'Mensual Agosto'!O68+'Mensual Agosto'!O75+'Mensual Agosto'!O82</f>
        <v>199</v>
      </c>
      <c r="F5">
        <f>+'Mensual Agosto'!P61+'Mensual Agosto'!P68+'Mensual Agosto'!P75+'Mensual Agosto'!P82</f>
        <v>17</v>
      </c>
      <c r="G5">
        <f>+'Mensual Agosto'!M61+'Mensual Agosto'!M68+'Mensual Agosto'!M75+'Mensual Agosto'!M82</f>
        <v>114</v>
      </c>
      <c r="H5">
        <f>+'Mensual Agosto'!R61+'Mensual Agosto'!R68+'Mensual Agosto'!R75+'Mensual Agosto'!R82</f>
        <v>1</v>
      </c>
    </row>
    <row r="6" spans="1:8" x14ac:dyDescent="0.25">
      <c r="A6" s="24" t="s">
        <v>61</v>
      </c>
      <c r="B6">
        <f>+'Mensual Agosto'!J60+'Mensual Agosto'!J67+'Mensual Agosto'!J74+'Mensual Agosto'!J81</f>
        <v>154</v>
      </c>
      <c r="C6">
        <f>+'Mensual Agosto'!K60+'Mensual Agosto'!K67+'Mensual Agosto'!K74+'Mensual Agosto'!K81</f>
        <v>35</v>
      </c>
      <c r="D6">
        <f>+'Mensual Agosto'!N60+'Mensual Agosto'!N67+'Mensual Agosto'!N74+'Mensual Agosto'!N81</f>
        <v>102</v>
      </c>
      <c r="E6">
        <f>+'Mensual Agosto'!O60+'Mensual Agosto'!O67+'Mensual Agosto'!O74+'Mensual Agosto'!O81</f>
        <v>208</v>
      </c>
      <c r="F6">
        <f>+'Mensual Agosto'!P60+'Mensual Agosto'!P67+'Mensual Agosto'!P74+'Mensual Agosto'!P81</f>
        <v>22</v>
      </c>
      <c r="G6">
        <f>+'Mensual Agosto'!M60+'Mensual Agosto'!M67+'Mensual Agosto'!M74+'Mensual Agosto'!M81</f>
        <v>130</v>
      </c>
      <c r="H6">
        <f>+'Mensual Agosto'!R60+'Mensual Agosto'!R67+'Mensual Agosto'!R74+'Mensual Agosto'!R81</f>
        <v>0</v>
      </c>
    </row>
    <row r="7" spans="1:8" x14ac:dyDescent="0.25">
      <c r="A7" s="24" t="s">
        <v>62</v>
      </c>
      <c r="B7">
        <f>+'Mensual Agosto'!J59+'Mensual Agosto'!J66+'Mensual Agosto'!J73+'Mensual Agosto'!J80+'Mensual Agosto'!J87</f>
        <v>201</v>
      </c>
      <c r="C7">
        <f>+'Mensual Agosto'!K59+'Mensual Agosto'!K66+'Mensual Agosto'!K73+'Mensual Agosto'!K80+'Mensual Agosto'!K87</f>
        <v>39</v>
      </c>
      <c r="D7">
        <f>+'Mensual Agosto'!N59+'Mensual Agosto'!N66+'Mensual Agosto'!N73+'Mensual Agosto'!N80+'Mensual Agosto'!N87</f>
        <v>92</v>
      </c>
      <c r="E7">
        <f>+'Mensual Agosto'!O59+'Mensual Agosto'!O66+'Mensual Agosto'!O73+'Mensual Agosto'!O80+'Mensual Agosto'!O87</f>
        <v>296</v>
      </c>
      <c r="F7">
        <f>+'Mensual Agosto'!P59+'Mensual Agosto'!P66+'Mensual Agosto'!P73+'Mensual Agosto'!P80+'Mensual Agosto'!P87</f>
        <v>24</v>
      </c>
      <c r="G7">
        <f>+'Mensual Agosto'!M59+'Mensual Agosto'!M66+'Mensual Agosto'!M73+'Mensual Agosto'!M80+'Mensual Agosto'!M87</f>
        <v>142</v>
      </c>
      <c r="H7">
        <f>+'Mensual Agosto'!R59+'Mensual Agosto'!R66+'Mensual Agosto'!R73+'Mensual Agosto'!R80+'Mensual Agosto'!R87</f>
        <v>6</v>
      </c>
    </row>
    <row r="8" spans="1:8" x14ac:dyDescent="0.25">
      <c r="A8" s="24" t="s">
        <v>63</v>
      </c>
      <c r="B8">
        <f>+'Mensual Agosto'!J58+'Mensual Agosto'!J65+'Mensual Agosto'!J72+'Mensual Agosto'!J79+'Mensual Agosto'!J86</f>
        <v>207</v>
      </c>
      <c r="C8">
        <f>+'Mensual Agosto'!K58+'Mensual Agosto'!K65+'Mensual Agosto'!K72+'Mensual Agosto'!K79+'Mensual Agosto'!K86</f>
        <v>49</v>
      </c>
      <c r="D8">
        <f>+'Mensual Agosto'!N58+'Mensual Agosto'!N65+'Mensual Agosto'!N72+'Mensual Agosto'!N79+'Mensual Agosto'!N86</f>
        <v>118</v>
      </c>
      <c r="E8">
        <f>+'Mensual Agosto'!O58+'Mensual Agosto'!O65+'Mensual Agosto'!O72+'Mensual Agosto'!O79+'Mensual Agosto'!O86</f>
        <v>281</v>
      </c>
      <c r="F8">
        <f>+'Mensual Agosto'!P58+'Mensual Agosto'!P65+'Mensual Agosto'!P72+'Mensual Agosto'!P79+'Mensual Agosto'!P86</f>
        <v>29</v>
      </c>
      <c r="G8">
        <f>+'Mensual Agosto'!M58+'Mensual Agosto'!M65+'Mensual Agosto'!M72+'Mensual Agosto'!M79+'Mensual Agosto'!M86</f>
        <v>126</v>
      </c>
      <c r="H8">
        <f>+'Mensual Agosto'!R58+'Mensual Agosto'!R65+'Mensual Agosto'!R72+'Mensual Agosto'!R79+'Mensual Agosto'!R86</f>
        <v>0</v>
      </c>
    </row>
    <row r="9" spans="1:8" x14ac:dyDescent="0.25">
      <c r="A9" s="24" t="s">
        <v>64</v>
      </c>
      <c r="B9">
        <f>+'Mensual Agosto'!J57+'Mensual Agosto'!J64+'Mensual Agosto'!J71+'Mensual Agosto'!J78+'Mensual Agosto'!J85</f>
        <v>196</v>
      </c>
      <c r="C9">
        <f>+'Mensual Agosto'!K57+'Mensual Agosto'!K64+'Mensual Agosto'!K71+'Mensual Agosto'!K78+'Mensual Agosto'!K85</f>
        <v>35</v>
      </c>
      <c r="D9">
        <f>+'Mensual Agosto'!N57+'Mensual Agosto'!N64+'Mensual Agosto'!N71+'Mensual Agosto'!N78+'Mensual Agosto'!N85</f>
        <v>122</v>
      </c>
      <c r="E9">
        <f>+'Mensual Agosto'!O57+'Mensual Agosto'!O64+'Mensual Agosto'!O71+'Mensual Agosto'!O78+'Mensual Agosto'!O85</f>
        <v>449</v>
      </c>
      <c r="F9">
        <f>+'Mensual Agosto'!P57+'Mensual Agosto'!P64+'Mensual Agosto'!P71+'Mensual Agosto'!P78+'Mensual Agosto'!P85</f>
        <v>42</v>
      </c>
      <c r="G9">
        <f>+'Mensual Agosto'!M57+'Mensual Agosto'!M64+'Mensual Agosto'!M71+'Mensual Agosto'!M78+'Mensual Agosto'!M85</f>
        <v>143</v>
      </c>
      <c r="H9">
        <f>+'Mensual Agosto'!R57+'Mensual Agosto'!R64+'Mensual Agosto'!R71+'Mensual Agosto'!R78+'Mensual Agosto'!R85</f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C8EC0-7C79-46A2-841F-FD8D902B3004}">
  <dimension ref="A1:AA21"/>
  <sheetViews>
    <sheetView zoomScale="93" zoomScaleNormal="93" workbookViewId="0">
      <pane xSplit="2" ySplit="2" topLeftCell="H3" activePane="bottomRight" state="frozen"/>
      <selection pane="topRight" activeCell="C1" sqref="C1"/>
      <selection pane="bottomLeft" activeCell="A8" sqref="A8"/>
      <selection pane="bottomRight" activeCell="J10" sqref="J10:K10"/>
    </sheetView>
  </sheetViews>
  <sheetFormatPr baseColWidth="10" defaultColWidth="10.7109375" defaultRowHeight="15" x14ac:dyDescent="0.25"/>
  <cols>
    <col min="1" max="1" width="10.7109375" style="56"/>
    <col min="2" max="2" width="12.7109375" style="56" customWidth="1"/>
    <col min="3" max="3" width="13.85546875" style="56" customWidth="1"/>
    <col min="4" max="4" width="13" style="56" customWidth="1"/>
    <col min="5" max="5" width="13.5703125" style="56" customWidth="1"/>
    <col min="6" max="6" width="12.5703125" style="56" customWidth="1"/>
    <col min="7" max="8" width="15.28515625" style="56" customWidth="1"/>
    <col min="9" max="9" width="14.42578125" style="56" customWidth="1"/>
    <col min="10" max="10" width="13" style="56" customWidth="1"/>
    <col min="11" max="18" width="13.28515625" style="56" customWidth="1"/>
    <col min="19" max="19" width="10.7109375" style="56" customWidth="1"/>
    <col min="20" max="20" width="11.42578125" style="56" customWidth="1"/>
    <col min="21" max="21" width="15" style="56" customWidth="1"/>
    <col min="22" max="22" width="13.5703125" style="56" customWidth="1"/>
    <col min="23" max="257" width="10.7109375" style="56"/>
    <col min="258" max="258" width="12.7109375" style="56" customWidth="1"/>
    <col min="259" max="259" width="13.85546875" style="56" customWidth="1"/>
    <col min="260" max="260" width="13" style="56" customWidth="1"/>
    <col min="261" max="261" width="13.5703125" style="56" customWidth="1"/>
    <col min="262" max="262" width="12.5703125" style="56" customWidth="1"/>
    <col min="263" max="264" width="15.28515625" style="56" customWidth="1"/>
    <col min="265" max="265" width="14.42578125" style="56" customWidth="1"/>
    <col min="266" max="266" width="13" style="56" customWidth="1"/>
    <col min="267" max="274" width="13.28515625" style="56" customWidth="1"/>
    <col min="275" max="275" width="10.7109375" style="56"/>
    <col min="276" max="276" width="11.42578125" style="56" customWidth="1"/>
    <col min="277" max="277" width="15" style="56" customWidth="1"/>
    <col min="278" max="278" width="13.5703125" style="56" customWidth="1"/>
    <col min="279" max="513" width="10.7109375" style="56"/>
    <col min="514" max="514" width="12.7109375" style="56" customWidth="1"/>
    <col min="515" max="515" width="13.85546875" style="56" customWidth="1"/>
    <col min="516" max="516" width="13" style="56" customWidth="1"/>
    <col min="517" max="517" width="13.5703125" style="56" customWidth="1"/>
    <col min="518" max="518" width="12.5703125" style="56" customWidth="1"/>
    <col min="519" max="520" width="15.28515625" style="56" customWidth="1"/>
    <col min="521" max="521" width="14.42578125" style="56" customWidth="1"/>
    <col min="522" max="522" width="13" style="56" customWidth="1"/>
    <col min="523" max="530" width="13.28515625" style="56" customWidth="1"/>
    <col min="531" max="531" width="10.7109375" style="56"/>
    <col min="532" max="532" width="11.42578125" style="56" customWidth="1"/>
    <col min="533" max="533" width="15" style="56" customWidth="1"/>
    <col min="534" max="534" width="13.5703125" style="56" customWidth="1"/>
    <col min="535" max="769" width="10.7109375" style="56"/>
    <col min="770" max="770" width="12.7109375" style="56" customWidth="1"/>
    <col min="771" max="771" width="13.85546875" style="56" customWidth="1"/>
    <col min="772" max="772" width="13" style="56" customWidth="1"/>
    <col min="773" max="773" width="13.5703125" style="56" customWidth="1"/>
    <col min="774" max="774" width="12.5703125" style="56" customWidth="1"/>
    <col min="775" max="776" width="15.28515625" style="56" customWidth="1"/>
    <col min="777" max="777" width="14.42578125" style="56" customWidth="1"/>
    <col min="778" max="778" width="13" style="56" customWidth="1"/>
    <col min="779" max="786" width="13.28515625" style="56" customWidth="1"/>
    <col min="787" max="787" width="10.7109375" style="56"/>
    <col min="788" max="788" width="11.42578125" style="56" customWidth="1"/>
    <col min="789" max="789" width="15" style="56" customWidth="1"/>
    <col min="790" max="790" width="13.5703125" style="56" customWidth="1"/>
    <col min="791" max="1025" width="10.7109375" style="56"/>
    <col min="1026" max="1026" width="12.7109375" style="56" customWidth="1"/>
    <col min="1027" max="1027" width="13.85546875" style="56" customWidth="1"/>
    <col min="1028" max="1028" width="13" style="56" customWidth="1"/>
    <col min="1029" max="1029" width="13.5703125" style="56" customWidth="1"/>
    <col min="1030" max="1030" width="12.5703125" style="56" customWidth="1"/>
    <col min="1031" max="1032" width="15.28515625" style="56" customWidth="1"/>
    <col min="1033" max="1033" width="14.42578125" style="56" customWidth="1"/>
    <col min="1034" max="1034" width="13" style="56" customWidth="1"/>
    <col min="1035" max="1042" width="13.28515625" style="56" customWidth="1"/>
    <col min="1043" max="1043" width="10.7109375" style="56"/>
    <col min="1044" max="1044" width="11.42578125" style="56" customWidth="1"/>
    <col min="1045" max="1045" width="15" style="56" customWidth="1"/>
    <col min="1046" max="1046" width="13.5703125" style="56" customWidth="1"/>
    <col min="1047" max="1281" width="10.7109375" style="56"/>
    <col min="1282" max="1282" width="12.7109375" style="56" customWidth="1"/>
    <col min="1283" max="1283" width="13.85546875" style="56" customWidth="1"/>
    <col min="1284" max="1284" width="13" style="56" customWidth="1"/>
    <col min="1285" max="1285" width="13.5703125" style="56" customWidth="1"/>
    <col min="1286" max="1286" width="12.5703125" style="56" customWidth="1"/>
    <col min="1287" max="1288" width="15.28515625" style="56" customWidth="1"/>
    <col min="1289" max="1289" width="14.42578125" style="56" customWidth="1"/>
    <col min="1290" max="1290" width="13" style="56" customWidth="1"/>
    <col min="1291" max="1298" width="13.28515625" style="56" customWidth="1"/>
    <col min="1299" max="1299" width="10.7109375" style="56"/>
    <col min="1300" max="1300" width="11.42578125" style="56" customWidth="1"/>
    <col min="1301" max="1301" width="15" style="56" customWidth="1"/>
    <col min="1302" max="1302" width="13.5703125" style="56" customWidth="1"/>
    <col min="1303" max="1537" width="10.7109375" style="56"/>
    <col min="1538" max="1538" width="12.7109375" style="56" customWidth="1"/>
    <col min="1539" max="1539" width="13.85546875" style="56" customWidth="1"/>
    <col min="1540" max="1540" width="13" style="56" customWidth="1"/>
    <col min="1541" max="1541" width="13.5703125" style="56" customWidth="1"/>
    <col min="1542" max="1542" width="12.5703125" style="56" customWidth="1"/>
    <col min="1543" max="1544" width="15.28515625" style="56" customWidth="1"/>
    <col min="1545" max="1545" width="14.42578125" style="56" customWidth="1"/>
    <col min="1546" max="1546" width="13" style="56" customWidth="1"/>
    <col min="1547" max="1554" width="13.28515625" style="56" customWidth="1"/>
    <col min="1555" max="1555" width="10.7109375" style="56"/>
    <col min="1556" max="1556" width="11.42578125" style="56" customWidth="1"/>
    <col min="1557" max="1557" width="15" style="56" customWidth="1"/>
    <col min="1558" max="1558" width="13.5703125" style="56" customWidth="1"/>
    <col min="1559" max="1793" width="10.7109375" style="56"/>
    <col min="1794" max="1794" width="12.7109375" style="56" customWidth="1"/>
    <col min="1795" max="1795" width="13.85546875" style="56" customWidth="1"/>
    <col min="1796" max="1796" width="13" style="56" customWidth="1"/>
    <col min="1797" max="1797" width="13.5703125" style="56" customWidth="1"/>
    <col min="1798" max="1798" width="12.5703125" style="56" customWidth="1"/>
    <col min="1799" max="1800" width="15.28515625" style="56" customWidth="1"/>
    <col min="1801" max="1801" width="14.42578125" style="56" customWidth="1"/>
    <col min="1802" max="1802" width="13" style="56" customWidth="1"/>
    <col min="1803" max="1810" width="13.28515625" style="56" customWidth="1"/>
    <col min="1811" max="1811" width="10.7109375" style="56"/>
    <col min="1812" max="1812" width="11.42578125" style="56" customWidth="1"/>
    <col min="1813" max="1813" width="15" style="56" customWidth="1"/>
    <col min="1814" max="1814" width="13.5703125" style="56" customWidth="1"/>
    <col min="1815" max="2049" width="10.7109375" style="56"/>
    <col min="2050" max="2050" width="12.7109375" style="56" customWidth="1"/>
    <col min="2051" max="2051" width="13.85546875" style="56" customWidth="1"/>
    <col min="2052" max="2052" width="13" style="56" customWidth="1"/>
    <col min="2053" max="2053" width="13.5703125" style="56" customWidth="1"/>
    <col min="2054" max="2054" width="12.5703125" style="56" customWidth="1"/>
    <col min="2055" max="2056" width="15.28515625" style="56" customWidth="1"/>
    <col min="2057" max="2057" width="14.42578125" style="56" customWidth="1"/>
    <col min="2058" max="2058" width="13" style="56" customWidth="1"/>
    <col min="2059" max="2066" width="13.28515625" style="56" customWidth="1"/>
    <col min="2067" max="2067" width="10.7109375" style="56"/>
    <col min="2068" max="2068" width="11.42578125" style="56" customWidth="1"/>
    <col min="2069" max="2069" width="15" style="56" customWidth="1"/>
    <col min="2070" max="2070" width="13.5703125" style="56" customWidth="1"/>
    <col min="2071" max="2305" width="10.7109375" style="56"/>
    <col min="2306" max="2306" width="12.7109375" style="56" customWidth="1"/>
    <col min="2307" max="2307" width="13.85546875" style="56" customWidth="1"/>
    <col min="2308" max="2308" width="13" style="56" customWidth="1"/>
    <col min="2309" max="2309" width="13.5703125" style="56" customWidth="1"/>
    <col min="2310" max="2310" width="12.5703125" style="56" customWidth="1"/>
    <col min="2311" max="2312" width="15.28515625" style="56" customWidth="1"/>
    <col min="2313" max="2313" width="14.42578125" style="56" customWidth="1"/>
    <col min="2314" max="2314" width="13" style="56" customWidth="1"/>
    <col min="2315" max="2322" width="13.28515625" style="56" customWidth="1"/>
    <col min="2323" max="2323" width="10.7109375" style="56"/>
    <col min="2324" max="2324" width="11.42578125" style="56" customWidth="1"/>
    <col min="2325" max="2325" width="15" style="56" customWidth="1"/>
    <col min="2326" max="2326" width="13.5703125" style="56" customWidth="1"/>
    <col min="2327" max="2561" width="10.7109375" style="56"/>
    <col min="2562" max="2562" width="12.7109375" style="56" customWidth="1"/>
    <col min="2563" max="2563" width="13.85546875" style="56" customWidth="1"/>
    <col min="2564" max="2564" width="13" style="56" customWidth="1"/>
    <col min="2565" max="2565" width="13.5703125" style="56" customWidth="1"/>
    <col min="2566" max="2566" width="12.5703125" style="56" customWidth="1"/>
    <col min="2567" max="2568" width="15.28515625" style="56" customWidth="1"/>
    <col min="2569" max="2569" width="14.42578125" style="56" customWidth="1"/>
    <col min="2570" max="2570" width="13" style="56" customWidth="1"/>
    <col min="2571" max="2578" width="13.28515625" style="56" customWidth="1"/>
    <col min="2579" max="2579" width="10.7109375" style="56"/>
    <col min="2580" max="2580" width="11.42578125" style="56" customWidth="1"/>
    <col min="2581" max="2581" width="15" style="56" customWidth="1"/>
    <col min="2582" max="2582" width="13.5703125" style="56" customWidth="1"/>
    <col min="2583" max="2817" width="10.7109375" style="56"/>
    <col min="2818" max="2818" width="12.7109375" style="56" customWidth="1"/>
    <col min="2819" max="2819" width="13.85546875" style="56" customWidth="1"/>
    <col min="2820" max="2820" width="13" style="56" customWidth="1"/>
    <col min="2821" max="2821" width="13.5703125" style="56" customWidth="1"/>
    <col min="2822" max="2822" width="12.5703125" style="56" customWidth="1"/>
    <col min="2823" max="2824" width="15.28515625" style="56" customWidth="1"/>
    <col min="2825" max="2825" width="14.42578125" style="56" customWidth="1"/>
    <col min="2826" max="2826" width="13" style="56" customWidth="1"/>
    <col min="2827" max="2834" width="13.28515625" style="56" customWidth="1"/>
    <col min="2835" max="2835" width="10.7109375" style="56"/>
    <col min="2836" max="2836" width="11.42578125" style="56" customWidth="1"/>
    <col min="2837" max="2837" width="15" style="56" customWidth="1"/>
    <col min="2838" max="2838" width="13.5703125" style="56" customWidth="1"/>
    <col min="2839" max="3073" width="10.7109375" style="56"/>
    <col min="3074" max="3074" width="12.7109375" style="56" customWidth="1"/>
    <col min="3075" max="3075" width="13.85546875" style="56" customWidth="1"/>
    <col min="3076" max="3076" width="13" style="56" customWidth="1"/>
    <col min="3077" max="3077" width="13.5703125" style="56" customWidth="1"/>
    <col min="3078" max="3078" width="12.5703125" style="56" customWidth="1"/>
    <col min="3079" max="3080" width="15.28515625" style="56" customWidth="1"/>
    <col min="3081" max="3081" width="14.42578125" style="56" customWidth="1"/>
    <col min="3082" max="3082" width="13" style="56" customWidth="1"/>
    <col min="3083" max="3090" width="13.28515625" style="56" customWidth="1"/>
    <col min="3091" max="3091" width="10.7109375" style="56"/>
    <col min="3092" max="3092" width="11.42578125" style="56" customWidth="1"/>
    <col min="3093" max="3093" width="15" style="56" customWidth="1"/>
    <col min="3094" max="3094" width="13.5703125" style="56" customWidth="1"/>
    <col min="3095" max="3329" width="10.7109375" style="56"/>
    <col min="3330" max="3330" width="12.7109375" style="56" customWidth="1"/>
    <col min="3331" max="3331" width="13.85546875" style="56" customWidth="1"/>
    <col min="3332" max="3332" width="13" style="56" customWidth="1"/>
    <col min="3333" max="3333" width="13.5703125" style="56" customWidth="1"/>
    <col min="3334" max="3334" width="12.5703125" style="56" customWidth="1"/>
    <col min="3335" max="3336" width="15.28515625" style="56" customWidth="1"/>
    <col min="3337" max="3337" width="14.42578125" style="56" customWidth="1"/>
    <col min="3338" max="3338" width="13" style="56" customWidth="1"/>
    <col min="3339" max="3346" width="13.28515625" style="56" customWidth="1"/>
    <col min="3347" max="3347" width="10.7109375" style="56"/>
    <col min="3348" max="3348" width="11.42578125" style="56" customWidth="1"/>
    <col min="3349" max="3349" width="15" style="56" customWidth="1"/>
    <col min="3350" max="3350" width="13.5703125" style="56" customWidth="1"/>
    <col min="3351" max="3585" width="10.7109375" style="56"/>
    <col min="3586" max="3586" width="12.7109375" style="56" customWidth="1"/>
    <col min="3587" max="3587" width="13.85546875" style="56" customWidth="1"/>
    <col min="3588" max="3588" width="13" style="56" customWidth="1"/>
    <col min="3589" max="3589" width="13.5703125" style="56" customWidth="1"/>
    <col min="3590" max="3590" width="12.5703125" style="56" customWidth="1"/>
    <col min="3591" max="3592" width="15.28515625" style="56" customWidth="1"/>
    <col min="3593" max="3593" width="14.42578125" style="56" customWidth="1"/>
    <col min="3594" max="3594" width="13" style="56" customWidth="1"/>
    <col min="3595" max="3602" width="13.28515625" style="56" customWidth="1"/>
    <col min="3603" max="3603" width="10.7109375" style="56"/>
    <col min="3604" max="3604" width="11.42578125" style="56" customWidth="1"/>
    <col min="3605" max="3605" width="15" style="56" customWidth="1"/>
    <col min="3606" max="3606" width="13.5703125" style="56" customWidth="1"/>
    <col min="3607" max="3841" width="10.7109375" style="56"/>
    <col min="3842" max="3842" width="12.7109375" style="56" customWidth="1"/>
    <col min="3843" max="3843" width="13.85546875" style="56" customWidth="1"/>
    <col min="3844" max="3844" width="13" style="56" customWidth="1"/>
    <col min="3845" max="3845" width="13.5703125" style="56" customWidth="1"/>
    <col min="3846" max="3846" width="12.5703125" style="56" customWidth="1"/>
    <col min="3847" max="3848" width="15.28515625" style="56" customWidth="1"/>
    <col min="3849" max="3849" width="14.42578125" style="56" customWidth="1"/>
    <col min="3850" max="3850" width="13" style="56" customWidth="1"/>
    <col min="3851" max="3858" width="13.28515625" style="56" customWidth="1"/>
    <col min="3859" max="3859" width="10.7109375" style="56"/>
    <col min="3860" max="3860" width="11.42578125" style="56" customWidth="1"/>
    <col min="3861" max="3861" width="15" style="56" customWidth="1"/>
    <col min="3862" max="3862" width="13.5703125" style="56" customWidth="1"/>
    <col min="3863" max="4097" width="10.7109375" style="56"/>
    <col min="4098" max="4098" width="12.7109375" style="56" customWidth="1"/>
    <col min="4099" max="4099" width="13.85546875" style="56" customWidth="1"/>
    <col min="4100" max="4100" width="13" style="56" customWidth="1"/>
    <col min="4101" max="4101" width="13.5703125" style="56" customWidth="1"/>
    <col min="4102" max="4102" width="12.5703125" style="56" customWidth="1"/>
    <col min="4103" max="4104" width="15.28515625" style="56" customWidth="1"/>
    <col min="4105" max="4105" width="14.42578125" style="56" customWidth="1"/>
    <col min="4106" max="4106" width="13" style="56" customWidth="1"/>
    <col min="4107" max="4114" width="13.28515625" style="56" customWidth="1"/>
    <col min="4115" max="4115" width="10.7109375" style="56"/>
    <col min="4116" max="4116" width="11.42578125" style="56" customWidth="1"/>
    <col min="4117" max="4117" width="15" style="56" customWidth="1"/>
    <col min="4118" max="4118" width="13.5703125" style="56" customWidth="1"/>
    <col min="4119" max="4353" width="10.7109375" style="56"/>
    <col min="4354" max="4354" width="12.7109375" style="56" customWidth="1"/>
    <col min="4355" max="4355" width="13.85546875" style="56" customWidth="1"/>
    <col min="4356" max="4356" width="13" style="56" customWidth="1"/>
    <col min="4357" max="4357" width="13.5703125" style="56" customWidth="1"/>
    <col min="4358" max="4358" width="12.5703125" style="56" customWidth="1"/>
    <col min="4359" max="4360" width="15.28515625" style="56" customWidth="1"/>
    <col min="4361" max="4361" width="14.42578125" style="56" customWidth="1"/>
    <col min="4362" max="4362" width="13" style="56" customWidth="1"/>
    <col min="4363" max="4370" width="13.28515625" style="56" customWidth="1"/>
    <col min="4371" max="4371" width="10.7109375" style="56"/>
    <col min="4372" max="4372" width="11.42578125" style="56" customWidth="1"/>
    <col min="4373" max="4373" width="15" style="56" customWidth="1"/>
    <col min="4374" max="4374" width="13.5703125" style="56" customWidth="1"/>
    <col min="4375" max="4609" width="10.7109375" style="56"/>
    <col min="4610" max="4610" width="12.7109375" style="56" customWidth="1"/>
    <col min="4611" max="4611" width="13.85546875" style="56" customWidth="1"/>
    <col min="4612" max="4612" width="13" style="56" customWidth="1"/>
    <col min="4613" max="4613" width="13.5703125" style="56" customWidth="1"/>
    <col min="4614" max="4614" width="12.5703125" style="56" customWidth="1"/>
    <col min="4615" max="4616" width="15.28515625" style="56" customWidth="1"/>
    <col min="4617" max="4617" width="14.42578125" style="56" customWidth="1"/>
    <col min="4618" max="4618" width="13" style="56" customWidth="1"/>
    <col min="4619" max="4626" width="13.28515625" style="56" customWidth="1"/>
    <col min="4627" max="4627" width="10.7109375" style="56"/>
    <col min="4628" max="4628" width="11.42578125" style="56" customWidth="1"/>
    <col min="4629" max="4629" width="15" style="56" customWidth="1"/>
    <col min="4630" max="4630" width="13.5703125" style="56" customWidth="1"/>
    <col min="4631" max="4865" width="10.7109375" style="56"/>
    <col min="4866" max="4866" width="12.7109375" style="56" customWidth="1"/>
    <col min="4867" max="4867" width="13.85546875" style="56" customWidth="1"/>
    <col min="4868" max="4868" width="13" style="56" customWidth="1"/>
    <col min="4869" max="4869" width="13.5703125" style="56" customWidth="1"/>
    <col min="4870" max="4870" width="12.5703125" style="56" customWidth="1"/>
    <col min="4871" max="4872" width="15.28515625" style="56" customWidth="1"/>
    <col min="4873" max="4873" width="14.42578125" style="56" customWidth="1"/>
    <col min="4874" max="4874" width="13" style="56" customWidth="1"/>
    <col min="4875" max="4882" width="13.28515625" style="56" customWidth="1"/>
    <col min="4883" max="4883" width="10.7109375" style="56"/>
    <col min="4884" max="4884" width="11.42578125" style="56" customWidth="1"/>
    <col min="4885" max="4885" width="15" style="56" customWidth="1"/>
    <col min="4886" max="4886" width="13.5703125" style="56" customWidth="1"/>
    <col min="4887" max="5121" width="10.7109375" style="56"/>
    <col min="5122" max="5122" width="12.7109375" style="56" customWidth="1"/>
    <col min="5123" max="5123" width="13.85546875" style="56" customWidth="1"/>
    <col min="5124" max="5124" width="13" style="56" customWidth="1"/>
    <col min="5125" max="5125" width="13.5703125" style="56" customWidth="1"/>
    <col min="5126" max="5126" width="12.5703125" style="56" customWidth="1"/>
    <col min="5127" max="5128" width="15.28515625" style="56" customWidth="1"/>
    <col min="5129" max="5129" width="14.42578125" style="56" customWidth="1"/>
    <col min="5130" max="5130" width="13" style="56" customWidth="1"/>
    <col min="5131" max="5138" width="13.28515625" style="56" customWidth="1"/>
    <col min="5139" max="5139" width="10.7109375" style="56"/>
    <col min="5140" max="5140" width="11.42578125" style="56" customWidth="1"/>
    <col min="5141" max="5141" width="15" style="56" customWidth="1"/>
    <col min="5142" max="5142" width="13.5703125" style="56" customWidth="1"/>
    <col min="5143" max="5377" width="10.7109375" style="56"/>
    <col min="5378" max="5378" width="12.7109375" style="56" customWidth="1"/>
    <col min="5379" max="5379" width="13.85546875" style="56" customWidth="1"/>
    <col min="5380" max="5380" width="13" style="56" customWidth="1"/>
    <col min="5381" max="5381" width="13.5703125" style="56" customWidth="1"/>
    <col min="5382" max="5382" width="12.5703125" style="56" customWidth="1"/>
    <col min="5383" max="5384" width="15.28515625" style="56" customWidth="1"/>
    <col min="5385" max="5385" width="14.42578125" style="56" customWidth="1"/>
    <col min="5386" max="5386" width="13" style="56" customWidth="1"/>
    <col min="5387" max="5394" width="13.28515625" style="56" customWidth="1"/>
    <col min="5395" max="5395" width="10.7109375" style="56"/>
    <col min="5396" max="5396" width="11.42578125" style="56" customWidth="1"/>
    <col min="5397" max="5397" width="15" style="56" customWidth="1"/>
    <col min="5398" max="5398" width="13.5703125" style="56" customWidth="1"/>
    <col min="5399" max="5633" width="10.7109375" style="56"/>
    <col min="5634" max="5634" width="12.7109375" style="56" customWidth="1"/>
    <col min="5635" max="5635" width="13.85546875" style="56" customWidth="1"/>
    <col min="5636" max="5636" width="13" style="56" customWidth="1"/>
    <col min="5637" max="5637" width="13.5703125" style="56" customWidth="1"/>
    <col min="5638" max="5638" width="12.5703125" style="56" customWidth="1"/>
    <col min="5639" max="5640" width="15.28515625" style="56" customWidth="1"/>
    <col min="5641" max="5641" width="14.42578125" style="56" customWidth="1"/>
    <col min="5642" max="5642" width="13" style="56" customWidth="1"/>
    <col min="5643" max="5650" width="13.28515625" style="56" customWidth="1"/>
    <col min="5651" max="5651" width="10.7109375" style="56"/>
    <col min="5652" max="5652" width="11.42578125" style="56" customWidth="1"/>
    <col min="5653" max="5653" width="15" style="56" customWidth="1"/>
    <col min="5654" max="5654" width="13.5703125" style="56" customWidth="1"/>
    <col min="5655" max="5889" width="10.7109375" style="56"/>
    <col min="5890" max="5890" width="12.7109375" style="56" customWidth="1"/>
    <col min="5891" max="5891" width="13.85546875" style="56" customWidth="1"/>
    <col min="5892" max="5892" width="13" style="56" customWidth="1"/>
    <col min="5893" max="5893" width="13.5703125" style="56" customWidth="1"/>
    <col min="5894" max="5894" width="12.5703125" style="56" customWidth="1"/>
    <col min="5895" max="5896" width="15.28515625" style="56" customWidth="1"/>
    <col min="5897" max="5897" width="14.42578125" style="56" customWidth="1"/>
    <col min="5898" max="5898" width="13" style="56" customWidth="1"/>
    <col min="5899" max="5906" width="13.28515625" style="56" customWidth="1"/>
    <col min="5907" max="5907" width="10.7109375" style="56"/>
    <col min="5908" max="5908" width="11.42578125" style="56" customWidth="1"/>
    <col min="5909" max="5909" width="15" style="56" customWidth="1"/>
    <col min="5910" max="5910" width="13.5703125" style="56" customWidth="1"/>
    <col min="5911" max="6145" width="10.7109375" style="56"/>
    <col min="6146" max="6146" width="12.7109375" style="56" customWidth="1"/>
    <col min="6147" max="6147" width="13.85546875" style="56" customWidth="1"/>
    <col min="6148" max="6148" width="13" style="56" customWidth="1"/>
    <col min="6149" max="6149" width="13.5703125" style="56" customWidth="1"/>
    <col min="6150" max="6150" width="12.5703125" style="56" customWidth="1"/>
    <col min="6151" max="6152" width="15.28515625" style="56" customWidth="1"/>
    <col min="6153" max="6153" width="14.42578125" style="56" customWidth="1"/>
    <col min="6154" max="6154" width="13" style="56" customWidth="1"/>
    <col min="6155" max="6162" width="13.28515625" style="56" customWidth="1"/>
    <col min="6163" max="6163" width="10.7109375" style="56"/>
    <col min="6164" max="6164" width="11.42578125" style="56" customWidth="1"/>
    <col min="6165" max="6165" width="15" style="56" customWidth="1"/>
    <col min="6166" max="6166" width="13.5703125" style="56" customWidth="1"/>
    <col min="6167" max="6401" width="10.7109375" style="56"/>
    <col min="6402" max="6402" width="12.7109375" style="56" customWidth="1"/>
    <col min="6403" max="6403" width="13.85546875" style="56" customWidth="1"/>
    <col min="6404" max="6404" width="13" style="56" customWidth="1"/>
    <col min="6405" max="6405" width="13.5703125" style="56" customWidth="1"/>
    <col min="6406" max="6406" width="12.5703125" style="56" customWidth="1"/>
    <col min="6407" max="6408" width="15.28515625" style="56" customWidth="1"/>
    <col min="6409" max="6409" width="14.42578125" style="56" customWidth="1"/>
    <col min="6410" max="6410" width="13" style="56" customWidth="1"/>
    <col min="6411" max="6418" width="13.28515625" style="56" customWidth="1"/>
    <col min="6419" max="6419" width="10.7109375" style="56"/>
    <col min="6420" max="6420" width="11.42578125" style="56" customWidth="1"/>
    <col min="6421" max="6421" width="15" style="56" customWidth="1"/>
    <col min="6422" max="6422" width="13.5703125" style="56" customWidth="1"/>
    <col min="6423" max="6657" width="10.7109375" style="56"/>
    <col min="6658" max="6658" width="12.7109375" style="56" customWidth="1"/>
    <col min="6659" max="6659" width="13.85546875" style="56" customWidth="1"/>
    <col min="6660" max="6660" width="13" style="56" customWidth="1"/>
    <col min="6661" max="6661" width="13.5703125" style="56" customWidth="1"/>
    <col min="6662" max="6662" width="12.5703125" style="56" customWidth="1"/>
    <col min="6663" max="6664" width="15.28515625" style="56" customWidth="1"/>
    <col min="6665" max="6665" width="14.42578125" style="56" customWidth="1"/>
    <col min="6666" max="6666" width="13" style="56" customWidth="1"/>
    <col min="6667" max="6674" width="13.28515625" style="56" customWidth="1"/>
    <col min="6675" max="6675" width="10.7109375" style="56"/>
    <col min="6676" max="6676" width="11.42578125" style="56" customWidth="1"/>
    <col min="6677" max="6677" width="15" style="56" customWidth="1"/>
    <col min="6678" max="6678" width="13.5703125" style="56" customWidth="1"/>
    <col min="6679" max="6913" width="10.7109375" style="56"/>
    <col min="6914" max="6914" width="12.7109375" style="56" customWidth="1"/>
    <col min="6915" max="6915" width="13.85546875" style="56" customWidth="1"/>
    <col min="6916" max="6916" width="13" style="56" customWidth="1"/>
    <col min="6917" max="6917" width="13.5703125" style="56" customWidth="1"/>
    <col min="6918" max="6918" width="12.5703125" style="56" customWidth="1"/>
    <col min="6919" max="6920" width="15.28515625" style="56" customWidth="1"/>
    <col min="6921" max="6921" width="14.42578125" style="56" customWidth="1"/>
    <col min="6922" max="6922" width="13" style="56" customWidth="1"/>
    <col min="6923" max="6930" width="13.28515625" style="56" customWidth="1"/>
    <col min="6931" max="6931" width="10.7109375" style="56"/>
    <col min="6932" max="6932" width="11.42578125" style="56" customWidth="1"/>
    <col min="6933" max="6933" width="15" style="56" customWidth="1"/>
    <col min="6934" max="6934" width="13.5703125" style="56" customWidth="1"/>
    <col min="6935" max="7169" width="10.7109375" style="56"/>
    <col min="7170" max="7170" width="12.7109375" style="56" customWidth="1"/>
    <col min="7171" max="7171" width="13.85546875" style="56" customWidth="1"/>
    <col min="7172" max="7172" width="13" style="56" customWidth="1"/>
    <col min="7173" max="7173" width="13.5703125" style="56" customWidth="1"/>
    <col min="7174" max="7174" width="12.5703125" style="56" customWidth="1"/>
    <col min="7175" max="7176" width="15.28515625" style="56" customWidth="1"/>
    <col min="7177" max="7177" width="14.42578125" style="56" customWidth="1"/>
    <col min="7178" max="7178" width="13" style="56" customWidth="1"/>
    <col min="7179" max="7186" width="13.28515625" style="56" customWidth="1"/>
    <col min="7187" max="7187" width="10.7109375" style="56"/>
    <col min="7188" max="7188" width="11.42578125" style="56" customWidth="1"/>
    <col min="7189" max="7189" width="15" style="56" customWidth="1"/>
    <col min="7190" max="7190" width="13.5703125" style="56" customWidth="1"/>
    <col min="7191" max="7425" width="10.7109375" style="56"/>
    <col min="7426" max="7426" width="12.7109375" style="56" customWidth="1"/>
    <col min="7427" max="7427" width="13.85546875" style="56" customWidth="1"/>
    <col min="7428" max="7428" width="13" style="56" customWidth="1"/>
    <col min="7429" max="7429" width="13.5703125" style="56" customWidth="1"/>
    <col min="7430" max="7430" width="12.5703125" style="56" customWidth="1"/>
    <col min="7431" max="7432" width="15.28515625" style="56" customWidth="1"/>
    <col min="7433" max="7433" width="14.42578125" style="56" customWidth="1"/>
    <col min="7434" max="7434" width="13" style="56" customWidth="1"/>
    <col min="7435" max="7442" width="13.28515625" style="56" customWidth="1"/>
    <col min="7443" max="7443" width="10.7109375" style="56"/>
    <col min="7444" max="7444" width="11.42578125" style="56" customWidth="1"/>
    <col min="7445" max="7445" width="15" style="56" customWidth="1"/>
    <col min="7446" max="7446" width="13.5703125" style="56" customWidth="1"/>
    <col min="7447" max="7681" width="10.7109375" style="56"/>
    <col min="7682" max="7682" width="12.7109375" style="56" customWidth="1"/>
    <col min="7683" max="7683" width="13.85546875" style="56" customWidth="1"/>
    <col min="7684" max="7684" width="13" style="56" customWidth="1"/>
    <col min="7685" max="7685" width="13.5703125" style="56" customWidth="1"/>
    <col min="7686" max="7686" width="12.5703125" style="56" customWidth="1"/>
    <col min="7687" max="7688" width="15.28515625" style="56" customWidth="1"/>
    <col min="7689" max="7689" width="14.42578125" style="56" customWidth="1"/>
    <col min="7690" max="7690" width="13" style="56" customWidth="1"/>
    <col min="7691" max="7698" width="13.28515625" style="56" customWidth="1"/>
    <col min="7699" max="7699" width="10.7109375" style="56"/>
    <col min="7700" max="7700" width="11.42578125" style="56" customWidth="1"/>
    <col min="7701" max="7701" width="15" style="56" customWidth="1"/>
    <col min="7702" max="7702" width="13.5703125" style="56" customWidth="1"/>
    <col min="7703" max="7937" width="10.7109375" style="56"/>
    <col min="7938" max="7938" width="12.7109375" style="56" customWidth="1"/>
    <col min="7939" max="7939" width="13.85546875" style="56" customWidth="1"/>
    <col min="7940" max="7940" width="13" style="56" customWidth="1"/>
    <col min="7941" max="7941" width="13.5703125" style="56" customWidth="1"/>
    <col min="7942" max="7942" width="12.5703125" style="56" customWidth="1"/>
    <col min="7943" max="7944" width="15.28515625" style="56" customWidth="1"/>
    <col min="7945" max="7945" width="14.42578125" style="56" customWidth="1"/>
    <col min="7946" max="7946" width="13" style="56" customWidth="1"/>
    <col min="7947" max="7954" width="13.28515625" style="56" customWidth="1"/>
    <col min="7955" max="7955" width="10.7109375" style="56"/>
    <col min="7956" max="7956" width="11.42578125" style="56" customWidth="1"/>
    <col min="7957" max="7957" width="15" style="56" customWidth="1"/>
    <col min="7958" max="7958" width="13.5703125" style="56" customWidth="1"/>
    <col min="7959" max="8193" width="10.7109375" style="56"/>
    <col min="8194" max="8194" width="12.7109375" style="56" customWidth="1"/>
    <col min="8195" max="8195" width="13.85546875" style="56" customWidth="1"/>
    <col min="8196" max="8196" width="13" style="56" customWidth="1"/>
    <col min="8197" max="8197" width="13.5703125" style="56" customWidth="1"/>
    <col min="8198" max="8198" width="12.5703125" style="56" customWidth="1"/>
    <col min="8199" max="8200" width="15.28515625" style="56" customWidth="1"/>
    <col min="8201" max="8201" width="14.42578125" style="56" customWidth="1"/>
    <col min="8202" max="8202" width="13" style="56" customWidth="1"/>
    <col min="8203" max="8210" width="13.28515625" style="56" customWidth="1"/>
    <col min="8211" max="8211" width="10.7109375" style="56"/>
    <col min="8212" max="8212" width="11.42578125" style="56" customWidth="1"/>
    <col min="8213" max="8213" width="15" style="56" customWidth="1"/>
    <col min="8214" max="8214" width="13.5703125" style="56" customWidth="1"/>
    <col min="8215" max="8449" width="10.7109375" style="56"/>
    <col min="8450" max="8450" width="12.7109375" style="56" customWidth="1"/>
    <col min="8451" max="8451" width="13.85546875" style="56" customWidth="1"/>
    <col min="8452" max="8452" width="13" style="56" customWidth="1"/>
    <col min="8453" max="8453" width="13.5703125" style="56" customWidth="1"/>
    <col min="8454" max="8454" width="12.5703125" style="56" customWidth="1"/>
    <col min="8455" max="8456" width="15.28515625" style="56" customWidth="1"/>
    <col min="8457" max="8457" width="14.42578125" style="56" customWidth="1"/>
    <col min="8458" max="8458" width="13" style="56" customWidth="1"/>
    <col min="8459" max="8466" width="13.28515625" style="56" customWidth="1"/>
    <col min="8467" max="8467" width="10.7109375" style="56"/>
    <col min="8468" max="8468" width="11.42578125" style="56" customWidth="1"/>
    <col min="8469" max="8469" width="15" style="56" customWidth="1"/>
    <col min="8470" max="8470" width="13.5703125" style="56" customWidth="1"/>
    <col min="8471" max="8705" width="10.7109375" style="56"/>
    <col min="8706" max="8706" width="12.7109375" style="56" customWidth="1"/>
    <col min="8707" max="8707" width="13.85546875" style="56" customWidth="1"/>
    <col min="8708" max="8708" width="13" style="56" customWidth="1"/>
    <col min="8709" max="8709" width="13.5703125" style="56" customWidth="1"/>
    <col min="8710" max="8710" width="12.5703125" style="56" customWidth="1"/>
    <col min="8711" max="8712" width="15.28515625" style="56" customWidth="1"/>
    <col min="8713" max="8713" width="14.42578125" style="56" customWidth="1"/>
    <col min="8714" max="8714" width="13" style="56" customWidth="1"/>
    <col min="8715" max="8722" width="13.28515625" style="56" customWidth="1"/>
    <col min="8723" max="8723" width="10.7109375" style="56"/>
    <col min="8724" max="8724" width="11.42578125" style="56" customWidth="1"/>
    <col min="8725" max="8725" width="15" style="56" customWidth="1"/>
    <col min="8726" max="8726" width="13.5703125" style="56" customWidth="1"/>
    <col min="8727" max="8961" width="10.7109375" style="56"/>
    <col min="8962" max="8962" width="12.7109375" style="56" customWidth="1"/>
    <col min="8963" max="8963" width="13.85546875" style="56" customWidth="1"/>
    <col min="8964" max="8964" width="13" style="56" customWidth="1"/>
    <col min="8965" max="8965" width="13.5703125" style="56" customWidth="1"/>
    <col min="8966" max="8966" width="12.5703125" style="56" customWidth="1"/>
    <col min="8967" max="8968" width="15.28515625" style="56" customWidth="1"/>
    <col min="8969" max="8969" width="14.42578125" style="56" customWidth="1"/>
    <col min="8970" max="8970" width="13" style="56" customWidth="1"/>
    <col min="8971" max="8978" width="13.28515625" style="56" customWidth="1"/>
    <col min="8979" max="8979" width="10.7109375" style="56"/>
    <col min="8980" max="8980" width="11.42578125" style="56" customWidth="1"/>
    <col min="8981" max="8981" width="15" style="56" customWidth="1"/>
    <col min="8982" max="8982" width="13.5703125" style="56" customWidth="1"/>
    <col min="8983" max="9217" width="10.7109375" style="56"/>
    <col min="9218" max="9218" width="12.7109375" style="56" customWidth="1"/>
    <col min="9219" max="9219" width="13.85546875" style="56" customWidth="1"/>
    <col min="9220" max="9220" width="13" style="56" customWidth="1"/>
    <col min="9221" max="9221" width="13.5703125" style="56" customWidth="1"/>
    <col min="9222" max="9222" width="12.5703125" style="56" customWidth="1"/>
    <col min="9223" max="9224" width="15.28515625" style="56" customWidth="1"/>
    <col min="9225" max="9225" width="14.42578125" style="56" customWidth="1"/>
    <col min="9226" max="9226" width="13" style="56" customWidth="1"/>
    <col min="9227" max="9234" width="13.28515625" style="56" customWidth="1"/>
    <col min="9235" max="9235" width="10.7109375" style="56"/>
    <col min="9236" max="9236" width="11.42578125" style="56" customWidth="1"/>
    <col min="9237" max="9237" width="15" style="56" customWidth="1"/>
    <col min="9238" max="9238" width="13.5703125" style="56" customWidth="1"/>
    <col min="9239" max="9473" width="10.7109375" style="56"/>
    <col min="9474" max="9474" width="12.7109375" style="56" customWidth="1"/>
    <col min="9475" max="9475" width="13.85546875" style="56" customWidth="1"/>
    <col min="9476" max="9476" width="13" style="56" customWidth="1"/>
    <col min="9477" max="9477" width="13.5703125" style="56" customWidth="1"/>
    <col min="9478" max="9478" width="12.5703125" style="56" customWidth="1"/>
    <col min="9479" max="9480" width="15.28515625" style="56" customWidth="1"/>
    <col min="9481" max="9481" width="14.42578125" style="56" customWidth="1"/>
    <col min="9482" max="9482" width="13" style="56" customWidth="1"/>
    <col min="9483" max="9490" width="13.28515625" style="56" customWidth="1"/>
    <col min="9491" max="9491" width="10.7109375" style="56"/>
    <col min="9492" max="9492" width="11.42578125" style="56" customWidth="1"/>
    <col min="9493" max="9493" width="15" style="56" customWidth="1"/>
    <col min="9494" max="9494" width="13.5703125" style="56" customWidth="1"/>
    <col min="9495" max="9729" width="10.7109375" style="56"/>
    <col min="9730" max="9730" width="12.7109375" style="56" customWidth="1"/>
    <col min="9731" max="9731" width="13.85546875" style="56" customWidth="1"/>
    <col min="9732" max="9732" width="13" style="56" customWidth="1"/>
    <col min="9733" max="9733" width="13.5703125" style="56" customWidth="1"/>
    <col min="9734" max="9734" width="12.5703125" style="56" customWidth="1"/>
    <col min="9735" max="9736" width="15.28515625" style="56" customWidth="1"/>
    <col min="9737" max="9737" width="14.42578125" style="56" customWidth="1"/>
    <col min="9738" max="9738" width="13" style="56" customWidth="1"/>
    <col min="9739" max="9746" width="13.28515625" style="56" customWidth="1"/>
    <col min="9747" max="9747" width="10.7109375" style="56"/>
    <col min="9748" max="9748" width="11.42578125" style="56" customWidth="1"/>
    <col min="9749" max="9749" width="15" style="56" customWidth="1"/>
    <col min="9750" max="9750" width="13.5703125" style="56" customWidth="1"/>
    <col min="9751" max="9985" width="10.7109375" style="56"/>
    <col min="9986" max="9986" width="12.7109375" style="56" customWidth="1"/>
    <col min="9987" max="9987" width="13.85546875" style="56" customWidth="1"/>
    <col min="9988" max="9988" width="13" style="56" customWidth="1"/>
    <col min="9989" max="9989" width="13.5703125" style="56" customWidth="1"/>
    <col min="9990" max="9990" width="12.5703125" style="56" customWidth="1"/>
    <col min="9991" max="9992" width="15.28515625" style="56" customWidth="1"/>
    <col min="9993" max="9993" width="14.42578125" style="56" customWidth="1"/>
    <col min="9994" max="9994" width="13" style="56" customWidth="1"/>
    <col min="9995" max="10002" width="13.28515625" style="56" customWidth="1"/>
    <col min="10003" max="10003" width="10.7109375" style="56"/>
    <col min="10004" max="10004" width="11.42578125" style="56" customWidth="1"/>
    <col min="10005" max="10005" width="15" style="56" customWidth="1"/>
    <col min="10006" max="10006" width="13.5703125" style="56" customWidth="1"/>
    <col min="10007" max="10241" width="10.7109375" style="56"/>
    <col min="10242" max="10242" width="12.7109375" style="56" customWidth="1"/>
    <col min="10243" max="10243" width="13.85546875" style="56" customWidth="1"/>
    <col min="10244" max="10244" width="13" style="56" customWidth="1"/>
    <col min="10245" max="10245" width="13.5703125" style="56" customWidth="1"/>
    <col min="10246" max="10246" width="12.5703125" style="56" customWidth="1"/>
    <col min="10247" max="10248" width="15.28515625" style="56" customWidth="1"/>
    <col min="10249" max="10249" width="14.42578125" style="56" customWidth="1"/>
    <col min="10250" max="10250" width="13" style="56" customWidth="1"/>
    <col min="10251" max="10258" width="13.28515625" style="56" customWidth="1"/>
    <col min="10259" max="10259" width="10.7109375" style="56"/>
    <col min="10260" max="10260" width="11.42578125" style="56" customWidth="1"/>
    <col min="10261" max="10261" width="15" style="56" customWidth="1"/>
    <col min="10262" max="10262" width="13.5703125" style="56" customWidth="1"/>
    <col min="10263" max="10497" width="10.7109375" style="56"/>
    <col min="10498" max="10498" width="12.7109375" style="56" customWidth="1"/>
    <col min="10499" max="10499" width="13.85546875" style="56" customWidth="1"/>
    <col min="10500" max="10500" width="13" style="56" customWidth="1"/>
    <col min="10501" max="10501" width="13.5703125" style="56" customWidth="1"/>
    <col min="10502" max="10502" width="12.5703125" style="56" customWidth="1"/>
    <col min="10503" max="10504" width="15.28515625" style="56" customWidth="1"/>
    <col min="10505" max="10505" width="14.42578125" style="56" customWidth="1"/>
    <col min="10506" max="10506" width="13" style="56" customWidth="1"/>
    <col min="10507" max="10514" width="13.28515625" style="56" customWidth="1"/>
    <col min="10515" max="10515" width="10.7109375" style="56"/>
    <col min="10516" max="10516" width="11.42578125" style="56" customWidth="1"/>
    <col min="10517" max="10517" width="15" style="56" customWidth="1"/>
    <col min="10518" max="10518" width="13.5703125" style="56" customWidth="1"/>
    <col min="10519" max="10753" width="10.7109375" style="56"/>
    <col min="10754" max="10754" width="12.7109375" style="56" customWidth="1"/>
    <col min="10755" max="10755" width="13.85546875" style="56" customWidth="1"/>
    <col min="10756" max="10756" width="13" style="56" customWidth="1"/>
    <col min="10757" max="10757" width="13.5703125" style="56" customWidth="1"/>
    <col min="10758" max="10758" width="12.5703125" style="56" customWidth="1"/>
    <col min="10759" max="10760" width="15.28515625" style="56" customWidth="1"/>
    <col min="10761" max="10761" width="14.42578125" style="56" customWidth="1"/>
    <col min="10762" max="10762" width="13" style="56" customWidth="1"/>
    <col min="10763" max="10770" width="13.28515625" style="56" customWidth="1"/>
    <col min="10771" max="10771" width="10.7109375" style="56"/>
    <col min="10772" max="10772" width="11.42578125" style="56" customWidth="1"/>
    <col min="10773" max="10773" width="15" style="56" customWidth="1"/>
    <col min="10774" max="10774" width="13.5703125" style="56" customWidth="1"/>
    <col min="10775" max="11009" width="10.7109375" style="56"/>
    <col min="11010" max="11010" width="12.7109375" style="56" customWidth="1"/>
    <col min="11011" max="11011" width="13.85546875" style="56" customWidth="1"/>
    <col min="11012" max="11012" width="13" style="56" customWidth="1"/>
    <col min="11013" max="11013" width="13.5703125" style="56" customWidth="1"/>
    <col min="11014" max="11014" width="12.5703125" style="56" customWidth="1"/>
    <col min="11015" max="11016" width="15.28515625" style="56" customWidth="1"/>
    <col min="11017" max="11017" width="14.42578125" style="56" customWidth="1"/>
    <col min="11018" max="11018" width="13" style="56" customWidth="1"/>
    <col min="11019" max="11026" width="13.28515625" style="56" customWidth="1"/>
    <col min="11027" max="11027" width="10.7109375" style="56"/>
    <col min="11028" max="11028" width="11.42578125" style="56" customWidth="1"/>
    <col min="11029" max="11029" width="15" style="56" customWidth="1"/>
    <col min="11030" max="11030" width="13.5703125" style="56" customWidth="1"/>
    <col min="11031" max="11265" width="10.7109375" style="56"/>
    <col min="11266" max="11266" width="12.7109375" style="56" customWidth="1"/>
    <col min="11267" max="11267" width="13.85546875" style="56" customWidth="1"/>
    <col min="11268" max="11268" width="13" style="56" customWidth="1"/>
    <col min="11269" max="11269" width="13.5703125" style="56" customWidth="1"/>
    <col min="11270" max="11270" width="12.5703125" style="56" customWidth="1"/>
    <col min="11271" max="11272" width="15.28515625" style="56" customWidth="1"/>
    <col min="11273" max="11273" width="14.42578125" style="56" customWidth="1"/>
    <col min="11274" max="11274" width="13" style="56" customWidth="1"/>
    <col min="11275" max="11282" width="13.28515625" style="56" customWidth="1"/>
    <col min="11283" max="11283" width="10.7109375" style="56"/>
    <col min="11284" max="11284" width="11.42578125" style="56" customWidth="1"/>
    <col min="11285" max="11285" width="15" style="56" customWidth="1"/>
    <col min="11286" max="11286" width="13.5703125" style="56" customWidth="1"/>
    <col min="11287" max="11521" width="10.7109375" style="56"/>
    <col min="11522" max="11522" width="12.7109375" style="56" customWidth="1"/>
    <col min="11523" max="11523" width="13.85546875" style="56" customWidth="1"/>
    <col min="11524" max="11524" width="13" style="56" customWidth="1"/>
    <col min="11525" max="11525" width="13.5703125" style="56" customWidth="1"/>
    <col min="11526" max="11526" width="12.5703125" style="56" customWidth="1"/>
    <col min="11527" max="11528" width="15.28515625" style="56" customWidth="1"/>
    <col min="11529" max="11529" width="14.42578125" style="56" customWidth="1"/>
    <col min="11530" max="11530" width="13" style="56" customWidth="1"/>
    <col min="11531" max="11538" width="13.28515625" style="56" customWidth="1"/>
    <col min="11539" max="11539" width="10.7109375" style="56"/>
    <col min="11540" max="11540" width="11.42578125" style="56" customWidth="1"/>
    <col min="11541" max="11541" width="15" style="56" customWidth="1"/>
    <col min="11542" max="11542" width="13.5703125" style="56" customWidth="1"/>
    <col min="11543" max="11777" width="10.7109375" style="56"/>
    <col min="11778" max="11778" width="12.7109375" style="56" customWidth="1"/>
    <col min="11779" max="11779" width="13.85546875" style="56" customWidth="1"/>
    <col min="11780" max="11780" width="13" style="56" customWidth="1"/>
    <col min="11781" max="11781" width="13.5703125" style="56" customWidth="1"/>
    <col min="11782" max="11782" width="12.5703125" style="56" customWidth="1"/>
    <col min="11783" max="11784" width="15.28515625" style="56" customWidth="1"/>
    <col min="11785" max="11785" width="14.42578125" style="56" customWidth="1"/>
    <col min="11786" max="11786" width="13" style="56" customWidth="1"/>
    <col min="11787" max="11794" width="13.28515625" style="56" customWidth="1"/>
    <col min="11795" max="11795" width="10.7109375" style="56"/>
    <col min="11796" max="11796" width="11.42578125" style="56" customWidth="1"/>
    <col min="11797" max="11797" width="15" style="56" customWidth="1"/>
    <col min="11798" max="11798" width="13.5703125" style="56" customWidth="1"/>
    <col min="11799" max="12033" width="10.7109375" style="56"/>
    <col min="12034" max="12034" width="12.7109375" style="56" customWidth="1"/>
    <col min="12035" max="12035" width="13.85546875" style="56" customWidth="1"/>
    <col min="12036" max="12036" width="13" style="56" customWidth="1"/>
    <col min="12037" max="12037" width="13.5703125" style="56" customWidth="1"/>
    <col min="12038" max="12038" width="12.5703125" style="56" customWidth="1"/>
    <col min="12039" max="12040" width="15.28515625" style="56" customWidth="1"/>
    <col min="12041" max="12041" width="14.42578125" style="56" customWidth="1"/>
    <col min="12042" max="12042" width="13" style="56" customWidth="1"/>
    <col min="12043" max="12050" width="13.28515625" style="56" customWidth="1"/>
    <col min="12051" max="12051" width="10.7109375" style="56"/>
    <col min="12052" max="12052" width="11.42578125" style="56" customWidth="1"/>
    <col min="12053" max="12053" width="15" style="56" customWidth="1"/>
    <col min="12054" max="12054" width="13.5703125" style="56" customWidth="1"/>
    <col min="12055" max="12289" width="10.7109375" style="56"/>
    <col min="12290" max="12290" width="12.7109375" style="56" customWidth="1"/>
    <col min="12291" max="12291" width="13.85546875" style="56" customWidth="1"/>
    <col min="12292" max="12292" width="13" style="56" customWidth="1"/>
    <col min="12293" max="12293" width="13.5703125" style="56" customWidth="1"/>
    <col min="12294" max="12294" width="12.5703125" style="56" customWidth="1"/>
    <col min="12295" max="12296" width="15.28515625" style="56" customWidth="1"/>
    <col min="12297" max="12297" width="14.42578125" style="56" customWidth="1"/>
    <col min="12298" max="12298" width="13" style="56" customWidth="1"/>
    <col min="12299" max="12306" width="13.28515625" style="56" customWidth="1"/>
    <col min="12307" max="12307" width="10.7109375" style="56"/>
    <col min="12308" max="12308" width="11.42578125" style="56" customWidth="1"/>
    <col min="12309" max="12309" width="15" style="56" customWidth="1"/>
    <col min="12310" max="12310" width="13.5703125" style="56" customWidth="1"/>
    <col min="12311" max="12545" width="10.7109375" style="56"/>
    <col min="12546" max="12546" width="12.7109375" style="56" customWidth="1"/>
    <col min="12547" max="12547" width="13.85546875" style="56" customWidth="1"/>
    <col min="12548" max="12548" width="13" style="56" customWidth="1"/>
    <col min="12549" max="12549" width="13.5703125" style="56" customWidth="1"/>
    <col min="12550" max="12550" width="12.5703125" style="56" customWidth="1"/>
    <col min="12551" max="12552" width="15.28515625" style="56" customWidth="1"/>
    <col min="12553" max="12553" width="14.42578125" style="56" customWidth="1"/>
    <col min="12554" max="12554" width="13" style="56" customWidth="1"/>
    <col min="12555" max="12562" width="13.28515625" style="56" customWidth="1"/>
    <col min="12563" max="12563" width="10.7109375" style="56"/>
    <col min="12564" max="12564" width="11.42578125" style="56" customWidth="1"/>
    <col min="12565" max="12565" width="15" style="56" customWidth="1"/>
    <col min="12566" max="12566" width="13.5703125" style="56" customWidth="1"/>
    <col min="12567" max="12801" width="10.7109375" style="56"/>
    <col min="12802" max="12802" width="12.7109375" style="56" customWidth="1"/>
    <col min="12803" max="12803" width="13.85546875" style="56" customWidth="1"/>
    <col min="12804" max="12804" width="13" style="56" customWidth="1"/>
    <col min="12805" max="12805" width="13.5703125" style="56" customWidth="1"/>
    <col min="12806" max="12806" width="12.5703125" style="56" customWidth="1"/>
    <col min="12807" max="12808" width="15.28515625" style="56" customWidth="1"/>
    <col min="12809" max="12809" width="14.42578125" style="56" customWidth="1"/>
    <col min="12810" max="12810" width="13" style="56" customWidth="1"/>
    <col min="12811" max="12818" width="13.28515625" style="56" customWidth="1"/>
    <col min="12819" max="12819" width="10.7109375" style="56"/>
    <col min="12820" max="12820" width="11.42578125" style="56" customWidth="1"/>
    <col min="12821" max="12821" width="15" style="56" customWidth="1"/>
    <col min="12822" max="12822" width="13.5703125" style="56" customWidth="1"/>
    <col min="12823" max="13057" width="10.7109375" style="56"/>
    <col min="13058" max="13058" width="12.7109375" style="56" customWidth="1"/>
    <col min="13059" max="13059" width="13.85546875" style="56" customWidth="1"/>
    <col min="13060" max="13060" width="13" style="56" customWidth="1"/>
    <col min="13061" max="13061" width="13.5703125" style="56" customWidth="1"/>
    <col min="13062" max="13062" width="12.5703125" style="56" customWidth="1"/>
    <col min="13063" max="13064" width="15.28515625" style="56" customWidth="1"/>
    <col min="13065" max="13065" width="14.42578125" style="56" customWidth="1"/>
    <col min="13066" max="13066" width="13" style="56" customWidth="1"/>
    <col min="13067" max="13074" width="13.28515625" style="56" customWidth="1"/>
    <col min="13075" max="13075" width="10.7109375" style="56"/>
    <col min="13076" max="13076" width="11.42578125" style="56" customWidth="1"/>
    <col min="13077" max="13077" width="15" style="56" customWidth="1"/>
    <col min="13078" max="13078" width="13.5703125" style="56" customWidth="1"/>
    <col min="13079" max="13313" width="10.7109375" style="56"/>
    <col min="13314" max="13314" width="12.7109375" style="56" customWidth="1"/>
    <col min="13315" max="13315" width="13.85546875" style="56" customWidth="1"/>
    <col min="13316" max="13316" width="13" style="56" customWidth="1"/>
    <col min="13317" max="13317" width="13.5703125" style="56" customWidth="1"/>
    <col min="13318" max="13318" width="12.5703125" style="56" customWidth="1"/>
    <col min="13319" max="13320" width="15.28515625" style="56" customWidth="1"/>
    <col min="13321" max="13321" width="14.42578125" style="56" customWidth="1"/>
    <col min="13322" max="13322" width="13" style="56" customWidth="1"/>
    <col min="13323" max="13330" width="13.28515625" style="56" customWidth="1"/>
    <col min="13331" max="13331" width="10.7109375" style="56"/>
    <col min="13332" max="13332" width="11.42578125" style="56" customWidth="1"/>
    <col min="13333" max="13333" width="15" style="56" customWidth="1"/>
    <col min="13334" max="13334" width="13.5703125" style="56" customWidth="1"/>
    <col min="13335" max="13569" width="10.7109375" style="56"/>
    <col min="13570" max="13570" width="12.7109375" style="56" customWidth="1"/>
    <col min="13571" max="13571" width="13.85546875" style="56" customWidth="1"/>
    <col min="13572" max="13572" width="13" style="56" customWidth="1"/>
    <col min="13573" max="13573" width="13.5703125" style="56" customWidth="1"/>
    <col min="13574" max="13574" width="12.5703125" style="56" customWidth="1"/>
    <col min="13575" max="13576" width="15.28515625" style="56" customWidth="1"/>
    <col min="13577" max="13577" width="14.42578125" style="56" customWidth="1"/>
    <col min="13578" max="13578" width="13" style="56" customWidth="1"/>
    <col min="13579" max="13586" width="13.28515625" style="56" customWidth="1"/>
    <col min="13587" max="13587" width="10.7109375" style="56"/>
    <col min="13588" max="13588" width="11.42578125" style="56" customWidth="1"/>
    <col min="13589" max="13589" width="15" style="56" customWidth="1"/>
    <col min="13590" max="13590" width="13.5703125" style="56" customWidth="1"/>
    <col min="13591" max="13825" width="10.7109375" style="56"/>
    <col min="13826" max="13826" width="12.7109375" style="56" customWidth="1"/>
    <col min="13827" max="13827" width="13.85546875" style="56" customWidth="1"/>
    <col min="13828" max="13828" width="13" style="56" customWidth="1"/>
    <col min="13829" max="13829" width="13.5703125" style="56" customWidth="1"/>
    <col min="13830" max="13830" width="12.5703125" style="56" customWidth="1"/>
    <col min="13831" max="13832" width="15.28515625" style="56" customWidth="1"/>
    <col min="13833" max="13833" width="14.42578125" style="56" customWidth="1"/>
    <col min="13834" max="13834" width="13" style="56" customWidth="1"/>
    <col min="13835" max="13842" width="13.28515625" style="56" customWidth="1"/>
    <col min="13843" max="13843" width="10.7109375" style="56"/>
    <col min="13844" max="13844" width="11.42578125" style="56" customWidth="1"/>
    <col min="13845" max="13845" width="15" style="56" customWidth="1"/>
    <col min="13846" max="13846" width="13.5703125" style="56" customWidth="1"/>
    <col min="13847" max="14081" width="10.7109375" style="56"/>
    <col min="14082" max="14082" width="12.7109375" style="56" customWidth="1"/>
    <col min="14083" max="14083" width="13.85546875" style="56" customWidth="1"/>
    <col min="14084" max="14084" width="13" style="56" customWidth="1"/>
    <col min="14085" max="14085" width="13.5703125" style="56" customWidth="1"/>
    <col min="14086" max="14086" width="12.5703125" style="56" customWidth="1"/>
    <col min="14087" max="14088" width="15.28515625" style="56" customWidth="1"/>
    <col min="14089" max="14089" width="14.42578125" style="56" customWidth="1"/>
    <col min="14090" max="14090" width="13" style="56" customWidth="1"/>
    <col min="14091" max="14098" width="13.28515625" style="56" customWidth="1"/>
    <col min="14099" max="14099" width="10.7109375" style="56"/>
    <col min="14100" max="14100" width="11.42578125" style="56" customWidth="1"/>
    <col min="14101" max="14101" width="15" style="56" customWidth="1"/>
    <col min="14102" max="14102" width="13.5703125" style="56" customWidth="1"/>
    <col min="14103" max="14337" width="10.7109375" style="56"/>
    <col min="14338" max="14338" width="12.7109375" style="56" customWidth="1"/>
    <col min="14339" max="14339" width="13.85546875" style="56" customWidth="1"/>
    <col min="14340" max="14340" width="13" style="56" customWidth="1"/>
    <col min="14341" max="14341" width="13.5703125" style="56" customWidth="1"/>
    <col min="14342" max="14342" width="12.5703125" style="56" customWidth="1"/>
    <col min="14343" max="14344" width="15.28515625" style="56" customWidth="1"/>
    <col min="14345" max="14345" width="14.42578125" style="56" customWidth="1"/>
    <col min="14346" max="14346" width="13" style="56" customWidth="1"/>
    <col min="14347" max="14354" width="13.28515625" style="56" customWidth="1"/>
    <col min="14355" max="14355" width="10.7109375" style="56"/>
    <col min="14356" max="14356" width="11.42578125" style="56" customWidth="1"/>
    <col min="14357" max="14357" width="15" style="56" customWidth="1"/>
    <col min="14358" max="14358" width="13.5703125" style="56" customWidth="1"/>
    <col min="14359" max="14593" width="10.7109375" style="56"/>
    <col min="14594" max="14594" width="12.7109375" style="56" customWidth="1"/>
    <col min="14595" max="14595" width="13.85546875" style="56" customWidth="1"/>
    <col min="14596" max="14596" width="13" style="56" customWidth="1"/>
    <col min="14597" max="14597" width="13.5703125" style="56" customWidth="1"/>
    <col min="14598" max="14598" width="12.5703125" style="56" customWidth="1"/>
    <col min="14599" max="14600" width="15.28515625" style="56" customWidth="1"/>
    <col min="14601" max="14601" width="14.42578125" style="56" customWidth="1"/>
    <col min="14602" max="14602" width="13" style="56" customWidth="1"/>
    <col min="14603" max="14610" width="13.28515625" style="56" customWidth="1"/>
    <col min="14611" max="14611" width="10.7109375" style="56"/>
    <col min="14612" max="14612" width="11.42578125" style="56" customWidth="1"/>
    <col min="14613" max="14613" width="15" style="56" customWidth="1"/>
    <col min="14614" max="14614" width="13.5703125" style="56" customWidth="1"/>
    <col min="14615" max="14849" width="10.7109375" style="56"/>
    <col min="14850" max="14850" width="12.7109375" style="56" customWidth="1"/>
    <col min="14851" max="14851" width="13.85546875" style="56" customWidth="1"/>
    <col min="14852" max="14852" width="13" style="56" customWidth="1"/>
    <col min="14853" max="14853" width="13.5703125" style="56" customWidth="1"/>
    <col min="14854" max="14854" width="12.5703125" style="56" customWidth="1"/>
    <col min="14855" max="14856" width="15.28515625" style="56" customWidth="1"/>
    <col min="14857" max="14857" width="14.42578125" style="56" customWidth="1"/>
    <col min="14858" max="14858" width="13" style="56" customWidth="1"/>
    <col min="14859" max="14866" width="13.28515625" style="56" customWidth="1"/>
    <col min="14867" max="14867" width="10.7109375" style="56"/>
    <col min="14868" max="14868" width="11.42578125" style="56" customWidth="1"/>
    <col min="14869" max="14869" width="15" style="56" customWidth="1"/>
    <col min="14870" max="14870" width="13.5703125" style="56" customWidth="1"/>
    <col min="14871" max="15105" width="10.7109375" style="56"/>
    <col min="15106" max="15106" width="12.7109375" style="56" customWidth="1"/>
    <col min="15107" max="15107" width="13.85546875" style="56" customWidth="1"/>
    <col min="15108" max="15108" width="13" style="56" customWidth="1"/>
    <col min="15109" max="15109" width="13.5703125" style="56" customWidth="1"/>
    <col min="15110" max="15110" width="12.5703125" style="56" customWidth="1"/>
    <col min="15111" max="15112" width="15.28515625" style="56" customWidth="1"/>
    <col min="15113" max="15113" width="14.42578125" style="56" customWidth="1"/>
    <col min="15114" max="15114" width="13" style="56" customWidth="1"/>
    <col min="15115" max="15122" width="13.28515625" style="56" customWidth="1"/>
    <col min="15123" max="15123" width="10.7109375" style="56"/>
    <col min="15124" max="15124" width="11.42578125" style="56" customWidth="1"/>
    <col min="15125" max="15125" width="15" style="56" customWidth="1"/>
    <col min="15126" max="15126" width="13.5703125" style="56" customWidth="1"/>
    <col min="15127" max="15361" width="10.7109375" style="56"/>
    <col min="15362" max="15362" width="12.7109375" style="56" customWidth="1"/>
    <col min="15363" max="15363" width="13.85546875" style="56" customWidth="1"/>
    <col min="15364" max="15364" width="13" style="56" customWidth="1"/>
    <col min="15365" max="15365" width="13.5703125" style="56" customWidth="1"/>
    <col min="15366" max="15366" width="12.5703125" style="56" customWidth="1"/>
    <col min="15367" max="15368" width="15.28515625" style="56" customWidth="1"/>
    <col min="15369" max="15369" width="14.42578125" style="56" customWidth="1"/>
    <col min="15370" max="15370" width="13" style="56" customWidth="1"/>
    <col min="15371" max="15378" width="13.28515625" style="56" customWidth="1"/>
    <col min="15379" max="15379" width="10.7109375" style="56"/>
    <col min="15380" max="15380" width="11.42578125" style="56" customWidth="1"/>
    <col min="15381" max="15381" width="15" style="56" customWidth="1"/>
    <col min="15382" max="15382" width="13.5703125" style="56" customWidth="1"/>
    <col min="15383" max="15617" width="10.7109375" style="56"/>
    <col min="15618" max="15618" width="12.7109375" style="56" customWidth="1"/>
    <col min="15619" max="15619" width="13.85546875" style="56" customWidth="1"/>
    <col min="15620" max="15620" width="13" style="56" customWidth="1"/>
    <col min="15621" max="15621" width="13.5703125" style="56" customWidth="1"/>
    <col min="15622" max="15622" width="12.5703125" style="56" customWidth="1"/>
    <col min="15623" max="15624" width="15.28515625" style="56" customWidth="1"/>
    <col min="15625" max="15625" width="14.42578125" style="56" customWidth="1"/>
    <col min="15626" max="15626" width="13" style="56" customWidth="1"/>
    <col min="15627" max="15634" width="13.28515625" style="56" customWidth="1"/>
    <col min="15635" max="15635" width="10.7109375" style="56"/>
    <col min="15636" max="15636" width="11.42578125" style="56" customWidth="1"/>
    <col min="15637" max="15637" width="15" style="56" customWidth="1"/>
    <col min="15638" max="15638" width="13.5703125" style="56" customWidth="1"/>
    <col min="15639" max="15873" width="10.7109375" style="56"/>
    <col min="15874" max="15874" width="12.7109375" style="56" customWidth="1"/>
    <col min="15875" max="15875" width="13.85546875" style="56" customWidth="1"/>
    <col min="15876" max="15876" width="13" style="56" customWidth="1"/>
    <col min="15877" max="15877" width="13.5703125" style="56" customWidth="1"/>
    <col min="15878" max="15878" width="12.5703125" style="56" customWidth="1"/>
    <col min="15879" max="15880" width="15.28515625" style="56" customWidth="1"/>
    <col min="15881" max="15881" width="14.42578125" style="56" customWidth="1"/>
    <col min="15882" max="15882" width="13" style="56" customWidth="1"/>
    <col min="15883" max="15890" width="13.28515625" style="56" customWidth="1"/>
    <col min="15891" max="15891" width="10.7109375" style="56"/>
    <col min="15892" max="15892" width="11.42578125" style="56" customWidth="1"/>
    <col min="15893" max="15893" width="15" style="56" customWidth="1"/>
    <col min="15894" max="15894" width="13.5703125" style="56" customWidth="1"/>
    <col min="15895" max="16129" width="10.7109375" style="56"/>
    <col min="16130" max="16130" width="12.7109375" style="56" customWidth="1"/>
    <col min="16131" max="16131" width="13.85546875" style="56" customWidth="1"/>
    <col min="16132" max="16132" width="13" style="56" customWidth="1"/>
    <col min="16133" max="16133" width="13.5703125" style="56" customWidth="1"/>
    <col min="16134" max="16134" width="12.5703125" style="56" customWidth="1"/>
    <col min="16135" max="16136" width="15.28515625" style="56" customWidth="1"/>
    <col min="16137" max="16137" width="14.42578125" style="56" customWidth="1"/>
    <col min="16138" max="16138" width="13" style="56" customWidth="1"/>
    <col min="16139" max="16146" width="13.28515625" style="56" customWidth="1"/>
    <col min="16147" max="16147" width="10.7109375" style="56"/>
    <col min="16148" max="16148" width="11.42578125" style="56" customWidth="1"/>
    <col min="16149" max="16149" width="15" style="56" customWidth="1"/>
    <col min="16150" max="16150" width="13.5703125" style="56" customWidth="1"/>
    <col min="16151" max="16384" width="10.7109375" style="56"/>
  </cols>
  <sheetData>
    <row r="1" spans="1:27" ht="33.75" customHeight="1" x14ac:dyDescent="0.25">
      <c r="A1" s="80" t="s">
        <v>137</v>
      </c>
      <c r="C1" s="82" t="s">
        <v>47</v>
      </c>
      <c r="D1" s="83"/>
      <c r="E1" s="83"/>
      <c r="F1" s="83"/>
      <c r="G1" s="83"/>
      <c r="H1" s="83"/>
      <c r="I1" s="84"/>
      <c r="J1" s="82" t="s">
        <v>46</v>
      </c>
      <c r="K1" s="84"/>
      <c r="L1" s="85" t="s">
        <v>45</v>
      </c>
      <c r="M1" s="86"/>
      <c r="N1" s="86"/>
      <c r="O1" s="86"/>
      <c r="P1" s="86"/>
      <c r="Q1" s="86"/>
      <c r="R1" s="87"/>
      <c r="S1" s="82" t="s">
        <v>44</v>
      </c>
      <c r="T1" s="83"/>
      <c r="U1" s="88" t="s">
        <v>43</v>
      </c>
      <c r="V1" s="89"/>
      <c r="W1" s="90"/>
      <c r="X1" s="77" t="s">
        <v>3</v>
      </c>
    </row>
    <row r="2" spans="1:27" s="63" customFormat="1" ht="63" customHeight="1" x14ac:dyDescent="0.25">
      <c r="A2" s="81"/>
      <c r="B2" s="57" t="s">
        <v>138</v>
      </c>
      <c r="C2" s="58" t="s">
        <v>139</v>
      </c>
      <c r="D2" s="59" t="s">
        <v>140</v>
      </c>
      <c r="E2" s="60" t="s">
        <v>141</v>
      </c>
      <c r="F2" s="60" t="s">
        <v>39</v>
      </c>
      <c r="G2" s="58" t="s">
        <v>142</v>
      </c>
      <c r="H2" s="59" t="s">
        <v>143</v>
      </c>
      <c r="I2" s="61" t="s">
        <v>16</v>
      </c>
      <c r="J2" s="58" t="s">
        <v>144</v>
      </c>
      <c r="K2" s="59" t="s">
        <v>27</v>
      </c>
      <c r="L2" s="58" t="s">
        <v>29</v>
      </c>
      <c r="M2" s="59" t="s">
        <v>30</v>
      </c>
      <c r="N2" s="60" t="s">
        <v>145</v>
      </c>
      <c r="O2" s="60" t="s">
        <v>32</v>
      </c>
      <c r="P2" s="58" t="s">
        <v>33</v>
      </c>
      <c r="Q2" s="59" t="s">
        <v>34</v>
      </c>
      <c r="R2" s="60" t="s">
        <v>40</v>
      </c>
      <c r="S2" s="58" t="s">
        <v>146</v>
      </c>
      <c r="T2" s="62" t="s">
        <v>147</v>
      </c>
      <c r="U2" s="60" t="s">
        <v>148</v>
      </c>
      <c r="V2" s="60" t="s">
        <v>149</v>
      </c>
      <c r="W2" s="60" t="s">
        <v>150</v>
      </c>
      <c r="X2" s="78"/>
    </row>
    <row r="3" spans="1:27" ht="31.5" x14ac:dyDescent="0.25">
      <c r="A3" s="64">
        <v>1</v>
      </c>
      <c r="B3" s="65" t="s">
        <v>76</v>
      </c>
      <c r="C3" s="66">
        <v>6</v>
      </c>
      <c r="D3" s="66">
        <v>0</v>
      </c>
      <c r="E3" s="66">
        <v>19</v>
      </c>
      <c r="F3" s="66">
        <v>0</v>
      </c>
      <c r="G3" s="66">
        <v>1</v>
      </c>
      <c r="H3" s="66">
        <v>0</v>
      </c>
      <c r="I3" s="67">
        <v>4</v>
      </c>
      <c r="J3" s="66">
        <v>1</v>
      </c>
      <c r="K3" s="66">
        <v>7</v>
      </c>
      <c r="L3" s="67">
        <v>9</v>
      </c>
      <c r="M3" s="67">
        <v>0</v>
      </c>
      <c r="N3" s="67">
        <v>16</v>
      </c>
      <c r="O3" s="67">
        <v>19</v>
      </c>
      <c r="P3" s="67">
        <v>12</v>
      </c>
      <c r="Q3" s="67">
        <v>2</v>
      </c>
      <c r="R3" s="67">
        <v>20</v>
      </c>
      <c r="S3" s="66">
        <v>21</v>
      </c>
      <c r="T3" s="66">
        <v>88</v>
      </c>
      <c r="U3" s="66">
        <v>12</v>
      </c>
      <c r="V3" s="67">
        <v>3</v>
      </c>
      <c r="W3" s="66">
        <v>1</v>
      </c>
      <c r="X3" s="67"/>
    </row>
    <row r="4" spans="1:27" ht="31.5" x14ac:dyDescent="0.25">
      <c r="A4" s="64">
        <v>1</v>
      </c>
      <c r="B4" s="65" t="s">
        <v>77</v>
      </c>
      <c r="C4" s="66">
        <v>5</v>
      </c>
      <c r="D4" s="66">
        <v>0</v>
      </c>
      <c r="E4" s="66">
        <v>18</v>
      </c>
      <c r="F4" s="66">
        <v>7</v>
      </c>
      <c r="G4" s="66">
        <v>3</v>
      </c>
      <c r="H4" s="66">
        <v>0</v>
      </c>
      <c r="I4" s="67">
        <v>5</v>
      </c>
      <c r="J4" s="66">
        <v>4</v>
      </c>
      <c r="K4" s="66">
        <v>5</v>
      </c>
      <c r="L4" s="67">
        <v>9</v>
      </c>
      <c r="M4" s="67">
        <v>0</v>
      </c>
      <c r="N4" s="67">
        <v>17</v>
      </c>
      <c r="O4" s="67">
        <v>19</v>
      </c>
      <c r="P4" s="67">
        <v>21</v>
      </c>
      <c r="Q4" s="67">
        <v>2</v>
      </c>
      <c r="R4" s="67">
        <v>26</v>
      </c>
      <c r="S4" s="66">
        <v>23</v>
      </c>
      <c r="T4" s="66">
        <v>73</v>
      </c>
      <c r="U4" s="66">
        <v>2</v>
      </c>
      <c r="V4" s="67">
        <v>0</v>
      </c>
      <c r="W4" s="66">
        <v>0</v>
      </c>
      <c r="X4" s="67"/>
    </row>
    <row r="5" spans="1:27" ht="31.5" x14ac:dyDescent="0.25">
      <c r="A5" s="64">
        <v>1</v>
      </c>
      <c r="B5" s="65" t="s">
        <v>78</v>
      </c>
      <c r="C5" s="66">
        <v>4</v>
      </c>
      <c r="D5" s="66">
        <v>0</v>
      </c>
      <c r="E5" s="66">
        <v>10</v>
      </c>
      <c r="F5" s="66">
        <v>6</v>
      </c>
      <c r="G5" s="66">
        <v>2</v>
      </c>
      <c r="H5" s="66">
        <v>0</v>
      </c>
      <c r="I5" s="67">
        <v>4</v>
      </c>
      <c r="J5" s="66">
        <v>2</v>
      </c>
      <c r="K5" s="66">
        <v>7</v>
      </c>
      <c r="L5" s="67">
        <v>8</v>
      </c>
      <c r="M5" s="67">
        <v>0</v>
      </c>
      <c r="N5" s="67">
        <v>20</v>
      </c>
      <c r="O5" s="67">
        <v>30</v>
      </c>
      <c r="P5" s="67">
        <v>9</v>
      </c>
      <c r="Q5" s="67">
        <v>6</v>
      </c>
      <c r="R5" s="67">
        <v>32</v>
      </c>
      <c r="S5" s="66">
        <v>18</v>
      </c>
      <c r="T5" s="66">
        <v>69</v>
      </c>
      <c r="U5" s="66">
        <v>3</v>
      </c>
      <c r="V5" s="67">
        <v>1</v>
      </c>
      <c r="W5" s="66">
        <v>0</v>
      </c>
      <c r="X5" s="67"/>
    </row>
    <row r="6" spans="1:27" ht="31.5" x14ac:dyDescent="0.25">
      <c r="A6" s="64">
        <v>1</v>
      </c>
      <c r="B6" s="65" t="s">
        <v>79</v>
      </c>
      <c r="C6" s="66">
        <v>3</v>
      </c>
      <c r="D6" s="66">
        <v>0</v>
      </c>
      <c r="E6" s="66">
        <v>15</v>
      </c>
      <c r="F6" s="66">
        <v>12</v>
      </c>
      <c r="G6" s="66">
        <v>2</v>
      </c>
      <c r="H6" s="66">
        <v>1</v>
      </c>
      <c r="I6" s="67">
        <v>2</v>
      </c>
      <c r="J6" s="68">
        <v>2</v>
      </c>
      <c r="K6" s="68">
        <v>6</v>
      </c>
      <c r="L6" s="67">
        <v>7</v>
      </c>
      <c r="M6" s="67">
        <v>0</v>
      </c>
      <c r="N6" s="67">
        <v>11</v>
      </c>
      <c r="O6" s="67">
        <v>28</v>
      </c>
      <c r="P6" s="67">
        <v>17</v>
      </c>
      <c r="Q6" s="67">
        <v>2</v>
      </c>
      <c r="R6" s="67">
        <v>37</v>
      </c>
      <c r="S6" s="66">
        <v>17</v>
      </c>
      <c r="T6" s="66">
        <v>58</v>
      </c>
      <c r="U6" s="66">
        <v>3</v>
      </c>
      <c r="V6" s="67">
        <v>7</v>
      </c>
      <c r="W6" s="66">
        <v>0</v>
      </c>
      <c r="X6" s="67"/>
    </row>
    <row r="7" spans="1:27" ht="30" x14ac:dyDescent="0.25">
      <c r="A7" s="67">
        <v>1</v>
      </c>
      <c r="B7" s="69" t="s">
        <v>80</v>
      </c>
      <c r="C7" s="67">
        <v>0</v>
      </c>
      <c r="D7" s="67">
        <v>1</v>
      </c>
      <c r="E7" s="67">
        <v>9</v>
      </c>
      <c r="F7" s="67">
        <v>9</v>
      </c>
      <c r="G7" s="67">
        <v>3</v>
      </c>
      <c r="H7" s="67">
        <v>0</v>
      </c>
      <c r="I7" s="67">
        <v>4</v>
      </c>
      <c r="J7" s="67">
        <v>0</v>
      </c>
      <c r="K7" s="67">
        <v>9</v>
      </c>
      <c r="L7" s="67">
        <v>11</v>
      </c>
      <c r="M7" s="67">
        <v>0</v>
      </c>
      <c r="N7" s="67">
        <v>11</v>
      </c>
      <c r="O7" s="67">
        <v>25</v>
      </c>
      <c r="P7" s="67">
        <v>10</v>
      </c>
      <c r="Q7" s="67">
        <v>5</v>
      </c>
      <c r="R7" s="67">
        <v>22</v>
      </c>
      <c r="S7" s="67">
        <v>14</v>
      </c>
      <c r="T7" s="67">
        <v>64</v>
      </c>
      <c r="U7" s="67">
        <v>5</v>
      </c>
      <c r="V7" s="67">
        <v>6</v>
      </c>
      <c r="W7" s="67">
        <v>0</v>
      </c>
      <c r="X7" s="67"/>
      <c r="Y7" s="67"/>
      <c r="Z7" s="67"/>
      <c r="AA7" s="67"/>
    </row>
    <row r="8" spans="1:27" ht="31.5" x14ac:dyDescent="0.25">
      <c r="A8" s="64">
        <v>1</v>
      </c>
      <c r="B8" s="65" t="s">
        <v>81</v>
      </c>
      <c r="C8" s="67">
        <v>0</v>
      </c>
      <c r="D8" s="67">
        <v>0</v>
      </c>
      <c r="E8" s="67">
        <v>0</v>
      </c>
      <c r="F8" s="66">
        <v>0</v>
      </c>
      <c r="G8" s="66">
        <v>0</v>
      </c>
      <c r="H8" s="66">
        <v>0</v>
      </c>
      <c r="I8" s="66">
        <v>0</v>
      </c>
      <c r="J8" s="67">
        <v>0</v>
      </c>
      <c r="K8" s="66">
        <v>0</v>
      </c>
      <c r="L8" s="67">
        <v>0</v>
      </c>
      <c r="M8" s="67">
        <v>0</v>
      </c>
      <c r="N8" s="67">
        <v>0</v>
      </c>
      <c r="O8" s="67">
        <v>0</v>
      </c>
      <c r="P8" s="67">
        <v>0</v>
      </c>
      <c r="Q8" s="67">
        <v>0</v>
      </c>
      <c r="R8" s="67">
        <v>0</v>
      </c>
      <c r="S8" s="67">
        <v>25</v>
      </c>
      <c r="T8" s="67">
        <v>85</v>
      </c>
      <c r="U8" s="67">
        <v>0</v>
      </c>
      <c r="V8" s="67">
        <v>0</v>
      </c>
      <c r="W8" s="66">
        <v>0</v>
      </c>
      <c r="X8" s="67"/>
    </row>
    <row r="9" spans="1:27" ht="31.5" x14ac:dyDescent="0.25">
      <c r="A9" s="64">
        <v>1</v>
      </c>
      <c r="B9" s="65" t="s">
        <v>82</v>
      </c>
      <c r="C9" s="67">
        <v>0</v>
      </c>
      <c r="D9" s="67">
        <v>0</v>
      </c>
      <c r="E9" s="67">
        <v>0</v>
      </c>
      <c r="F9" s="66">
        <v>0</v>
      </c>
      <c r="G9" s="66">
        <v>0</v>
      </c>
      <c r="H9" s="66">
        <v>0</v>
      </c>
      <c r="I9" s="66">
        <v>0</v>
      </c>
      <c r="J9" s="67">
        <v>0</v>
      </c>
      <c r="K9" s="66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19</v>
      </c>
      <c r="T9" s="67">
        <v>101</v>
      </c>
      <c r="U9" s="67">
        <v>0</v>
      </c>
      <c r="V9" s="67">
        <v>0</v>
      </c>
      <c r="W9" s="66">
        <v>0</v>
      </c>
      <c r="X9" s="67"/>
    </row>
    <row r="10" spans="1:27" x14ac:dyDescent="0.25">
      <c r="A10" s="79" t="s">
        <v>103</v>
      </c>
      <c r="B10" s="79"/>
      <c r="C10" s="70">
        <f t="shared" ref="C10:W10" si="0">SUM(C3:C9)</f>
        <v>18</v>
      </c>
      <c r="D10" s="70">
        <f t="shared" si="0"/>
        <v>1</v>
      </c>
      <c r="E10" s="70">
        <f t="shared" si="0"/>
        <v>71</v>
      </c>
      <c r="F10" s="70">
        <f t="shared" si="0"/>
        <v>34</v>
      </c>
      <c r="G10" s="70">
        <f t="shared" si="0"/>
        <v>11</v>
      </c>
      <c r="H10" s="70">
        <f t="shared" si="0"/>
        <v>1</v>
      </c>
      <c r="I10" s="70">
        <f t="shared" si="0"/>
        <v>19</v>
      </c>
      <c r="J10" s="70">
        <f t="shared" si="0"/>
        <v>9</v>
      </c>
      <c r="K10" s="70">
        <f t="shared" si="0"/>
        <v>34</v>
      </c>
      <c r="L10" s="70">
        <f t="shared" si="0"/>
        <v>44</v>
      </c>
      <c r="M10" s="70">
        <f t="shared" si="0"/>
        <v>0</v>
      </c>
      <c r="N10" s="70">
        <f t="shared" si="0"/>
        <v>75</v>
      </c>
      <c r="O10" s="70">
        <f t="shared" si="0"/>
        <v>121</v>
      </c>
      <c r="P10" s="70">
        <f t="shared" si="0"/>
        <v>69</v>
      </c>
      <c r="Q10" s="70">
        <f t="shared" si="0"/>
        <v>17</v>
      </c>
      <c r="R10" s="70">
        <f t="shared" si="0"/>
        <v>137</v>
      </c>
      <c r="S10" s="70">
        <f t="shared" si="0"/>
        <v>137</v>
      </c>
      <c r="T10" s="70">
        <f t="shared" si="0"/>
        <v>538</v>
      </c>
      <c r="U10" s="70">
        <f t="shared" si="0"/>
        <v>25</v>
      </c>
      <c r="V10" s="70">
        <f t="shared" si="0"/>
        <v>17</v>
      </c>
      <c r="W10" s="70">
        <f t="shared" si="0"/>
        <v>1</v>
      </c>
      <c r="X10" s="67">
        <f>SUM(C10:W10)</f>
        <v>1379</v>
      </c>
    </row>
    <row r="11" spans="1:27" ht="15.75" x14ac:dyDescent="0.25">
      <c r="B11" s="71" t="s">
        <v>151</v>
      </c>
      <c r="C11" s="56">
        <f>AVERAGE(C3:C7)</f>
        <v>3.6</v>
      </c>
      <c r="D11" s="56">
        <f t="shared" ref="D11:R11" si="1">AVERAGE(D3:D7)</f>
        <v>0.2</v>
      </c>
      <c r="E11" s="56">
        <f t="shared" si="1"/>
        <v>14.2</v>
      </c>
      <c r="F11" s="56">
        <f t="shared" si="1"/>
        <v>6.8</v>
      </c>
      <c r="G11" s="56">
        <f t="shared" si="1"/>
        <v>2.2000000000000002</v>
      </c>
      <c r="H11" s="56">
        <f t="shared" si="1"/>
        <v>0.2</v>
      </c>
      <c r="I11" s="56">
        <f>AVERAGE(I3:I7)</f>
        <v>3.8</v>
      </c>
      <c r="J11" s="56">
        <f t="shared" si="1"/>
        <v>1.8</v>
      </c>
      <c r="K11" s="56">
        <f t="shared" si="1"/>
        <v>6.8</v>
      </c>
      <c r="L11" s="56">
        <f t="shared" si="1"/>
        <v>8.8000000000000007</v>
      </c>
      <c r="M11" s="56">
        <f t="shared" si="1"/>
        <v>0</v>
      </c>
      <c r="N11" s="56">
        <f t="shared" si="1"/>
        <v>15</v>
      </c>
      <c r="O11" s="56">
        <f t="shared" si="1"/>
        <v>24.2</v>
      </c>
      <c r="P11" s="56">
        <f t="shared" si="1"/>
        <v>13.8</v>
      </c>
      <c r="Q11" s="56">
        <f t="shared" si="1"/>
        <v>3.4</v>
      </c>
      <c r="R11" s="56">
        <f t="shared" si="1"/>
        <v>27.4</v>
      </c>
      <c r="S11" s="56">
        <f>AVERAGE(S3:S9)</f>
        <v>19.571428571428573</v>
      </c>
      <c r="T11" s="56">
        <f>AVERAGE(T3:T9)</f>
        <v>76.857142857142861</v>
      </c>
      <c r="U11" s="56">
        <f>AVERAGE(U3:U7)</f>
        <v>5</v>
      </c>
      <c r="V11" s="56">
        <f>AVERAGE(V3:V7)</f>
        <v>3.4</v>
      </c>
      <c r="W11" s="56">
        <f>AVERAGE(W3:W7)</f>
        <v>0.2</v>
      </c>
    </row>
    <row r="12" spans="1:27" ht="15.75" x14ac:dyDescent="0.25">
      <c r="B12" s="71" t="s">
        <v>152</v>
      </c>
      <c r="C12" s="56">
        <f>MAX(C3:C7)</f>
        <v>6</v>
      </c>
      <c r="D12" s="56">
        <f t="shared" ref="D12:R12" si="2">MAX(D3:D7)</f>
        <v>1</v>
      </c>
      <c r="E12" s="56">
        <f t="shared" si="2"/>
        <v>19</v>
      </c>
      <c r="F12" s="56">
        <f t="shared" si="2"/>
        <v>12</v>
      </c>
      <c r="G12" s="56">
        <f t="shared" si="2"/>
        <v>3</v>
      </c>
      <c r="H12" s="56">
        <f t="shared" si="2"/>
        <v>1</v>
      </c>
      <c r="I12" s="56">
        <f t="shared" si="2"/>
        <v>5</v>
      </c>
      <c r="J12" s="56">
        <f t="shared" si="2"/>
        <v>4</v>
      </c>
      <c r="K12" s="56">
        <f t="shared" si="2"/>
        <v>9</v>
      </c>
      <c r="L12" s="56">
        <f t="shared" si="2"/>
        <v>11</v>
      </c>
      <c r="M12" s="56">
        <f t="shared" si="2"/>
        <v>0</v>
      </c>
      <c r="N12" s="56">
        <f t="shared" si="2"/>
        <v>20</v>
      </c>
      <c r="O12" s="56">
        <f t="shared" si="2"/>
        <v>30</v>
      </c>
      <c r="P12" s="56">
        <f>MAX(P3:P7)</f>
        <v>21</v>
      </c>
      <c r="Q12" s="56">
        <f t="shared" si="2"/>
        <v>6</v>
      </c>
      <c r="R12" s="56">
        <f t="shared" si="2"/>
        <v>37</v>
      </c>
      <c r="S12" s="56">
        <f>MAX(S3:S9)</f>
        <v>25</v>
      </c>
      <c r="T12" s="56">
        <f>MAX(T3:T9)</f>
        <v>101</v>
      </c>
      <c r="U12" s="56">
        <f>MAX(U3:U7)</f>
        <v>12</v>
      </c>
      <c r="V12" s="56">
        <f>MAX(V3:V7)</f>
        <v>7</v>
      </c>
      <c r="W12" s="56">
        <f>MAX(W3:W5)</f>
        <v>1</v>
      </c>
    </row>
    <row r="13" spans="1:27" ht="15.75" x14ac:dyDescent="0.25">
      <c r="B13" s="71" t="s">
        <v>153</v>
      </c>
      <c r="C13" s="56">
        <f>MIN(C3:C7)</f>
        <v>0</v>
      </c>
      <c r="D13" s="56">
        <f t="shared" ref="D13:R13" si="3">MIN(D3:D7)</f>
        <v>0</v>
      </c>
      <c r="E13" s="56">
        <f t="shared" si="3"/>
        <v>9</v>
      </c>
      <c r="F13" s="56">
        <f t="shared" si="3"/>
        <v>0</v>
      </c>
      <c r="G13" s="56">
        <f t="shared" si="3"/>
        <v>1</v>
      </c>
      <c r="H13" s="56">
        <f t="shared" si="3"/>
        <v>0</v>
      </c>
      <c r="I13" s="56">
        <f t="shared" si="3"/>
        <v>2</v>
      </c>
      <c r="J13" s="56">
        <f t="shared" si="3"/>
        <v>0</v>
      </c>
      <c r="K13" s="56">
        <f t="shared" si="3"/>
        <v>5</v>
      </c>
      <c r="L13" s="56">
        <f t="shared" si="3"/>
        <v>7</v>
      </c>
      <c r="M13" s="56">
        <f t="shared" si="3"/>
        <v>0</v>
      </c>
      <c r="N13" s="56">
        <f t="shared" si="3"/>
        <v>11</v>
      </c>
      <c r="O13" s="56">
        <f t="shared" si="3"/>
        <v>19</v>
      </c>
      <c r="P13" s="56">
        <f t="shared" si="3"/>
        <v>9</v>
      </c>
      <c r="Q13" s="56">
        <f t="shared" si="3"/>
        <v>2</v>
      </c>
      <c r="R13" s="56">
        <f t="shared" si="3"/>
        <v>20</v>
      </c>
      <c r="S13" s="56">
        <f>MIN(S3:S9)</f>
        <v>14</v>
      </c>
      <c r="T13" s="56">
        <f>MIN(T3:T9)</f>
        <v>58</v>
      </c>
      <c r="U13" s="56">
        <f>MIN(U3:U7)</f>
        <v>2</v>
      </c>
      <c r="V13" s="56">
        <f>MIN(V3:V7)</f>
        <v>0</v>
      </c>
      <c r="W13" s="56">
        <f>MIN(W3:W7)</f>
        <v>0</v>
      </c>
    </row>
    <row r="17" spans="2:3" x14ac:dyDescent="0.25">
      <c r="B17" s="56" t="s">
        <v>47</v>
      </c>
      <c r="C17" s="56">
        <f>SUM(C10:I10)</f>
        <v>155</v>
      </c>
    </row>
    <row r="18" spans="2:3" x14ac:dyDescent="0.25">
      <c r="B18" s="56" t="s">
        <v>46</v>
      </c>
      <c r="C18" s="56">
        <f>SUM(J10:K10)</f>
        <v>43</v>
      </c>
    </row>
    <row r="19" spans="2:3" x14ac:dyDescent="0.25">
      <c r="B19" s="56" t="s">
        <v>45</v>
      </c>
      <c r="C19" s="56">
        <f>SUM(L10:R10)</f>
        <v>463</v>
      </c>
    </row>
    <row r="20" spans="2:3" x14ac:dyDescent="0.25">
      <c r="B20" s="56" t="s">
        <v>44</v>
      </c>
      <c r="C20" s="56">
        <f>SUM(S10:T10)</f>
        <v>675</v>
      </c>
    </row>
    <row r="21" spans="2:3" x14ac:dyDescent="0.25">
      <c r="B21" s="56" t="s">
        <v>43</v>
      </c>
      <c r="C21" s="56">
        <f>SUM(U10:V10)</f>
        <v>42</v>
      </c>
    </row>
  </sheetData>
  <mergeCells count="8">
    <mergeCell ref="X1:X2"/>
    <mergeCell ref="A10:B10"/>
    <mergeCell ref="A1:A2"/>
    <mergeCell ref="C1:I1"/>
    <mergeCell ref="J1:K1"/>
    <mergeCell ref="L1:R1"/>
    <mergeCell ref="S1:T1"/>
    <mergeCell ref="U1:W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6DD0A-82B1-46FA-B59A-368C7E5676CC}">
  <dimension ref="A1:AA21"/>
  <sheetViews>
    <sheetView zoomScale="93" zoomScaleNormal="93" workbookViewId="0">
      <pane xSplit="2" ySplit="2" topLeftCell="G3" activePane="bottomRight" state="frozen"/>
      <selection pane="topRight" activeCell="C1" sqref="C1"/>
      <selection pane="bottomLeft" activeCell="A8" sqref="A8"/>
      <selection pane="bottomRight" activeCell="H8" sqref="H8"/>
    </sheetView>
  </sheetViews>
  <sheetFormatPr baseColWidth="10" defaultColWidth="10.7109375" defaultRowHeight="15" x14ac:dyDescent="0.25"/>
  <cols>
    <col min="1" max="1" width="10.7109375" style="56"/>
    <col min="2" max="2" width="12.7109375" style="56" customWidth="1"/>
    <col min="3" max="3" width="13.85546875" style="56" customWidth="1"/>
    <col min="4" max="4" width="13" style="56" customWidth="1"/>
    <col min="5" max="5" width="13.5703125" style="56" customWidth="1"/>
    <col min="6" max="6" width="12.5703125" style="56" customWidth="1"/>
    <col min="7" max="8" width="15.28515625" style="56" customWidth="1"/>
    <col min="9" max="9" width="14.42578125" style="56" customWidth="1"/>
    <col min="10" max="10" width="13" style="56" customWidth="1"/>
    <col min="11" max="18" width="13.28515625" style="56" customWidth="1"/>
    <col min="19" max="19" width="10.7109375" style="56" customWidth="1"/>
    <col min="20" max="20" width="11.42578125" style="56" customWidth="1"/>
    <col min="21" max="21" width="15" style="56" customWidth="1"/>
    <col min="22" max="22" width="13.5703125" style="56" customWidth="1"/>
    <col min="23" max="257" width="10.7109375" style="56"/>
    <col min="258" max="258" width="12.7109375" style="56" customWidth="1"/>
    <col min="259" max="259" width="13.85546875" style="56" customWidth="1"/>
    <col min="260" max="260" width="13" style="56" customWidth="1"/>
    <col min="261" max="261" width="13.5703125" style="56" customWidth="1"/>
    <col min="262" max="262" width="12.5703125" style="56" customWidth="1"/>
    <col min="263" max="264" width="15.28515625" style="56" customWidth="1"/>
    <col min="265" max="265" width="14.42578125" style="56" customWidth="1"/>
    <col min="266" max="266" width="13" style="56" customWidth="1"/>
    <col min="267" max="274" width="13.28515625" style="56" customWidth="1"/>
    <col min="275" max="275" width="10.7109375" style="56"/>
    <col min="276" max="276" width="11.42578125" style="56" customWidth="1"/>
    <col min="277" max="277" width="15" style="56" customWidth="1"/>
    <col min="278" max="278" width="13.5703125" style="56" customWidth="1"/>
    <col min="279" max="513" width="10.7109375" style="56"/>
    <col min="514" max="514" width="12.7109375" style="56" customWidth="1"/>
    <col min="515" max="515" width="13.85546875" style="56" customWidth="1"/>
    <col min="516" max="516" width="13" style="56" customWidth="1"/>
    <col min="517" max="517" width="13.5703125" style="56" customWidth="1"/>
    <col min="518" max="518" width="12.5703125" style="56" customWidth="1"/>
    <col min="519" max="520" width="15.28515625" style="56" customWidth="1"/>
    <col min="521" max="521" width="14.42578125" style="56" customWidth="1"/>
    <col min="522" max="522" width="13" style="56" customWidth="1"/>
    <col min="523" max="530" width="13.28515625" style="56" customWidth="1"/>
    <col min="531" max="531" width="10.7109375" style="56"/>
    <col min="532" max="532" width="11.42578125" style="56" customWidth="1"/>
    <col min="533" max="533" width="15" style="56" customWidth="1"/>
    <col min="534" max="534" width="13.5703125" style="56" customWidth="1"/>
    <col min="535" max="769" width="10.7109375" style="56"/>
    <col min="770" max="770" width="12.7109375" style="56" customWidth="1"/>
    <col min="771" max="771" width="13.85546875" style="56" customWidth="1"/>
    <col min="772" max="772" width="13" style="56" customWidth="1"/>
    <col min="773" max="773" width="13.5703125" style="56" customWidth="1"/>
    <col min="774" max="774" width="12.5703125" style="56" customWidth="1"/>
    <col min="775" max="776" width="15.28515625" style="56" customWidth="1"/>
    <col min="777" max="777" width="14.42578125" style="56" customWidth="1"/>
    <col min="778" max="778" width="13" style="56" customWidth="1"/>
    <col min="779" max="786" width="13.28515625" style="56" customWidth="1"/>
    <col min="787" max="787" width="10.7109375" style="56"/>
    <col min="788" max="788" width="11.42578125" style="56" customWidth="1"/>
    <col min="789" max="789" width="15" style="56" customWidth="1"/>
    <col min="790" max="790" width="13.5703125" style="56" customWidth="1"/>
    <col min="791" max="1025" width="10.7109375" style="56"/>
    <col min="1026" max="1026" width="12.7109375" style="56" customWidth="1"/>
    <col min="1027" max="1027" width="13.85546875" style="56" customWidth="1"/>
    <col min="1028" max="1028" width="13" style="56" customWidth="1"/>
    <col min="1029" max="1029" width="13.5703125" style="56" customWidth="1"/>
    <col min="1030" max="1030" width="12.5703125" style="56" customWidth="1"/>
    <col min="1031" max="1032" width="15.28515625" style="56" customWidth="1"/>
    <col min="1033" max="1033" width="14.42578125" style="56" customWidth="1"/>
    <col min="1034" max="1034" width="13" style="56" customWidth="1"/>
    <col min="1035" max="1042" width="13.28515625" style="56" customWidth="1"/>
    <col min="1043" max="1043" width="10.7109375" style="56"/>
    <col min="1044" max="1044" width="11.42578125" style="56" customWidth="1"/>
    <col min="1045" max="1045" width="15" style="56" customWidth="1"/>
    <col min="1046" max="1046" width="13.5703125" style="56" customWidth="1"/>
    <col min="1047" max="1281" width="10.7109375" style="56"/>
    <col min="1282" max="1282" width="12.7109375" style="56" customWidth="1"/>
    <col min="1283" max="1283" width="13.85546875" style="56" customWidth="1"/>
    <col min="1284" max="1284" width="13" style="56" customWidth="1"/>
    <col min="1285" max="1285" width="13.5703125" style="56" customWidth="1"/>
    <col min="1286" max="1286" width="12.5703125" style="56" customWidth="1"/>
    <col min="1287" max="1288" width="15.28515625" style="56" customWidth="1"/>
    <col min="1289" max="1289" width="14.42578125" style="56" customWidth="1"/>
    <col min="1290" max="1290" width="13" style="56" customWidth="1"/>
    <col min="1291" max="1298" width="13.28515625" style="56" customWidth="1"/>
    <col min="1299" max="1299" width="10.7109375" style="56"/>
    <col min="1300" max="1300" width="11.42578125" style="56" customWidth="1"/>
    <col min="1301" max="1301" width="15" style="56" customWidth="1"/>
    <col min="1302" max="1302" width="13.5703125" style="56" customWidth="1"/>
    <col min="1303" max="1537" width="10.7109375" style="56"/>
    <col min="1538" max="1538" width="12.7109375" style="56" customWidth="1"/>
    <col min="1539" max="1539" width="13.85546875" style="56" customWidth="1"/>
    <col min="1540" max="1540" width="13" style="56" customWidth="1"/>
    <col min="1541" max="1541" width="13.5703125" style="56" customWidth="1"/>
    <col min="1542" max="1542" width="12.5703125" style="56" customWidth="1"/>
    <col min="1543" max="1544" width="15.28515625" style="56" customWidth="1"/>
    <col min="1545" max="1545" width="14.42578125" style="56" customWidth="1"/>
    <col min="1546" max="1546" width="13" style="56" customWidth="1"/>
    <col min="1547" max="1554" width="13.28515625" style="56" customWidth="1"/>
    <col min="1555" max="1555" width="10.7109375" style="56"/>
    <col min="1556" max="1556" width="11.42578125" style="56" customWidth="1"/>
    <col min="1557" max="1557" width="15" style="56" customWidth="1"/>
    <col min="1558" max="1558" width="13.5703125" style="56" customWidth="1"/>
    <col min="1559" max="1793" width="10.7109375" style="56"/>
    <col min="1794" max="1794" width="12.7109375" style="56" customWidth="1"/>
    <col min="1795" max="1795" width="13.85546875" style="56" customWidth="1"/>
    <col min="1796" max="1796" width="13" style="56" customWidth="1"/>
    <col min="1797" max="1797" width="13.5703125" style="56" customWidth="1"/>
    <col min="1798" max="1798" width="12.5703125" style="56" customWidth="1"/>
    <col min="1799" max="1800" width="15.28515625" style="56" customWidth="1"/>
    <col min="1801" max="1801" width="14.42578125" style="56" customWidth="1"/>
    <col min="1802" max="1802" width="13" style="56" customWidth="1"/>
    <col min="1803" max="1810" width="13.28515625" style="56" customWidth="1"/>
    <col min="1811" max="1811" width="10.7109375" style="56"/>
    <col min="1812" max="1812" width="11.42578125" style="56" customWidth="1"/>
    <col min="1813" max="1813" width="15" style="56" customWidth="1"/>
    <col min="1814" max="1814" width="13.5703125" style="56" customWidth="1"/>
    <col min="1815" max="2049" width="10.7109375" style="56"/>
    <col min="2050" max="2050" width="12.7109375" style="56" customWidth="1"/>
    <col min="2051" max="2051" width="13.85546875" style="56" customWidth="1"/>
    <col min="2052" max="2052" width="13" style="56" customWidth="1"/>
    <col min="2053" max="2053" width="13.5703125" style="56" customWidth="1"/>
    <col min="2054" max="2054" width="12.5703125" style="56" customWidth="1"/>
    <col min="2055" max="2056" width="15.28515625" style="56" customWidth="1"/>
    <col min="2057" max="2057" width="14.42578125" style="56" customWidth="1"/>
    <col min="2058" max="2058" width="13" style="56" customWidth="1"/>
    <col min="2059" max="2066" width="13.28515625" style="56" customWidth="1"/>
    <col min="2067" max="2067" width="10.7109375" style="56"/>
    <col min="2068" max="2068" width="11.42578125" style="56" customWidth="1"/>
    <col min="2069" max="2069" width="15" style="56" customWidth="1"/>
    <col min="2070" max="2070" width="13.5703125" style="56" customWidth="1"/>
    <col min="2071" max="2305" width="10.7109375" style="56"/>
    <col min="2306" max="2306" width="12.7109375" style="56" customWidth="1"/>
    <col min="2307" max="2307" width="13.85546875" style="56" customWidth="1"/>
    <col min="2308" max="2308" width="13" style="56" customWidth="1"/>
    <col min="2309" max="2309" width="13.5703125" style="56" customWidth="1"/>
    <col min="2310" max="2310" width="12.5703125" style="56" customWidth="1"/>
    <col min="2311" max="2312" width="15.28515625" style="56" customWidth="1"/>
    <col min="2313" max="2313" width="14.42578125" style="56" customWidth="1"/>
    <col min="2314" max="2314" width="13" style="56" customWidth="1"/>
    <col min="2315" max="2322" width="13.28515625" style="56" customWidth="1"/>
    <col min="2323" max="2323" width="10.7109375" style="56"/>
    <col min="2324" max="2324" width="11.42578125" style="56" customWidth="1"/>
    <col min="2325" max="2325" width="15" style="56" customWidth="1"/>
    <col min="2326" max="2326" width="13.5703125" style="56" customWidth="1"/>
    <col min="2327" max="2561" width="10.7109375" style="56"/>
    <col min="2562" max="2562" width="12.7109375" style="56" customWidth="1"/>
    <col min="2563" max="2563" width="13.85546875" style="56" customWidth="1"/>
    <col min="2564" max="2564" width="13" style="56" customWidth="1"/>
    <col min="2565" max="2565" width="13.5703125" style="56" customWidth="1"/>
    <col min="2566" max="2566" width="12.5703125" style="56" customWidth="1"/>
    <col min="2567" max="2568" width="15.28515625" style="56" customWidth="1"/>
    <col min="2569" max="2569" width="14.42578125" style="56" customWidth="1"/>
    <col min="2570" max="2570" width="13" style="56" customWidth="1"/>
    <col min="2571" max="2578" width="13.28515625" style="56" customWidth="1"/>
    <col min="2579" max="2579" width="10.7109375" style="56"/>
    <col min="2580" max="2580" width="11.42578125" style="56" customWidth="1"/>
    <col min="2581" max="2581" width="15" style="56" customWidth="1"/>
    <col min="2582" max="2582" width="13.5703125" style="56" customWidth="1"/>
    <col min="2583" max="2817" width="10.7109375" style="56"/>
    <col min="2818" max="2818" width="12.7109375" style="56" customWidth="1"/>
    <col min="2819" max="2819" width="13.85546875" style="56" customWidth="1"/>
    <col min="2820" max="2820" width="13" style="56" customWidth="1"/>
    <col min="2821" max="2821" width="13.5703125" style="56" customWidth="1"/>
    <col min="2822" max="2822" width="12.5703125" style="56" customWidth="1"/>
    <col min="2823" max="2824" width="15.28515625" style="56" customWidth="1"/>
    <col min="2825" max="2825" width="14.42578125" style="56" customWidth="1"/>
    <col min="2826" max="2826" width="13" style="56" customWidth="1"/>
    <col min="2827" max="2834" width="13.28515625" style="56" customWidth="1"/>
    <col min="2835" max="2835" width="10.7109375" style="56"/>
    <col min="2836" max="2836" width="11.42578125" style="56" customWidth="1"/>
    <col min="2837" max="2837" width="15" style="56" customWidth="1"/>
    <col min="2838" max="2838" width="13.5703125" style="56" customWidth="1"/>
    <col min="2839" max="3073" width="10.7109375" style="56"/>
    <col min="3074" max="3074" width="12.7109375" style="56" customWidth="1"/>
    <col min="3075" max="3075" width="13.85546875" style="56" customWidth="1"/>
    <col min="3076" max="3076" width="13" style="56" customWidth="1"/>
    <col min="3077" max="3077" width="13.5703125" style="56" customWidth="1"/>
    <col min="3078" max="3078" width="12.5703125" style="56" customWidth="1"/>
    <col min="3079" max="3080" width="15.28515625" style="56" customWidth="1"/>
    <col min="3081" max="3081" width="14.42578125" style="56" customWidth="1"/>
    <col min="3082" max="3082" width="13" style="56" customWidth="1"/>
    <col min="3083" max="3090" width="13.28515625" style="56" customWidth="1"/>
    <col min="3091" max="3091" width="10.7109375" style="56"/>
    <col min="3092" max="3092" width="11.42578125" style="56" customWidth="1"/>
    <col min="3093" max="3093" width="15" style="56" customWidth="1"/>
    <col min="3094" max="3094" width="13.5703125" style="56" customWidth="1"/>
    <col min="3095" max="3329" width="10.7109375" style="56"/>
    <col min="3330" max="3330" width="12.7109375" style="56" customWidth="1"/>
    <col min="3331" max="3331" width="13.85546875" style="56" customWidth="1"/>
    <col min="3332" max="3332" width="13" style="56" customWidth="1"/>
    <col min="3333" max="3333" width="13.5703125" style="56" customWidth="1"/>
    <col min="3334" max="3334" width="12.5703125" style="56" customWidth="1"/>
    <col min="3335" max="3336" width="15.28515625" style="56" customWidth="1"/>
    <col min="3337" max="3337" width="14.42578125" style="56" customWidth="1"/>
    <col min="3338" max="3338" width="13" style="56" customWidth="1"/>
    <col min="3339" max="3346" width="13.28515625" style="56" customWidth="1"/>
    <col min="3347" max="3347" width="10.7109375" style="56"/>
    <col min="3348" max="3348" width="11.42578125" style="56" customWidth="1"/>
    <col min="3349" max="3349" width="15" style="56" customWidth="1"/>
    <col min="3350" max="3350" width="13.5703125" style="56" customWidth="1"/>
    <col min="3351" max="3585" width="10.7109375" style="56"/>
    <col min="3586" max="3586" width="12.7109375" style="56" customWidth="1"/>
    <col min="3587" max="3587" width="13.85546875" style="56" customWidth="1"/>
    <col min="3588" max="3588" width="13" style="56" customWidth="1"/>
    <col min="3589" max="3589" width="13.5703125" style="56" customWidth="1"/>
    <col min="3590" max="3590" width="12.5703125" style="56" customWidth="1"/>
    <col min="3591" max="3592" width="15.28515625" style="56" customWidth="1"/>
    <col min="3593" max="3593" width="14.42578125" style="56" customWidth="1"/>
    <col min="3594" max="3594" width="13" style="56" customWidth="1"/>
    <col min="3595" max="3602" width="13.28515625" style="56" customWidth="1"/>
    <col min="3603" max="3603" width="10.7109375" style="56"/>
    <col min="3604" max="3604" width="11.42578125" style="56" customWidth="1"/>
    <col min="3605" max="3605" width="15" style="56" customWidth="1"/>
    <col min="3606" max="3606" width="13.5703125" style="56" customWidth="1"/>
    <col min="3607" max="3841" width="10.7109375" style="56"/>
    <col min="3842" max="3842" width="12.7109375" style="56" customWidth="1"/>
    <col min="3843" max="3843" width="13.85546875" style="56" customWidth="1"/>
    <col min="3844" max="3844" width="13" style="56" customWidth="1"/>
    <col min="3845" max="3845" width="13.5703125" style="56" customWidth="1"/>
    <col min="3846" max="3846" width="12.5703125" style="56" customWidth="1"/>
    <col min="3847" max="3848" width="15.28515625" style="56" customWidth="1"/>
    <col min="3849" max="3849" width="14.42578125" style="56" customWidth="1"/>
    <col min="3850" max="3850" width="13" style="56" customWidth="1"/>
    <col min="3851" max="3858" width="13.28515625" style="56" customWidth="1"/>
    <col min="3859" max="3859" width="10.7109375" style="56"/>
    <col min="3860" max="3860" width="11.42578125" style="56" customWidth="1"/>
    <col min="3861" max="3861" width="15" style="56" customWidth="1"/>
    <col min="3862" max="3862" width="13.5703125" style="56" customWidth="1"/>
    <col min="3863" max="4097" width="10.7109375" style="56"/>
    <col min="4098" max="4098" width="12.7109375" style="56" customWidth="1"/>
    <col min="4099" max="4099" width="13.85546875" style="56" customWidth="1"/>
    <col min="4100" max="4100" width="13" style="56" customWidth="1"/>
    <col min="4101" max="4101" width="13.5703125" style="56" customWidth="1"/>
    <col min="4102" max="4102" width="12.5703125" style="56" customWidth="1"/>
    <col min="4103" max="4104" width="15.28515625" style="56" customWidth="1"/>
    <col min="4105" max="4105" width="14.42578125" style="56" customWidth="1"/>
    <col min="4106" max="4106" width="13" style="56" customWidth="1"/>
    <col min="4107" max="4114" width="13.28515625" style="56" customWidth="1"/>
    <col min="4115" max="4115" width="10.7109375" style="56"/>
    <col min="4116" max="4116" width="11.42578125" style="56" customWidth="1"/>
    <col min="4117" max="4117" width="15" style="56" customWidth="1"/>
    <col min="4118" max="4118" width="13.5703125" style="56" customWidth="1"/>
    <col min="4119" max="4353" width="10.7109375" style="56"/>
    <col min="4354" max="4354" width="12.7109375" style="56" customWidth="1"/>
    <col min="4355" max="4355" width="13.85546875" style="56" customWidth="1"/>
    <col min="4356" max="4356" width="13" style="56" customWidth="1"/>
    <col min="4357" max="4357" width="13.5703125" style="56" customWidth="1"/>
    <col min="4358" max="4358" width="12.5703125" style="56" customWidth="1"/>
    <col min="4359" max="4360" width="15.28515625" style="56" customWidth="1"/>
    <col min="4361" max="4361" width="14.42578125" style="56" customWidth="1"/>
    <col min="4362" max="4362" width="13" style="56" customWidth="1"/>
    <col min="4363" max="4370" width="13.28515625" style="56" customWidth="1"/>
    <col min="4371" max="4371" width="10.7109375" style="56"/>
    <col min="4372" max="4372" width="11.42578125" style="56" customWidth="1"/>
    <col min="4373" max="4373" width="15" style="56" customWidth="1"/>
    <col min="4374" max="4374" width="13.5703125" style="56" customWidth="1"/>
    <col min="4375" max="4609" width="10.7109375" style="56"/>
    <col min="4610" max="4610" width="12.7109375" style="56" customWidth="1"/>
    <col min="4611" max="4611" width="13.85546875" style="56" customWidth="1"/>
    <col min="4612" max="4612" width="13" style="56" customWidth="1"/>
    <col min="4613" max="4613" width="13.5703125" style="56" customWidth="1"/>
    <col min="4614" max="4614" width="12.5703125" style="56" customWidth="1"/>
    <col min="4615" max="4616" width="15.28515625" style="56" customWidth="1"/>
    <col min="4617" max="4617" width="14.42578125" style="56" customWidth="1"/>
    <col min="4618" max="4618" width="13" style="56" customWidth="1"/>
    <col min="4619" max="4626" width="13.28515625" style="56" customWidth="1"/>
    <col min="4627" max="4627" width="10.7109375" style="56"/>
    <col min="4628" max="4628" width="11.42578125" style="56" customWidth="1"/>
    <col min="4629" max="4629" width="15" style="56" customWidth="1"/>
    <col min="4630" max="4630" width="13.5703125" style="56" customWidth="1"/>
    <col min="4631" max="4865" width="10.7109375" style="56"/>
    <col min="4866" max="4866" width="12.7109375" style="56" customWidth="1"/>
    <col min="4867" max="4867" width="13.85546875" style="56" customWidth="1"/>
    <col min="4868" max="4868" width="13" style="56" customWidth="1"/>
    <col min="4869" max="4869" width="13.5703125" style="56" customWidth="1"/>
    <col min="4870" max="4870" width="12.5703125" style="56" customWidth="1"/>
    <col min="4871" max="4872" width="15.28515625" style="56" customWidth="1"/>
    <col min="4873" max="4873" width="14.42578125" style="56" customWidth="1"/>
    <col min="4874" max="4874" width="13" style="56" customWidth="1"/>
    <col min="4875" max="4882" width="13.28515625" style="56" customWidth="1"/>
    <col min="4883" max="4883" width="10.7109375" style="56"/>
    <col min="4884" max="4884" width="11.42578125" style="56" customWidth="1"/>
    <col min="4885" max="4885" width="15" style="56" customWidth="1"/>
    <col min="4886" max="4886" width="13.5703125" style="56" customWidth="1"/>
    <col min="4887" max="5121" width="10.7109375" style="56"/>
    <col min="5122" max="5122" width="12.7109375" style="56" customWidth="1"/>
    <col min="5123" max="5123" width="13.85546875" style="56" customWidth="1"/>
    <col min="5124" max="5124" width="13" style="56" customWidth="1"/>
    <col min="5125" max="5125" width="13.5703125" style="56" customWidth="1"/>
    <col min="5126" max="5126" width="12.5703125" style="56" customWidth="1"/>
    <col min="5127" max="5128" width="15.28515625" style="56" customWidth="1"/>
    <col min="5129" max="5129" width="14.42578125" style="56" customWidth="1"/>
    <col min="5130" max="5130" width="13" style="56" customWidth="1"/>
    <col min="5131" max="5138" width="13.28515625" style="56" customWidth="1"/>
    <col min="5139" max="5139" width="10.7109375" style="56"/>
    <col min="5140" max="5140" width="11.42578125" style="56" customWidth="1"/>
    <col min="5141" max="5141" width="15" style="56" customWidth="1"/>
    <col min="5142" max="5142" width="13.5703125" style="56" customWidth="1"/>
    <col min="5143" max="5377" width="10.7109375" style="56"/>
    <col min="5378" max="5378" width="12.7109375" style="56" customWidth="1"/>
    <col min="5379" max="5379" width="13.85546875" style="56" customWidth="1"/>
    <col min="5380" max="5380" width="13" style="56" customWidth="1"/>
    <col min="5381" max="5381" width="13.5703125" style="56" customWidth="1"/>
    <col min="5382" max="5382" width="12.5703125" style="56" customWidth="1"/>
    <col min="5383" max="5384" width="15.28515625" style="56" customWidth="1"/>
    <col min="5385" max="5385" width="14.42578125" style="56" customWidth="1"/>
    <col min="5386" max="5386" width="13" style="56" customWidth="1"/>
    <col min="5387" max="5394" width="13.28515625" style="56" customWidth="1"/>
    <col min="5395" max="5395" width="10.7109375" style="56"/>
    <col min="5396" max="5396" width="11.42578125" style="56" customWidth="1"/>
    <col min="5397" max="5397" width="15" style="56" customWidth="1"/>
    <col min="5398" max="5398" width="13.5703125" style="56" customWidth="1"/>
    <col min="5399" max="5633" width="10.7109375" style="56"/>
    <col min="5634" max="5634" width="12.7109375" style="56" customWidth="1"/>
    <col min="5635" max="5635" width="13.85546875" style="56" customWidth="1"/>
    <col min="5636" max="5636" width="13" style="56" customWidth="1"/>
    <col min="5637" max="5637" width="13.5703125" style="56" customWidth="1"/>
    <col min="5638" max="5638" width="12.5703125" style="56" customWidth="1"/>
    <col min="5639" max="5640" width="15.28515625" style="56" customWidth="1"/>
    <col min="5641" max="5641" width="14.42578125" style="56" customWidth="1"/>
    <col min="5642" max="5642" width="13" style="56" customWidth="1"/>
    <col min="5643" max="5650" width="13.28515625" style="56" customWidth="1"/>
    <col min="5651" max="5651" width="10.7109375" style="56"/>
    <col min="5652" max="5652" width="11.42578125" style="56" customWidth="1"/>
    <col min="5653" max="5653" width="15" style="56" customWidth="1"/>
    <col min="5654" max="5654" width="13.5703125" style="56" customWidth="1"/>
    <col min="5655" max="5889" width="10.7109375" style="56"/>
    <col min="5890" max="5890" width="12.7109375" style="56" customWidth="1"/>
    <col min="5891" max="5891" width="13.85546875" style="56" customWidth="1"/>
    <col min="5892" max="5892" width="13" style="56" customWidth="1"/>
    <col min="5893" max="5893" width="13.5703125" style="56" customWidth="1"/>
    <col min="5894" max="5894" width="12.5703125" style="56" customWidth="1"/>
    <col min="5895" max="5896" width="15.28515625" style="56" customWidth="1"/>
    <col min="5897" max="5897" width="14.42578125" style="56" customWidth="1"/>
    <col min="5898" max="5898" width="13" style="56" customWidth="1"/>
    <col min="5899" max="5906" width="13.28515625" style="56" customWidth="1"/>
    <col min="5907" max="5907" width="10.7109375" style="56"/>
    <col min="5908" max="5908" width="11.42578125" style="56" customWidth="1"/>
    <col min="5909" max="5909" width="15" style="56" customWidth="1"/>
    <col min="5910" max="5910" width="13.5703125" style="56" customWidth="1"/>
    <col min="5911" max="6145" width="10.7109375" style="56"/>
    <col min="6146" max="6146" width="12.7109375" style="56" customWidth="1"/>
    <col min="6147" max="6147" width="13.85546875" style="56" customWidth="1"/>
    <col min="6148" max="6148" width="13" style="56" customWidth="1"/>
    <col min="6149" max="6149" width="13.5703125" style="56" customWidth="1"/>
    <col min="6150" max="6150" width="12.5703125" style="56" customWidth="1"/>
    <col min="6151" max="6152" width="15.28515625" style="56" customWidth="1"/>
    <col min="6153" max="6153" width="14.42578125" style="56" customWidth="1"/>
    <col min="6154" max="6154" width="13" style="56" customWidth="1"/>
    <col min="6155" max="6162" width="13.28515625" style="56" customWidth="1"/>
    <col min="6163" max="6163" width="10.7109375" style="56"/>
    <col min="6164" max="6164" width="11.42578125" style="56" customWidth="1"/>
    <col min="6165" max="6165" width="15" style="56" customWidth="1"/>
    <col min="6166" max="6166" width="13.5703125" style="56" customWidth="1"/>
    <col min="6167" max="6401" width="10.7109375" style="56"/>
    <col min="6402" max="6402" width="12.7109375" style="56" customWidth="1"/>
    <col min="6403" max="6403" width="13.85546875" style="56" customWidth="1"/>
    <col min="6404" max="6404" width="13" style="56" customWidth="1"/>
    <col min="6405" max="6405" width="13.5703125" style="56" customWidth="1"/>
    <col min="6406" max="6406" width="12.5703125" style="56" customWidth="1"/>
    <col min="6407" max="6408" width="15.28515625" style="56" customWidth="1"/>
    <col min="6409" max="6409" width="14.42578125" style="56" customWidth="1"/>
    <col min="6410" max="6410" width="13" style="56" customWidth="1"/>
    <col min="6411" max="6418" width="13.28515625" style="56" customWidth="1"/>
    <col min="6419" max="6419" width="10.7109375" style="56"/>
    <col min="6420" max="6420" width="11.42578125" style="56" customWidth="1"/>
    <col min="6421" max="6421" width="15" style="56" customWidth="1"/>
    <col min="6422" max="6422" width="13.5703125" style="56" customWidth="1"/>
    <col min="6423" max="6657" width="10.7109375" style="56"/>
    <col min="6658" max="6658" width="12.7109375" style="56" customWidth="1"/>
    <col min="6659" max="6659" width="13.85546875" style="56" customWidth="1"/>
    <col min="6660" max="6660" width="13" style="56" customWidth="1"/>
    <col min="6661" max="6661" width="13.5703125" style="56" customWidth="1"/>
    <col min="6662" max="6662" width="12.5703125" style="56" customWidth="1"/>
    <col min="6663" max="6664" width="15.28515625" style="56" customWidth="1"/>
    <col min="6665" max="6665" width="14.42578125" style="56" customWidth="1"/>
    <col min="6666" max="6666" width="13" style="56" customWidth="1"/>
    <col min="6667" max="6674" width="13.28515625" style="56" customWidth="1"/>
    <col min="6675" max="6675" width="10.7109375" style="56"/>
    <col min="6676" max="6676" width="11.42578125" style="56" customWidth="1"/>
    <col min="6677" max="6677" width="15" style="56" customWidth="1"/>
    <col min="6678" max="6678" width="13.5703125" style="56" customWidth="1"/>
    <col min="6679" max="6913" width="10.7109375" style="56"/>
    <col min="6914" max="6914" width="12.7109375" style="56" customWidth="1"/>
    <col min="6915" max="6915" width="13.85546875" style="56" customWidth="1"/>
    <col min="6916" max="6916" width="13" style="56" customWidth="1"/>
    <col min="6917" max="6917" width="13.5703125" style="56" customWidth="1"/>
    <col min="6918" max="6918" width="12.5703125" style="56" customWidth="1"/>
    <col min="6919" max="6920" width="15.28515625" style="56" customWidth="1"/>
    <col min="6921" max="6921" width="14.42578125" style="56" customWidth="1"/>
    <col min="6922" max="6922" width="13" style="56" customWidth="1"/>
    <col min="6923" max="6930" width="13.28515625" style="56" customWidth="1"/>
    <col min="6931" max="6931" width="10.7109375" style="56"/>
    <col min="6932" max="6932" width="11.42578125" style="56" customWidth="1"/>
    <col min="6933" max="6933" width="15" style="56" customWidth="1"/>
    <col min="6934" max="6934" width="13.5703125" style="56" customWidth="1"/>
    <col min="6935" max="7169" width="10.7109375" style="56"/>
    <col min="7170" max="7170" width="12.7109375" style="56" customWidth="1"/>
    <col min="7171" max="7171" width="13.85546875" style="56" customWidth="1"/>
    <col min="7172" max="7172" width="13" style="56" customWidth="1"/>
    <col min="7173" max="7173" width="13.5703125" style="56" customWidth="1"/>
    <col min="7174" max="7174" width="12.5703125" style="56" customWidth="1"/>
    <col min="7175" max="7176" width="15.28515625" style="56" customWidth="1"/>
    <col min="7177" max="7177" width="14.42578125" style="56" customWidth="1"/>
    <col min="7178" max="7178" width="13" style="56" customWidth="1"/>
    <col min="7179" max="7186" width="13.28515625" style="56" customWidth="1"/>
    <col min="7187" max="7187" width="10.7109375" style="56"/>
    <col min="7188" max="7188" width="11.42578125" style="56" customWidth="1"/>
    <col min="7189" max="7189" width="15" style="56" customWidth="1"/>
    <col min="7190" max="7190" width="13.5703125" style="56" customWidth="1"/>
    <col min="7191" max="7425" width="10.7109375" style="56"/>
    <col min="7426" max="7426" width="12.7109375" style="56" customWidth="1"/>
    <col min="7427" max="7427" width="13.85546875" style="56" customWidth="1"/>
    <col min="7428" max="7428" width="13" style="56" customWidth="1"/>
    <col min="7429" max="7429" width="13.5703125" style="56" customWidth="1"/>
    <col min="7430" max="7430" width="12.5703125" style="56" customWidth="1"/>
    <col min="7431" max="7432" width="15.28515625" style="56" customWidth="1"/>
    <col min="7433" max="7433" width="14.42578125" style="56" customWidth="1"/>
    <col min="7434" max="7434" width="13" style="56" customWidth="1"/>
    <col min="7435" max="7442" width="13.28515625" style="56" customWidth="1"/>
    <col min="7443" max="7443" width="10.7109375" style="56"/>
    <col min="7444" max="7444" width="11.42578125" style="56" customWidth="1"/>
    <col min="7445" max="7445" width="15" style="56" customWidth="1"/>
    <col min="7446" max="7446" width="13.5703125" style="56" customWidth="1"/>
    <col min="7447" max="7681" width="10.7109375" style="56"/>
    <col min="7682" max="7682" width="12.7109375" style="56" customWidth="1"/>
    <col min="7683" max="7683" width="13.85546875" style="56" customWidth="1"/>
    <col min="7684" max="7684" width="13" style="56" customWidth="1"/>
    <col min="7685" max="7685" width="13.5703125" style="56" customWidth="1"/>
    <col min="7686" max="7686" width="12.5703125" style="56" customWidth="1"/>
    <col min="7687" max="7688" width="15.28515625" style="56" customWidth="1"/>
    <col min="7689" max="7689" width="14.42578125" style="56" customWidth="1"/>
    <col min="7690" max="7690" width="13" style="56" customWidth="1"/>
    <col min="7691" max="7698" width="13.28515625" style="56" customWidth="1"/>
    <col min="7699" max="7699" width="10.7109375" style="56"/>
    <col min="7700" max="7700" width="11.42578125" style="56" customWidth="1"/>
    <col min="7701" max="7701" width="15" style="56" customWidth="1"/>
    <col min="7702" max="7702" width="13.5703125" style="56" customWidth="1"/>
    <col min="7703" max="7937" width="10.7109375" style="56"/>
    <col min="7938" max="7938" width="12.7109375" style="56" customWidth="1"/>
    <col min="7939" max="7939" width="13.85546875" style="56" customWidth="1"/>
    <col min="7940" max="7940" width="13" style="56" customWidth="1"/>
    <col min="7941" max="7941" width="13.5703125" style="56" customWidth="1"/>
    <col min="7942" max="7942" width="12.5703125" style="56" customWidth="1"/>
    <col min="7943" max="7944" width="15.28515625" style="56" customWidth="1"/>
    <col min="7945" max="7945" width="14.42578125" style="56" customWidth="1"/>
    <col min="7946" max="7946" width="13" style="56" customWidth="1"/>
    <col min="7947" max="7954" width="13.28515625" style="56" customWidth="1"/>
    <col min="7955" max="7955" width="10.7109375" style="56"/>
    <col min="7956" max="7956" width="11.42578125" style="56" customWidth="1"/>
    <col min="7957" max="7957" width="15" style="56" customWidth="1"/>
    <col min="7958" max="7958" width="13.5703125" style="56" customWidth="1"/>
    <col min="7959" max="8193" width="10.7109375" style="56"/>
    <col min="8194" max="8194" width="12.7109375" style="56" customWidth="1"/>
    <col min="8195" max="8195" width="13.85546875" style="56" customWidth="1"/>
    <col min="8196" max="8196" width="13" style="56" customWidth="1"/>
    <col min="8197" max="8197" width="13.5703125" style="56" customWidth="1"/>
    <col min="8198" max="8198" width="12.5703125" style="56" customWidth="1"/>
    <col min="8199" max="8200" width="15.28515625" style="56" customWidth="1"/>
    <col min="8201" max="8201" width="14.42578125" style="56" customWidth="1"/>
    <col min="8202" max="8202" width="13" style="56" customWidth="1"/>
    <col min="8203" max="8210" width="13.28515625" style="56" customWidth="1"/>
    <col min="8211" max="8211" width="10.7109375" style="56"/>
    <col min="8212" max="8212" width="11.42578125" style="56" customWidth="1"/>
    <col min="8213" max="8213" width="15" style="56" customWidth="1"/>
    <col min="8214" max="8214" width="13.5703125" style="56" customWidth="1"/>
    <col min="8215" max="8449" width="10.7109375" style="56"/>
    <col min="8450" max="8450" width="12.7109375" style="56" customWidth="1"/>
    <col min="8451" max="8451" width="13.85546875" style="56" customWidth="1"/>
    <col min="8452" max="8452" width="13" style="56" customWidth="1"/>
    <col min="8453" max="8453" width="13.5703125" style="56" customWidth="1"/>
    <col min="8454" max="8454" width="12.5703125" style="56" customWidth="1"/>
    <col min="8455" max="8456" width="15.28515625" style="56" customWidth="1"/>
    <col min="8457" max="8457" width="14.42578125" style="56" customWidth="1"/>
    <col min="8458" max="8458" width="13" style="56" customWidth="1"/>
    <col min="8459" max="8466" width="13.28515625" style="56" customWidth="1"/>
    <col min="8467" max="8467" width="10.7109375" style="56"/>
    <col min="8468" max="8468" width="11.42578125" style="56" customWidth="1"/>
    <col min="8469" max="8469" width="15" style="56" customWidth="1"/>
    <col min="8470" max="8470" width="13.5703125" style="56" customWidth="1"/>
    <col min="8471" max="8705" width="10.7109375" style="56"/>
    <col min="8706" max="8706" width="12.7109375" style="56" customWidth="1"/>
    <col min="8707" max="8707" width="13.85546875" style="56" customWidth="1"/>
    <col min="8708" max="8708" width="13" style="56" customWidth="1"/>
    <col min="8709" max="8709" width="13.5703125" style="56" customWidth="1"/>
    <col min="8710" max="8710" width="12.5703125" style="56" customWidth="1"/>
    <col min="8711" max="8712" width="15.28515625" style="56" customWidth="1"/>
    <col min="8713" max="8713" width="14.42578125" style="56" customWidth="1"/>
    <col min="8714" max="8714" width="13" style="56" customWidth="1"/>
    <col min="8715" max="8722" width="13.28515625" style="56" customWidth="1"/>
    <col min="8723" max="8723" width="10.7109375" style="56"/>
    <col min="8724" max="8724" width="11.42578125" style="56" customWidth="1"/>
    <col min="8725" max="8725" width="15" style="56" customWidth="1"/>
    <col min="8726" max="8726" width="13.5703125" style="56" customWidth="1"/>
    <col min="8727" max="8961" width="10.7109375" style="56"/>
    <col min="8962" max="8962" width="12.7109375" style="56" customWidth="1"/>
    <col min="8963" max="8963" width="13.85546875" style="56" customWidth="1"/>
    <col min="8964" max="8964" width="13" style="56" customWidth="1"/>
    <col min="8965" max="8965" width="13.5703125" style="56" customWidth="1"/>
    <col min="8966" max="8966" width="12.5703125" style="56" customWidth="1"/>
    <col min="8967" max="8968" width="15.28515625" style="56" customWidth="1"/>
    <col min="8969" max="8969" width="14.42578125" style="56" customWidth="1"/>
    <col min="8970" max="8970" width="13" style="56" customWidth="1"/>
    <col min="8971" max="8978" width="13.28515625" style="56" customWidth="1"/>
    <col min="8979" max="8979" width="10.7109375" style="56"/>
    <col min="8980" max="8980" width="11.42578125" style="56" customWidth="1"/>
    <col min="8981" max="8981" width="15" style="56" customWidth="1"/>
    <col min="8982" max="8982" width="13.5703125" style="56" customWidth="1"/>
    <col min="8983" max="9217" width="10.7109375" style="56"/>
    <col min="9218" max="9218" width="12.7109375" style="56" customWidth="1"/>
    <col min="9219" max="9219" width="13.85546875" style="56" customWidth="1"/>
    <col min="9220" max="9220" width="13" style="56" customWidth="1"/>
    <col min="9221" max="9221" width="13.5703125" style="56" customWidth="1"/>
    <col min="9222" max="9222" width="12.5703125" style="56" customWidth="1"/>
    <col min="9223" max="9224" width="15.28515625" style="56" customWidth="1"/>
    <col min="9225" max="9225" width="14.42578125" style="56" customWidth="1"/>
    <col min="9226" max="9226" width="13" style="56" customWidth="1"/>
    <col min="9227" max="9234" width="13.28515625" style="56" customWidth="1"/>
    <col min="9235" max="9235" width="10.7109375" style="56"/>
    <col min="9236" max="9236" width="11.42578125" style="56" customWidth="1"/>
    <col min="9237" max="9237" width="15" style="56" customWidth="1"/>
    <col min="9238" max="9238" width="13.5703125" style="56" customWidth="1"/>
    <col min="9239" max="9473" width="10.7109375" style="56"/>
    <col min="9474" max="9474" width="12.7109375" style="56" customWidth="1"/>
    <col min="9475" max="9475" width="13.85546875" style="56" customWidth="1"/>
    <col min="9476" max="9476" width="13" style="56" customWidth="1"/>
    <col min="9477" max="9477" width="13.5703125" style="56" customWidth="1"/>
    <col min="9478" max="9478" width="12.5703125" style="56" customWidth="1"/>
    <col min="9479" max="9480" width="15.28515625" style="56" customWidth="1"/>
    <col min="9481" max="9481" width="14.42578125" style="56" customWidth="1"/>
    <col min="9482" max="9482" width="13" style="56" customWidth="1"/>
    <col min="9483" max="9490" width="13.28515625" style="56" customWidth="1"/>
    <col min="9491" max="9491" width="10.7109375" style="56"/>
    <col min="9492" max="9492" width="11.42578125" style="56" customWidth="1"/>
    <col min="9493" max="9493" width="15" style="56" customWidth="1"/>
    <col min="9494" max="9494" width="13.5703125" style="56" customWidth="1"/>
    <col min="9495" max="9729" width="10.7109375" style="56"/>
    <col min="9730" max="9730" width="12.7109375" style="56" customWidth="1"/>
    <col min="9731" max="9731" width="13.85546875" style="56" customWidth="1"/>
    <col min="9732" max="9732" width="13" style="56" customWidth="1"/>
    <col min="9733" max="9733" width="13.5703125" style="56" customWidth="1"/>
    <col min="9734" max="9734" width="12.5703125" style="56" customWidth="1"/>
    <col min="9735" max="9736" width="15.28515625" style="56" customWidth="1"/>
    <col min="9737" max="9737" width="14.42578125" style="56" customWidth="1"/>
    <col min="9738" max="9738" width="13" style="56" customWidth="1"/>
    <col min="9739" max="9746" width="13.28515625" style="56" customWidth="1"/>
    <col min="9747" max="9747" width="10.7109375" style="56"/>
    <col min="9748" max="9748" width="11.42578125" style="56" customWidth="1"/>
    <col min="9749" max="9749" width="15" style="56" customWidth="1"/>
    <col min="9750" max="9750" width="13.5703125" style="56" customWidth="1"/>
    <col min="9751" max="9985" width="10.7109375" style="56"/>
    <col min="9986" max="9986" width="12.7109375" style="56" customWidth="1"/>
    <col min="9987" max="9987" width="13.85546875" style="56" customWidth="1"/>
    <col min="9988" max="9988" width="13" style="56" customWidth="1"/>
    <col min="9989" max="9989" width="13.5703125" style="56" customWidth="1"/>
    <col min="9990" max="9990" width="12.5703125" style="56" customWidth="1"/>
    <col min="9991" max="9992" width="15.28515625" style="56" customWidth="1"/>
    <col min="9993" max="9993" width="14.42578125" style="56" customWidth="1"/>
    <col min="9994" max="9994" width="13" style="56" customWidth="1"/>
    <col min="9995" max="10002" width="13.28515625" style="56" customWidth="1"/>
    <col min="10003" max="10003" width="10.7109375" style="56"/>
    <col min="10004" max="10004" width="11.42578125" style="56" customWidth="1"/>
    <col min="10005" max="10005" width="15" style="56" customWidth="1"/>
    <col min="10006" max="10006" width="13.5703125" style="56" customWidth="1"/>
    <col min="10007" max="10241" width="10.7109375" style="56"/>
    <col min="10242" max="10242" width="12.7109375" style="56" customWidth="1"/>
    <col min="10243" max="10243" width="13.85546875" style="56" customWidth="1"/>
    <col min="10244" max="10244" width="13" style="56" customWidth="1"/>
    <col min="10245" max="10245" width="13.5703125" style="56" customWidth="1"/>
    <col min="10246" max="10246" width="12.5703125" style="56" customWidth="1"/>
    <col min="10247" max="10248" width="15.28515625" style="56" customWidth="1"/>
    <col min="10249" max="10249" width="14.42578125" style="56" customWidth="1"/>
    <col min="10250" max="10250" width="13" style="56" customWidth="1"/>
    <col min="10251" max="10258" width="13.28515625" style="56" customWidth="1"/>
    <col min="10259" max="10259" width="10.7109375" style="56"/>
    <col min="10260" max="10260" width="11.42578125" style="56" customWidth="1"/>
    <col min="10261" max="10261" width="15" style="56" customWidth="1"/>
    <col min="10262" max="10262" width="13.5703125" style="56" customWidth="1"/>
    <col min="10263" max="10497" width="10.7109375" style="56"/>
    <col min="10498" max="10498" width="12.7109375" style="56" customWidth="1"/>
    <col min="10499" max="10499" width="13.85546875" style="56" customWidth="1"/>
    <col min="10500" max="10500" width="13" style="56" customWidth="1"/>
    <col min="10501" max="10501" width="13.5703125" style="56" customWidth="1"/>
    <col min="10502" max="10502" width="12.5703125" style="56" customWidth="1"/>
    <col min="10503" max="10504" width="15.28515625" style="56" customWidth="1"/>
    <col min="10505" max="10505" width="14.42578125" style="56" customWidth="1"/>
    <col min="10506" max="10506" width="13" style="56" customWidth="1"/>
    <col min="10507" max="10514" width="13.28515625" style="56" customWidth="1"/>
    <col min="10515" max="10515" width="10.7109375" style="56"/>
    <col min="10516" max="10516" width="11.42578125" style="56" customWidth="1"/>
    <col min="10517" max="10517" width="15" style="56" customWidth="1"/>
    <col min="10518" max="10518" width="13.5703125" style="56" customWidth="1"/>
    <col min="10519" max="10753" width="10.7109375" style="56"/>
    <col min="10754" max="10754" width="12.7109375" style="56" customWidth="1"/>
    <col min="10755" max="10755" width="13.85546875" style="56" customWidth="1"/>
    <col min="10756" max="10756" width="13" style="56" customWidth="1"/>
    <col min="10757" max="10757" width="13.5703125" style="56" customWidth="1"/>
    <col min="10758" max="10758" width="12.5703125" style="56" customWidth="1"/>
    <col min="10759" max="10760" width="15.28515625" style="56" customWidth="1"/>
    <col min="10761" max="10761" width="14.42578125" style="56" customWidth="1"/>
    <col min="10762" max="10762" width="13" style="56" customWidth="1"/>
    <col min="10763" max="10770" width="13.28515625" style="56" customWidth="1"/>
    <col min="10771" max="10771" width="10.7109375" style="56"/>
    <col min="10772" max="10772" width="11.42578125" style="56" customWidth="1"/>
    <col min="10773" max="10773" width="15" style="56" customWidth="1"/>
    <col min="10774" max="10774" width="13.5703125" style="56" customWidth="1"/>
    <col min="10775" max="11009" width="10.7109375" style="56"/>
    <col min="11010" max="11010" width="12.7109375" style="56" customWidth="1"/>
    <col min="11011" max="11011" width="13.85546875" style="56" customWidth="1"/>
    <col min="11012" max="11012" width="13" style="56" customWidth="1"/>
    <col min="11013" max="11013" width="13.5703125" style="56" customWidth="1"/>
    <col min="11014" max="11014" width="12.5703125" style="56" customWidth="1"/>
    <col min="11015" max="11016" width="15.28515625" style="56" customWidth="1"/>
    <col min="11017" max="11017" width="14.42578125" style="56" customWidth="1"/>
    <col min="11018" max="11018" width="13" style="56" customWidth="1"/>
    <col min="11019" max="11026" width="13.28515625" style="56" customWidth="1"/>
    <col min="11027" max="11027" width="10.7109375" style="56"/>
    <col min="11028" max="11028" width="11.42578125" style="56" customWidth="1"/>
    <col min="11029" max="11029" width="15" style="56" customWidth="1"/>
    <col min="11030" max="11030" width="13.5703125" style="56" customWidth="1"/>
    <col min="11031" max="11265" width="10.7109375" style="56"/>
    <col min="11266" max="11266" width="12.7109375" style="56" customWidth="1"/>
    <col min="11267" max="11267" width="13.85546875" style="56" customWidth="1"/>
    <col min="11268" max="11268" width="13" style="56" customWidth="1"/>
    <col min="11269" max="11269" width="13.5703125" style="56" customWidth="1"/>
    <col min="11270" max="11270" width="12.5703125" style="56" customWidth="1"/>
    <col min="11271" max="11272" width="15.28515625" style="56" customWidth="1"/>
    <col min="11273" max="11273" width="14.42578125" style="56" customWidth="1"/>
    <col min="11274" max="11274" width="13" style="56" customWidth="1"/>
    <col min="11275" max="11282" width="13.28515625" style="56" customWidth="1"/>
    <col min="11283" max="11283" width="10.7109375" style="56"/>
    <col min="11284" max="11284" width="11.42578125" style="56" customWidth="1"/>
    <col min="11285" max="11285" width="15" style="56" customWidth="1"/>
    <col min="11286" max="11286" width="13.5703125" style="56" customWidth="1"/>
    <col min="11287" max="11521" width="10.7109375" style="56"/>
    <col min="11522" max="11522" width="12.7109375" style="56" customWidth="1"/>
    <col min="11523" max="11523" width="13.85546875" style="56" customWidth="1"/>
    <col min="11524" max="11524" width="13" style="56" customWidth="1"/>
    <col min="11525" max="11525" width="13.5703125" style="56" customWidth="1"/>
    <col min="11526" max="11526" width="12.5703125" style="56" customWidth="1"/>
    <col min="11527" max="11528" width="15.28515625" style="56" customWidth="1"/>
    <col min="11529" max="11529" width="14.42578125" style="56" customWidth="1"/>
    <col min="11530" max="11530" width="13" style="56" customWidth="1"/>
    <col min="11531" max="11538" width="13.28515625" style="56" customWidth="1"/>
    <col min="11539" max="11539" width="10.7109375" style="56"/>
    <col min="11540" max="11540" width="11.42578125" style="56" customWidth="1"/>
    <col min="11541" max="11541" width="15" style="56" customWidth="1"/>
    <col min="11542" max="11542" width="13.5703125" style="56" customWidth="1"/>
    <col min="11543" max="11777" width="10.7109375" style="56"/>
    <col min="11778" max="11778" width="12.7109375" style="56" customWidth="1"/>
    <col min="11779" max="11779" width="13.85546875" style="56" customWidth="1"/>
    <col min="11780" max="11780" width="13" style="56" customWidth="1"/>
    <col min="11781" max="11781" width="13.5703125" style="56" customWidth="1"/>
    <col min="11782" max="11782" width="12.5703125" style="56" customWidth="1"/>
    <col min="11783" max="11784" width="15.28515625" style="56" customWidth="1"/>
    <col min="11785" max="11785" width="14.42578125" style="56" customWidth="1"/>
    <col min="11786" max="11786" width="13" style="56" customWidth="1"/>
    <col min="11787" max="11794" width="13.28515625" style="56" customWidth="1"/>
    <col min="11795" max="11795" width="10.7109375" style="56"/>
    <col min="11796" max="11796" width="11.42578125" style="56" customWidth="1"/>
    <col min="11797" max="11797" width="15" style="56" customWidth="1"/>
    <col min="11798" max="11798" width="13.5703125" style="56" customWidth="1"/>
    <col min="11799" max="12033" width="10.7109375" style="56"/>
    <col min="12034" max="12034" width="12.7109375" style="56" customWidth="1"/>
    <col min="12035" max="12035" width="13.85546875" style="56" customWidth="1"/>
    <col min="12036" max="12036" width="13" style="56" customWidth="1"/>
    <col min="12037" max="12037" width="13.5703125" style="56" customWidth="1"/>
    <col min="12038" max="12038" width="12.5703125" style="56" customWidth="1"/>
    <col min="12039" max="12040" width="15.28515625" style="56" customWidth="1"/>
    <col min="12041" max="12041" width="14.42578125" style="56" customWidth="1"/>
    <col min="12042" max="12042" width="13" style="56" customWidth="1"/>
    <col min="12043" max="12050" width="13.28515625" style="56" customWidth="1"/>
    <col min="12051" max="12051" width="10.7109375" style="56"/>
    <col min="12052" max="12052" width="11.42578125" style="56" customWidth="1"/>
    <col min="12053" max="12053" width="15" style="56" customWidth="1"/>
    <col min="12054" max="12054" width="13.5703125" style="56" customWidth="1"/>
    <col min="12055" max="12289" width="10.7109375" style="56"/>
    <col min="12290" max="12290" width="12.7109375" style="56" customWidth="1"/>
    <col min="12291" max="12291" width="13.85546875" style="56" customWidth="1"/>
    <col min="12292" max="12292" width="13" style="56" customWidth="1"/>
    <col min="12293" max="12293" width="13.5703125" style="56" customWidth="1"/>
    <col min="12294" max="12294" width="12.5703125" style="56" customWidth="1"/>
    <col min="12295" max="12296" width="15.28515625" style="56" customWidth="1"/>
    <col min="12297" max="12297" width="14.42578125" style="56" customWidth="1"/>
    <col min="12298" max="12298" width="13" style="56" customWidth="1"/>
    <col min="12299" max="12306" width="13.28515625" style="56" customWidth="1"/>
    <col min="12307" max="12307" width="10.7109375" style="56"/>
    <col min="12308" max="12308" width="11.42578125" style="56" customWidth="1"/>
    <col min="12309" max="12309" width="15" style="56" customWidth="1"/>
    <col min="12310" max="12310" width="13.5703125" style="56" customWidth="1"/>
    <col min="12311" max="12545" width="10.7109375" style="56"/>
    <col min="12546" max="12546" width="12.7109375" style="56" customWidth="1"/>
    <col min="12547" max="12547" width="13.85546875" style="56" customWidth="1"/>
    <col min="12548" max="12548" width="13" style="56" customWidth="1"/>
    <col min="12549" max="12549" width="13.5703125" style="56" customWidth="1"/>
    <col min="12550" max="12550" width="12.5703125" style="56" customWidth="1"/>
    <col min="12551" max="12552" width="15.28515625" style="56" customWidth="1"/>
    <col min="12553" max="12553" width="14.42578125" style="56" customWidth="1"/>
    <col min="12554" max="12554" width="13" style="56" customWidth="1"/>
    <col min="12555" max="12562" width="13.28515625" style="56" customWidth="1"/>
    <col min="12563" max="12563" width="10.7109375" style="56"/>
    <col min="12564" max="12564" width="11.42578125" style="56" customWidth="1"/>
    <col min="12565" max="12565" width="15" style="56" customWidth="1"/>
    <col min="12566" max="12566" width="13.5703125" style="56" customWidth="1"/>
    <col min="12567" max="12801" width="10.7109375" style="56"/>
    <col min="12802" max="12802" width="12.7109375" style="56" customWidth="1"/>
    <col min="12803" max="12803" width="13.85546875" style="56" customWidth="1"/>
    <col min="12804" max="12804" width="13" style="56" customWidth="1"/>
    <col min="12805" max="12805" width="13.5703125" style="56" customWidth="1"/>
    <col min="12806" max="12806" width="12.5703125" style="56" customWidth="1"/>
    <col min="12807" max="12808" width="15.28515625" style="56" customWidth="1"/>
    <col min="12809" max="12809" width="14.42578125" style="56" customWidth="1"/>
    <col min="12810" max="12810" width="13" style="56" customWidth="1"/>
    <col min="12811" max="12818" width="13.28515625" style="56" customWidth="1"/>
    <col min="12819" max="12819" width="10.7109375" style="56"/>
    <col min="12820" max="12820" width="11.42578125" style="56" customWidth="1"/>
    <col min="12821" max="12821" width="15" style="56" customWidth="1"/>
    <col min="12822" max="12822" width="13.5703125" style="56" customWidth="1"/>
    <col min="12823" max="13057" width="10.7109375" style="56"/>
    <col min="13058" max="13058" width="12.7109375" style="56" customWidth="1"/>
    <col min="13059" max="13059" width="13.85546875" style="56" customWidth="1"/>
    <col min="13060" max="13060" width="13" style="56" customWidth="1"/>
    <col min="13061" max="13061" width="13.5703125" style="56" customWidth="1"/>
    <col min="13062" max="13062" width="12.5703125" style="56" customWidth="1"/>
    <col min="13063" max="13064" width="15.28515625" style="56" customWidth="1"/>
    <col min="13065" max="13065" width="14.42578125" style="56" customWidth="1"/>
    <col min="13066" max="13066" width="13" style="56" customWidth="1"/>
    <col min="13067" max="13074" width="13.28515625" style="56" customWidth="1"/>
    <col min="13075" max="13075" width="10.7109375" style="56"/>
    <col min="13076" max="13076" width="11.42578125" style="56" customWidth="1"/>
    <col min="13077" max="13077" width="15" style="56" customWidth="1"/>
    <col min="13078" max="13078" width="13.5703125" style="56" customWidth="1"/>
    <col min="13079" max="13313" width="10.7109375" style="56"/>
    <col min="13314" max="13314" width="12.7109375" style="56" customWidth="1"/>
    <col min="13315" max="13315" width="13.85546875" style="56" customWidth="1"/>
    <col min="13316" max="13316" width="13" style="56" customWidth="1"/>
    <col min="13317" max="13317" width="13.5703125" style="56" customWidth="1"/>
    <col min="13318" max="13318" width="12.5703125" style="56" customWidth="1"/>
    <col min="13319" max="13320" width="15.28515625" style="56" customWidth="1"/>
    <col min="13321" max="13321" width="14.42578125" style="56" customWidth="1"/>
    <col min="13322" max="13322" width="13" style="56" customWidth="1"/>
    <col min="13323" max="13330" width="13.28515625" style="56" customWidth="1"/>
    <col min="13331" max="13331" width="10.7109375" style="56"/>
    <col min="13332" max="13332" width="11.42578125" style="56" customWidth="1"/>
    <col min="13333" max="13333" width="15" style="56" customWidth="1"/>
    <col min="13334" max="13334" width="13.5703125" style="56" customWidth="1"/>
    <col min="13335" max="13569" width="10.7109375" style="56"/>
    <col min="13570" max="13570" width="12.7109375" style="56" customWidth="1"/>
    <col min="13571" max="13571" width="13.85546875" style="56" customWidth="1"/>
    <col min="13572" max="13572" width="13" style="56" customWidth="1"/>
    <col min="13573" max="13573" width="13.5703125" style="56" customWidth="1"/>
    <col min="13574" max="13574" width="12.5703125" style="56" customWidth="1"/>
    <col min="13575" max="13576" width="15.28515625" style="56" customWidth="1"/>
    <col min="13577" max="13577" width="14.42578125" style="56" customWidth="1"/>
    <col min="13578" max="13578" width="13" style="56" customWidth="1"/>
    <col min="13579" max="13586" width="13.28515625" style="56" customWidth="1"/>
    <col min="13587" max="13587" width="10.7109375" style="56"/>
    <col min="13588" max="13588" width="11.42578125" style="56" customWidth="1"/>
    <col min="13589" max="13589" width="15" style="56" customWidth="1"/>
    <col min="13590" max="13590" width="13.5703125" style="56" customWidth="1"/>
    <col min="13591" max="13825" width="10.7109375" style="56"/>
    <col min="13826" max="13826" width="12.7109375" style="56" customWidth="1"/>
    <col min="13827" max="13827" width="13.85546875" style="56" customWidth="1"/>
    <col min="13828" max="13828" width="13" style="56" customWidth="1"/>
    <col min="13829" max="13829" width="13.5703125" style="56" customWidth="1"/>
    <col min="13830" max="13830" width="12.5703125" style="56" customWidth="1"/>
    <col min="13831" max="13832" width="15.28515625" style="56" customWidth="1"/>
    <col min="13833" max="13833" width="14.42578125" style="56" customWidth="1"/>
    <col min="13834" max="13834" width="13" style="56" customWidth="1"/>
    <col min="13835" max="13842" width="13.28515625" style="56" customWidth="1"/>
    <col min="13843" max="13843" width="10.7109375" style="56"/>
    <col min="13844" max="13844" width="11.42578125" style="56" customWidth="1"/>
    <col min="13845" max="13845" width="15" style="56" customWidth="1"/>
    <col min="13846" max="13846" width="13.5703125" style="56" customWidth="1"/>
    <col min="13847" max="14081" width="10.7109375" style="56"/>
    <col min="14082" max="14082" width="12.7109375" style="56" customWidth="1"/>
    <col min="14083" max="14083" width="13.85546875" style="56" customWidth="1"/>
    <col min="14084" max="14084" width="13" style="56" customWidth="1"/>
    <col min="14085" max="14085" width="13.5703125" style="56" customWidth="1"/>
    <col min="14086" max="14086" width="12.5703125" style="56" customWidth="1"/>
    <col min="14087" max="14088" width="15.28515625" style="56" customWidth="1"/>
    <col min="14089" max="14089" width="14.42578125" style="56" customWidth="1"/>
    <col min="14090" max="14090" width="13" style="56" customWidth="1"/>
    <col min="14091" max="14098" width="13.28515625" style="56" customWidth="1"/>
    <col min="14099" max="14099" width="10.7109375" style="56"/>
    <col min="14100" max="14100" width="11.42578125" style="56" customWidth="1"/>
    <col min="14101" max="14101" width="15" style="56" customWidth="1"/>
    <col min="14102" max="14102" width="13.5703125" style="56" customWidth="1"/>
    <col min="14103" max="14337" width="10.7109375" style="56"/>
    <col min="14338" max="14338" width="12.7109375" style="56" customWidth="1"/>
    <col min="14339" max="14339" width="13.85546875" style="56" customWidth="1"/>
    <col min="14340" max="14340" width="13" style="56" customWidth="1"/>
    <col min="14341" max="14341" width="13.5703125" style="56" customWidth="1"/>
    <col min="14342" max="14342" width="12.5703125" style="56" customWidth="1"/>
    <col min="14343" max="14344" width="15.28515625" style="56" customWidth="1"/>
    <col min="14345" max="14345" width="14.42578125" style="56" customWidth="1"/>
    <col min="14346" max="14346" width="13" style="56" customWidth="1"/>
    <col min="14347" max="14354" width="13.28515625" style="56" customWidth="1"/>
    <col min="14355" max="14355" width="10.7109375" style="56"/>
    <col min="14356" max="14356" width="11.42578125" style="56" customWidth="1"/>
    <col min="14357" max="14357" width="15" style="56" customWidth="1"/>
    <col min="14358" max="14358" width="13.5703125" style="56" customWidth="1"/>
    <col min="14359" max="14593" width="10.7109375" style="56"/>
    <col min="14594" max="14594" width="12.7109375" style="56" customWidth="1"/>
    <col min="14595" max="14595" width="13.85546875" style="56" customWidth="1"/>
    <col min="14596" max="14596" width="13" style="56" customWidth="1"/>
    <col min="14597" max="14597" width="13.5703125" style="56" customWidth="1"/>
    <col min="14598" max="14598" width="12.5703125" style="56" customWidth="1"/>
    <col min="14599" max="14600" width="15.28515625" style="56" customWidth="1"/>
    <col min="14601" max="14601" width="14.42578125" style="56" customWidth="1"/>
    <col min="14602" max="14602" width="13" style="56" customWidth="1"/>
    <col min="14603" max="14610" width="13.28515625" style="56" customWidth="1"/>
    <col min="14611" max="14611" width="10.7109375" style="56"/>
    <col min="14612" max="14612" width="11.42578125" style="56" customWidth="1"/>
    <col min="14613" max="14613" width="15" style="56" customWidth="1"/>
    <col min="14614" max="14614" width="13.5703125" style="56" customWidth="1"/>
    <col min="14615" max="14849" width="10.7109375" style="56"/>
    <col min="14850" max="14850" width="12.7109375" style="56" customWidth="1"/>
    <col min="14851" max="14851" width="13.85546875" style="56" customWidth="1"/>
    <col min="14852" max="14852" width="13" style="56" customWidth="1"/>
    <col min="14853" max="14853" width="13.5703125" style="56" customWidth="1"/>
    <col min="14854" max="14854" width="12.5703125" style="56" customWidth="1"/>
    <col min="14855" max="14856" width="15.28515625" style="56" customWidth="1"/>
    <col min="14857" max="14857" width="14.42578125" style="56" customWidth="1"/>
    <col min="14858" max="14858" width="13" style="56" customWidth="1"/>
    <col min="14859" max="14866" width="13.28515625" style="56" customWidth="1"/>
    <col min="14867" max="14867" width="10.7109375" style="56"/>
    <col min="14868" max="14868" width="11.42578125" style="56" customWidth="1"/>
    <col min="14869" max="14869" width="15" style="56" customWidth="1"/>
    <col min="14870" max="14870" width="13.5703125" style="56" customWidth="1"/>
    <col min="14871" max="15105" width="10.7109375" style="56"/>
    <col min="15106" max="15106" width="12.7109375" style="56" customWidth="1"/>
    <col min="15107" max="15107" width="13.85546875" style="56" customWidth="1"/>
    <col min="15108" max="15108" width="13" style="56" customWidth="1"/>
    <col min="15109" max="15109" width="13.5703125" style="56" customWidth="1"/>
    <col min="15110" max="15110" width="12.5703125" style="56" customWidth="1"/>
    <col min="15111" max="15112" width="15.28515625" style="56" customWidth="1"/>
    <col min="15113" max="15113" width="14.42578125" style="56" customWidth="1"/>
    <col min="15114" max="15114" width="13" style="56" customWidth="1"/>
    <col min="15115" max="15122" width="13.28515625" style="56" customWidth="1"/>
    <col min="15123" max="15123" width="10.7109375" style="56"/>
    <col min="15124" max="15124" width="11.42578125" style="56" customWidth="1"/>
    <col min="15125" max="15125" width="15" style="56" customWidth="1"/>
    <col min="15126" max="15126" width="13.5703125" style="56" customWidth="1"/>
    <col min="15127" max="15361" width="10.7109375" style="56"/>
    <col min="15362" max="15362" width="12.7109375" style="56" customWidth="1"/>
    <col min="15363" max="15363" width="13.85546875" style="56" customWidth="1"/>
    <col min="15364" max="15364" width="13" style="56" customWidth="1"/>
    <col min="15365" max="15365" width="13.5703125" style="56" customWidth="1"/>
    <col min="15366" max="15366" width="12.5703125" style="56" customWidth="1"/>
    <col min="15367" max="15368" width="15.28515625" style="56" customWidth="1"/>
    <col min="15369" max="15369" width="14.42578125" style="56" customWidth="1"/>
    <col min="15370" max="15370" width="13" style="56" customWidth="1"/>
    <col min="15371" max="15378" width="13.28515625" style="56" customWidth="1"/>
    <col min="15379" max="15379" width="10.7109375" style="56"/>
    <col min="15380" max="15380" width="11.42578125" style="56" customWidth="1"/>
    <col min="15381" max="15381" width="15" style="56" customWidth="1"/>
    <col min="15382" max="15382" width="13.5703125" style="56" customWidth="1"/>
    <col min="15383" max="15617" width="10.7109375" style="56"/>
    <col min="15618" max="15618" width="12.7109375" style="56" customWidth="1"/>
    <col min="15619" max="15619" width="13.85546875" style="56" customWidth="1"/>
    <col min="15620" max="15620" width="13" style="56" customWidth="1"/>
    <col min="15621" max="15621" width="13.5703125" style="56" customWidth="1"/>
    <col min="15622" max="15622" width="12.5703125" style="56" customWidth="1"/>
    <col min="15623" max="15624" width="15.28515625" style="56" customWidth="1"/>
    <col min="15625" max="15625" width="14.42578125" style="56" customWidth="1"/>
    <col min="15626" max="15626" width="13" style="56" customWidth="1"/>
    <col min="15627" max="15634" width="13.28515625" style="56" customWidth="1"/>
    <col min="15635" max="15635" width="10.7109375" style="56"/>
    <col min="15636" max="15636" width="11.42578125" style="56" customWidth="1"/>
    <col min="15637" max="15637" width="15" style="56" customWidth="1"/>
    <col min="15638" max="15638" width="13.5703125" style="56" customWidth="1"/>
    <col min="15639" max="15873" width="10.7109375" style="56"/>
    <col min="15874" max="15874" width="12.7109375" style="56" customWidth="1"/>
    <col min="15875" max="15875" width="13.85546875" style="56" customWidth="1"/>
    <col min="15876" max="15876" width="13" style="56" customWidth="1"/>
    <col min="15877" max="15877" width="13.5703125" style="56" customWidth="1"/>
    <col min="15878" max="15878" width="12.5703125" style="56" customWidth="1"/>
    <col min="15879" max="15880" width="15.28515625" style="56" customWidth="1"/>
    <col min="15881" max="15881" width="14.42578125" style="56" customWidth="1"/>
    <col min="15882" max="15882" width="13" style="56" customWidth="1"/>
    <col min="15883" max="15890" width="13.28515625" style="56" customWidth="1"/>
    <col min="15891" max="15891" width="10.7109375" style="56"/>
    <col min="15892" max="15892" width="11.42578125" style="56" customWidth="1"/>
    <col min="15893" max="15893" width="15" style="56" customWidth="1"/>
    <col min="15894" max="15894" width="13.5703125" style="56" customWidth="1"/>
    <col min="15895" max="16129" width="10.7109375" style="56"/>
    <col min="16130" max="16130" width="12.7109375" style="56" customWidth="1"/>
    <col min="16131" max="16131" width="13.85546875" style="56" customWidth="1"/>
    <col min="16132" max="16132" width="13" style="56" customWidth="1"/>
    <col min="16133" max="16133" width="13.5703125" style="56" customWidth="1"/>
    <col min="16134" max="16134" width="12.5703125" style="56" customWidth="1"/>
    <col min="16135" max="16136" width="15.28515625" style="56" customWidth="1"/>
    <col min="16137" max="16137" width="14.42578125" style="56" customWidth="1"/>
    <col min="16138" max="16138" width="13" style="56" customWidth="1"/>
    <col min="16139" max="16146" width="13.28515625" style="56" customWidth="1"/>
    <col min="16147" max="16147" width="10.7109375" style="56"/>
    <col min="16148" max="16148" width="11.42578125" style="56" customWidth="1"/>
    <col min="16149" max="16149" width="15" style="56" customWidth="1"/>
    <col min="16150" max="16150" width="13.5703125" style="56" customWidth="1"/>
    <col min="16151" max="16384" width="10.7109375" style="56"/>
  </cols>
  <sheetData>
    <row r="1" spans="1:27" ht="33.75" customHeight="1" x14ac:dyDescent="0.25">
      <c r="A1" s="80" t="s">
        <v>137</v>
      </c>
      <c r="C1" s="82" t="s">
        <v>47</v>
      </c>
      <c r="D1" s="83"/>
      <c r="E1" s="83"/>
      <c r="F1" s="83"/>
      <c r="G1" s="83"/>
      <c r="H1" s="83"/>
      <c r="I1" s="84"/>
      <c r="J1" s="82" t="s">
        <v>46</v>
      </c>
      <c r="K1" s="84"/>
      <c r="L1" s="85" t="s">
        <v>45</v>
      </c>
      <c r="M1" s="86"/>
      <c r="N1" s="86"/>
      <c r="O1" s="86"/>
      <c r="P1" s="86"/>
      <c r="Q1" s="86"/>
      <c r="R1" s="87"/>
      <c r="S1" s="82" t="s">
        <v>44</v>
      </c>
      <c r="T1" s="83"/>
      <c r="U1" s="88" t="s">
        <v>43</v>
      </c>
      <c r="V1" s="89"/>
      <c r="W1" s="90"/>
      <c r="X1" s="77" t="s">
        <v>3</v>
      </c>
    </row>
    <row r="2" spans="1:27" s="63" customFormat="1" ht="63" customHeight="1" x14ac:dyDescent="0.25">
      <c r="A2" s="81"/>
      <c r="B2" s="57" t="s">
        <v>138</v>
      </c>
      <c r="C2" s="58" t="s">
        <v>139</v>
      </c>
      <c r="D2" s="59" t="s">
        <v>140</v>
      </c>
      <c r="E2" s="60" t="s">
        <v>141</v>
      </c>
      <c r="F2" s="60" t="s">
        <v>39</v>
      </c>
      <c r="G2" s="58" t="s">
        <v>142</v>
      </c>
      <c r="H2" s="59" t="s">
        <v>143</v>
      </c>
      <c r="I2" s="61" t="s">
        <v>16</v>
      </c>
      <c r="J2" s="58" t="s">
        <v>144</v>
      </c>
      <c r="K2" s="59" t="s">
        <v>27</v>
      </c>
      <c r="L2" s="58" t="s">
        <v>29</v>
      </c>
      <c r="M2" s="59" t="s">
        <v>30</v>
      </c>
      <c r="N2" s="60" t="s">
        <v>145</v>
      </c>
      <c r="O2" s="60" t="s">
        <v>32</v>
      </c>
      <c r="P2" s="58" t="s">
        <v>33</v>
      </c>
      <c r="Q2" s="59" t="s">
        <v>34</v>
      </c>
      <c r="R2" s="60" t="s">
        <v>40</v>
      </c>
      <c r="S2" s="58" t="s">
        <v>146</v>
      </c>
      <c r="T2" s="62" t="s">
        <v>147</v>
      </c>
      <c r="U2" s="60" t="s">
        <v>148</v>
      </c>
      <c r="V2" s="60" t="s">
        <v>149</v>
      </c>
      <c r="W2" s="60" t="s">
        <v>150</v>
      </c>
      <c r="X2" s="78"/>
    </row>
    <row r="3" spans="1:27" ht="31.5" x14ac:dyDescent="0.25">
      <c r="A3" s="64">
        <v>1</v>
      </c>
      <c r="B3" s="65" t="s">
        <v>84</v>
      </c>
      <c r="C3" s="66">
        <v>3</v>
      </c>
      <c r="D3" s="66">
        <v>0</v>
      </c>
      <c r="E3" s="66">
        <v>10</v>
      </c>
      <c r="F3" s="66">
        <v>6</v>
      </c>
      <c r="G3" s="66">
        <v>6</v>
      </c>
      <c r="H3" s="66">
        <v>0</v>
      </c>
      <c r="I3" s="67">
        <v>8</v>
      </c>
      <c r="J3" s="66">
        <v>0</v>
      </c>
      <c r="K3" s="66">
        <v>7</v>
      </c>
      <c r="L3" s="67">
        <v>10</v>
      </c>
      <c r="M3" s="67">
        <v>0</v>
      </c>
      <c r="N3" s="67">
        <v>8</v>
      </c>
      <c r="O3" s="67">
        <v>21</v>
      </c>
      <c r="P3" s="67">
        <v>11</v>
      </c>
      <c r="Q3" s="67">
        <v>0</v>
      </c>
      <c r="R3" s="67">
        <v>30</v>
      </c>
      <c r="S3" s="66">
        <v>25</v>
      </c>
      <c r="T3" s="66">
        <v>91</v>
      </c>
      <c r="U3" s="66">
        <v>7</v>
      </c>
      <c r="V3" s="67">
        <v>14</v>
      </c>
      <c r="W3" s="66">
        <v>0</v>
      </c>
      <c r="X3" s="67"/>
    </row>
    <row r="4" spans="1:27" ht="31.5" x14ac:dyDescent="0.25">
      <c r="A4" s="64">
        <v>1</v>
      </c>
      <c r="B4" s="65" t="s">
        <v>85</v>
      </c>
      <c r="C4" s="66">
        <v>4</v>
      </c>
      <c r="D4" s="66">
        <v>0</v>
      </c>
      <c r="E4" s="66">
        <v>11</v>
      </c>
      <c r="F4" s="66">
        <v>14</v>
      </c>
      <c r="G4" s="66">
        <v>6</v>
      </c>
      <c r="H4" s="66">
        <v>0</v>
      </c>
      <c r="I4" s="67">
        <v>10</v>
      </c>
      <c r="J4" s="66">
        <v>2</v>
      </c>
      <c r="K4" s="66">
        <v>12</v>
      </c>
      <c r="L4" s="67">
        <v>16</v>
      </c>
      <c r="M4" s="67">
        <v>0</v>
      </c>
      <c r="N4" s="67">
        <v>16</v>
      </c>
      <c r="O4" s="67">
        <v>24</v>
      </c>
      <c r="P4" s="67">
        <v>12</v>
      </c>
      <c r="Q4" s="67">
        <v>0</v>
      </c>
      <c r="R4" s="67">
        <v>24</v>
      </c>
      <c r="S4" s="66">
        <v>26</v>
      </c>
      <c r="T4" s="66">
        <v>69</v>
      </c>
      <c r="U4" s="66">
        <v>5</v>
      </c>
      <c r="V4" s="67">
        <v>1</v>
      </c>
      <c r="W4" s="66">
        <v>0</v>
      </c>
      <c r="X4" s="67"/>
    </row>
    <row r="5" spans="1:27" ht="31.5" x14ac:dyDescent="0.25">
      <c r="A5" s="64">
        <v>1</v>
      </c>
      <c r="B5" s="65" t="s">
        <v>86</v>
      </c>
      <c r="C5" s="66">
        <v>3</v>
      </c>
      <c r="D5" s="66">
        <v>1</v>
      </c>
      <c r="E5" s="66">
        <v>9</v>
      </c>
      <c r="F5" s="66">
        <v>15</v>
      </c>
      <c r="G5" s="66">
        <v>4</v>
      </c>
      <c r="H5" s="66">
        <v>0</v>
      </c>
      <c r="I5" s="67">
        <v>10</v>
      </c>
      <c r="J5" s="66">
        <v>1</v>
      </c>
      <c r="K5" s="66">
        <v>6</v>
      </c>
      <c r="L5" s="67">
        <v>9</v>
      </c>
      <c r="M5" s="67">
        <v>0</v>
      </c>
      <c r="N5" s="67">
        <v>14</v>
      </c>
      <c r="O5" s="67">
        <v>27</v>
      </c>
      <c r="P5" s="67">
        <v>8</v>
      </c>
      <c r="Q5" s="67">
        <v>1</v>
      </c>
      <c r="R5" s="67">
        <v>24</v>
      </c>
      <c r="S5" s="66">
        <v>13</v>
      </c>
      <c r="T5" s="66">
        <v>72</v>
      </c>
      <c r="U5" s="66">
        <v>4</v>
      </c>
      <c r="V5" s="67">
        <v>8</v>
      </c>
      <c r="W5" s="66">
        <v>0</v>
      </c>
      <c r="X5" s="67"/>
    </row>
    <row r="6" spans="1:27" ht="31.5" x14ac:dyDescent="0.25">
      <c r="A6" s="64">
        <v>1</v>
      </c>
      <c r="B6" s="65" t="s">
        <v>87</v>
      </c>
      <c r="C6" s="66">
        <v>4</v>
      </c>
      <c r="D6" s="66">
        <v>1</v>
      </c>
      <c r="E6" s="66">
        <v>16</v>
      </c>
      <c r="F6" s="66">
        <v>12</v>
      </c>
      <c r="G6" s="66">
        <v>7</v>
      </c>
      <c r="H6" s="66">
        <v>0</v>
      </c>
      <c r="I6" s="67">
        <v>9</v>
      </c>
      <c r="J6" s="68">
        <v>1</v>
      </c>
      <c r="K6" s="68">
        <v>9</v>
      </c>
      <c r="L6" s="67">
        <v>9</v>
      </c>
      <c r="M6" s="67">
        <v>0</v>
      </c>
      <c r="N6" s="67">
        <v>24</v>
      </c>
      <c r="O6" s="67">
        <v>25</v>
      </c>
      <c r="P6" s="67">
        <v>13</v>
      </c>
      <c r="Q6" s="67">
        <v>3</v>
      </c>
      <c r="R6" s="67">
        <v>40</v>
      </c>
      <c r="S6" s="66">
        <v>35</v>
      </c>
      <c r="T6" s="66">
        <v>66</v>
      </c>
      <c r="U6" s="66">
        <v>3</v>
      </c>
      <c r="V6" s="67">
        <v>0</v>
      </c>
      <c r="W6" s="66">
        <v>0</v>
      </c>
      <c r="X6" s="67"/>
    </row>
    <row r="7" spans="1:27" ht="30" x14ac:dyDescent="0.25">
      <c r="A7" s="67">
        <v>1</v>
      </c>
      <c r="B7" s="69" t="s">
        <v>88</v>
      </c>
      <c r="C7" s="67">
        <v>7</v>
      </c>
      <c r="D7" s="67">
        <v>0</v>
      </c>
      <c r="E7" s="67">
        <v>9</v>
      </c>
      <c r="F7" s="67">
        <v>4</v>
      </c>
      <c r="G7" s="67">
        <v>5</v>
      </c>
      <c r="H7" s="67">
        <v>0</v>
      </c>
      <c r="I7" s="67">
        <v>6</v>
      </c>
      <c r="J7" s="67">
        <v>0</v>
      </c>
      <c r="K7" s="67">
        <v>6</v>
      </c>
      <c r="L7" s="67">
        <v>11</v>
      </c>
      <c r="M7" s="67">
        <v>0</v>
      </c>
      <c r="N7" s="67">
        <v>22</v>
      </c>
      <c r="O7" s="67">
        <v>26</v>
      </c>
      <c r="P7" s="67">
        <v>18</v>
      </c>
      <c r="Q7" s="67">
        <v>0</v>
      </c>
      <c r="R7" s="67">
        <v>32</v>
      </c>
      <c r="S7" s="67">
        <v>16</v>
      </c>
      <c r="T7" s="67">
        <v>70</v>
      </c>
      <c r="U7" s="67">
        <v>3</v>
      </c>
      <c r="V7" s="67">
        <v>0</v>
      </c>
      <c r="W7" s="67">
        <v>1</v>
      </c>
      <c r="X7" s="67"/>
      <c r="Y7" s="67"/>
      <c r="Z7" s="67"/>
      <c r="AA7" s="67"/>
    </row>
    <row r="8" spans="1:27" ht="31.5" x14ac:dyDescent="0.25">
      <c r="A8" s="64">
        <v>1</v>
      </c>
      <c r="B8" s="65" t="s">
        <v>89</v>
      </c>
      <c r="C8" s="67">
        <v>0</v>
      </c>
      <c r="D8" s="67">
        <v>0</v>
      </c>
      <c r="E8" s="67">
        <v>0</v>
      </c>
      <c r="F8" s="66">
        <v>0</v>
      </c>
      <c r="G8" s="66">
        <v>0</v>
      </c>
      <c r="H8" s="66">
        <v>0</v>
      </c>
      <c r="I8" s="66">
        <v>0</v>
      </c>
      <c r="J8" s="67">
        <v>0</v>
      </c>
      <c r="K8" s="66">
        <v>0</v>
      </c>
      <c r="L8" s="67">
        <v>0</v>
      </c>
      <c r="M8" s="67">
        <v>0</v>
      </c>
      <c r="N8" s="67">
        <v>0</v>
      </c>
      <c r="O8" s="67">
        <v>0</v>
      </c>
      <c r="P8" s="67">
        <v>0</v>
      </c>
      <c r="Q8" s="67">
        <v>0</v>
      </c>
      <c r="R8" s="67">
        <v>0</v>
      </c>
      <c r="S8" s="67">
        <v>15</v>
      </c>
      <c r="T8" s="67">
        <v>73</v>
      </c>
      <c r="U8" s="67">
        <v>0</v>
      </c>
      <c r="V8" s="67">
        <v>0</v>
      </c>
      <c r="W8" s="66">
        <v>0</v>
      </c>
      <c r="X8" s="67"/>
    </row>
    <row r="9" spans="1:27" ht="31.5" x14ac:dyDescent="0.25">
      <c r="A9" s="64">
        <v>1</v>
      </c>
      <c r="B9" s="65" t="s">
        <v>90</v>
      </c>
      <c r="C9" s="67">
        <v>0</v>
      </c>
      <c r="D9" s="67">
        <v>0</v>
      </c>
      <c r="E9" s="67">
        <v>0</v>
      </c>
      <c r="F9" s="66">
        <v>0</v>
      </c>
      <c r="G9" s="66">
        <v>0</v>
      </c>
      <c r="H9" s="66">
        <v>0</v>
      </c>
      <c r="I9" s="66">
        <v>0</v>
      </c>
      <c r="J9" s="67">
        <v>0</v>
      </c>
      <c r="K9" s="66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28</v>
      </c>
      <c r="T9" s="67">
        <v>136</v>
      </c>
      <c r="U9" s="67">
        <v>0</v>
      </c>
      <c r="V9" s="67">
        <v>0</v>
      </c>
      <c r="W9" s="66">
        <v>0</v>
      </c>
      <c r="X9" s="67"/>
    </row>
    <row r="10" spans="1:27" x14ac:dyDescent="0.25">
      <c r="A10" s="79" t="s">
        <v>103</v>
      </c>
      <c r="B10" s="79"/>
      <c r="C10" s="70">
        <f t="shared" ref="C10:W10" si="0">SUM(C3:C9)</f>
        <v>21</v>
      </c>
      <c r="D10" s="70">
        <f t="shared" si="0"/>
        <v>2</v>
      </c>
      <c r="E10" s="70">
        <f t="shared" si="0"/>
        <v>55</v>
      </c>
      <c r="F10" s="70">
        <f t="shared" si="0"/>
        <v>51</v>
      </c>
      <c r="G10" s="70">
        <f t="shared" si="0"/>
        <v>28</v>
      </c>
      <c r="H10" s="70">
        <f t="shared" si="0"/>
        <v>0</v>
      </c>
      <c r="I10" s="70">
        <f t="shared" si="0"/>
        <v>43</v>
      </c>
      <c r="J10" s="70">
        <f t="shared" si="0"/>
        <v>4</v>
      </c>
      <c r="K10" s="70">
        <f t="shared" si="0"/>
        <v>40</v>
      </c>
      <c r="L10" s="70">
        <f t="shared" si="0"/>
        <v>55</v>
      </c>
      <c r="M10" s="70">
        <f t="shared" si="0"/>
        <v>0</v>
      </c>
      <c r="N10" s="70">
        <f t="shared" si="0"/>
        <v>84</v>
      </c>
      <c r="O10" s="70">
        <f t="shared" si="0"/>
        <v>123</v>
      </c>
      <c r="P10" s="70">
        <f t="shared" si="0"/>
        <v>62</v>
      </c>
      <c r="Q10" s="70">
        <f t="shared" si="0"/>
        <v>4</v>
      </c>
      <c r="R10" s="70">
        <f t="shared" si="0"/>
        <v>150</v>
      </c>
      <c r="S10" s="70">
        <f t="shared" si="0"/>
        <v>158</v>
      </c>
      <c r="T10" s="70">
        <f t="shared" si="0"/>
        <v>577</v>
      </c>
      <c r="U10" s="70">
        <f t="shared" si="0"/>
        <v>22</v>
      </c>
      <c r="V10" s="70">
        <f t="shared" si="0"/>
        <v>23</v>
      </c>
      <c r="W10" s="70">
        <f t="shared" si="0"/>
        <v>1</v>
      </c>
      <c r="X10" s="67">
        <f>SUM(C10:W10)</f>
        <v>1503</v>
      </c>
    </row>
    <row r="11" spans="1:27" ht="15.75" x14ac:dyDescent="0.25">
      <c r="B11" s="71" t="s">
        <v>151</v>
      </c>
      <c r="C11" s="56">
        <f>AVERAGE(C3:C7)</f>
        <v>4.2</v>
      </c>
      <c r="D11" s="56">
        <f t="shared" ref="D11:R11" si="1">AVERAGE(D3:D7)</f>
        <v>0.4</v>
      </c>
      <c r="E11" s="56">
        <f t="shared" si="1"/>
        <v>11</v>
      </c>
      <c r="F11" s="56">
        <f t="shared" si="1"/>
        <v>10.199999999999999</v>
      </c>
      <c r="G11" s="56">
        <f t="shared" si="1"/>
        <v>5.6</v>
      </c>
      <c r="H11" s="56">
        <f t="shared" si="1"/>
        <v>0</v>
      </c>
      <c r="I11" s="56">
        <f>AVERAGE(I3:I7)</f>
        <v>8.6</v>
      </c>
      <c r="J11" s="56">
        <f t="shared" si="1"/>
        <v>0.8</v>
      </c>
      <c r="K11" s="56">
        <f t="shared" si="1"/>
        <v>8</v>
      </c>
      <c r="L11" s="56">
        <f t="shared" si="1"/>
        <v>11</v>
      </c>
      <c r="M11" s="56">
        <f t="shared" si="1"/>
        <v>0</v>
      </c>
      <c r="N11" s="56">
        <f t="shared" si="1"/>
        <v>16.8</v>
      </c>
      <c r="O11" s="56">
        <f t="shared" si="1"/>
        <v>24.6</v>
      </c>
      <c r="P11" s="56">
        <f t="shared" si="1"/>
        <v>12.4</v>
      </c>
      <c r="Q11" s="56">
        <f t="shared" si="1"/>
        <v>0.8</v>
      </c>
      <c r="R11" s="56">
        <f t="shared" si="1"/>
        <v>30</v>
      </c>
      <c r="S11" s="56">
        <f>AVERAGE(S3:S9)</f>
        <v>22.571428571428573</v>
      </c>
      <c r="T11" s="56">
        <f>AVERAGE(T3:T9)</f>
        <v>82.428571428571431</v>
      </c>
      <c r="U11" s="56">
        <f>AVERAGE(U3:U7)</f>
        <v>4.4000000000000004</v>
      </c>
      <c r="V11" s="56">
        <f>AVERAGE(V3:V7)</f>
        <v>4.5999999999999996</v>
      </c>
      <c r="W11" s="56">
        <f>AVERAGE(W3:W7)</f>
        <v>0.2</v>
      </c>
    </row>
    <row r="12" spans="1:27" ht="15.75" x14ac:dyDescent="0.25">
      <c r="B12" s="71" t="s">
        <v>152</v>
      </c>
      <c r="C12" s="56">
        <f>MAX(C3:C7)</f>
        <v>7</v>
      </c>
      <c r="D12" s="56">
        <f t="shared" ref="D12:R12" si="2">MAX(D3:D7)</f>
        <v>1</v>
      </c>
      <c r="E12" s="56">
        <f t="shared" si="2"/>
        <v>16</v>
      </c>
      <c r="F12" s="56">
        <f t="shared" si="2"/>
        <v>15</v>
      </c>
      <c r="G12" s="56">
        <f t="shared" si="2"/>
        <v>7</v>
      </c>
      <c r="H12" s="56">
        <f t="shared" si="2"/>
        <v>0</v>
      </c>
      <c r="I12" s="56">
        <f t="shared" si="2"/>
        <v>10</v>
      </c>
      <c r="J12" s="56">
        <f t="shared" si="2"/>
        <v>2</v>
      </c>
      <c r="K12" s="56">
        <f t="shared" si="2"/>
        <v>12</v>
      </c>
      <c r="L12" s="56">
        <f t="shared" si="2"/>
        <v>16</v>
      </c>
      <c r="M12" s="56">
        <f t="shared" si="2"/>
        <v>0</v>
      </c>
      <c r="N12" s="56">
        <f t="shared" si="2"/>
        <v>24</v>
      </c>
      <c r="O12" s="56">
        <f t="shared" si="2"/>
        <v>27</v>
      </c>
      <c r="P12" s="56">
        <f>MAX(P3:P7)</f>
        <v>18</v>
      </c>
      <c r="Q12" s="56">
        <f t="shared" si="2"/>
        <v>3</v>
      </c>
      <c r="R12" s="56">
        <f t="shared" si="2"/>
        <v>40</v>
      </c>
      <c r="S12" s="56">
        <f>MAX(S3:S9)</f>
        <v>35</v>
      </c>
      <c r="T12" s="56">
        <f>MAX(T3:T9)</f>
        <v>136</v>
      </c>
      <c r="U12" s="56">
        <f>MAX(U3:U7)</f>
        <v>7</v>
      </c>
      <c r="V12" s="56">
        <f>MAX(V3:V7)</f>
        <v>14</v>
      </c>
      <c r="W12" s="56">
        <f>MAX(W3:W7)</f>
        <v>1</v>
      </c>
    </row>
    <row r="13" spans="1:27" ht="15.75" x14ac:dyDescent="0.25">
      <c r="B13" s="71" t="s">
        <v>153</v>
      </c>
      <c r="C13" s="56">
        <f>MIN(C3:C7)</f>
        <v>3</v>
      </c>
      <c r="D13" s="56">
        <f t="shared" ref="D13:R13" si="3">MIN(D3:D7)</f>
        <v>0</v>
      </c>
      <c r="E13" s="56">
        <f t="shared" si="3"/>
        <v>9</v>
      </c>
      <c r="F13" s="56">
        <f t="shared" si="3"/>
        <v>4</v>
      </c>
      <c r="G13" s="56">
        <f t="shared" si="3"/>
        <v>4</v>
      </c>
      <c r="H13" s="56">
        <f t="shared" si="3"/>
        <v>0</v>
      </c>
      <c r="I13" s="56">
        <f t="shared" si="3"/>
        <v>6</v>
      </c>
      <c r="J13" s="56">
        <f t="shared" si="3"/>
        <v>0</v>
      </c>
      <c r="K13" s="56">
        <f t="shared" si="3"/>
        <v>6</v>
      </c>
      <c r="L13" s="56">
        <f t="shared" si="3"/>
        <v>9</v>
      </c>
      <c r="M13" s="56">
        <f t="shared" si="3"/>
        <v>0</v>
      </c>
      <c r="N13" s="56">
        <f t="shared" si="3"/>
        <v>8</v>
      </c>
      <c r="O13" s="56">
        <f t="shared" si="3"/>
        <v>21</v>
      </c>
      <c r="P13" s="56">
        <f t="shared" si="3"/>
        <v>8</v>
      </c>
      <c r="Q13" s="56">
        <f t="shared" si="3"/>
        <v>0</v>
      </c>
      <c r="R13" s="56">
        <f t="shared" si="3"/>
        <v>24</v>
      </c>
      <c r="S13" s="56">
        <f>MIN(S3:S9)</f>
        <v>13</v>
      </c>
      <c r="T13" s="56">
        <f>MIN(T3:T9)</f>
        <v>66</v>
      </c>
      <c r="U13" s="56">
        <f>MIN(U3:U7)</f>
        <v>3</v>
      </c>
      <c r="V13" s="56">
        <f>MIN(V3:V7)</f>
        <v>0</v>
      </c>
      <c r="W13" s="56">
        <f>MIN(W3:W7)</f>
        <v>0</v>
      </c>
    </row>
    <row r="17" spans="2:3" x14ac:dyDescent="0.25">
      <c r="B17" s="56" t="s">
        <v>47</v>
      </c>
      <c r="C17" s="56">
        <f>SUM(C10:I10)</f>
        <v>200</v>
      </c>
    </row>
    <row r="18" spans="2:3" x14ac:dyDescent="0.25">
      <c r="B18" s="56" t="s">
        <v>46</v>
      </c>
      <c r="C18" s="56">
        <f>SUM(J10:K10)</f>
        <v>44</v>
      </c>
    </row>
    <row r="19" spans="2:3" x14ac:dyDescent="0.25">
      <c r="B19" s="56" t="s">
        <v>45</v>
      </c>
      <c r="C19" s="56">
        <f>SUM(L10:R10)</f>
        <v>478</v>
      </c>
    </row>
    <row r="20" spans="2:3" x14ac:dyDescent="0.25">
      <c r="B20" s="56" t="s">
        <v>44</v>
      </c>
      <c r="C20" s="56">
        <f>SUM(S10:T10)</f>
        <v>735</v>
      </c>
    </row>
    <row r="21" spans="2:3" x14ac:dyDescent="0.25">
      <c r="B21" s="56" t="s">
        <v>43</v>
      </c>
      <c r="C21" s="56">
        <f>SUM(U10:V10)</f>
        <v>45</v>
      </c>
    </row>
  </sheetData>
  <mergeCells count="8">
    <mergeCell ref="X1:X2"/>
    <mergeCell ref="A10:B10"/>
    <mergeCell ref="A1:A2"/>
    <mergeCell ref="C1:I1"/>
    <mergeCell ref="J1:K1"/>
    <mergeCell ref="L1:R1"/>
    <mergeCell ref="S1:T1"/>
    <mergeCell ref="U1:W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17DE3-1E63-4975-AD12-FFC7575572AC}">
  <dimension ref="A1:AA21"/>
  <sheetViews>
    <sheetView zoomScale="93" zoomScaleNormal="93" workbookViewId="0">
      <pane xSplit="2" ySplit="2" topLeftCell="G3" activePane="bottomRight" state="frozen"/>
      <selection pane="topRight" activeCell="C1" sqref="C1"/>
      <selection pane="bottomLeft" activeCell="A8" sqref="A8"/>
      <selection pane="bottomRight" activeCell="I10" sqref="I10"/>
    </sheetView>
  </sheetViews>
  <sheetFormatPr baseColWidth="10" defaultColWidth="10.7109375" defaultRowHeight="15" x14ac:dyDescent="0.25"/>
  <cols>
    <col min="1" max="1" width="10.7109375" style="56"/>
    <col min="2" max="2" width="12.7109375" style="56" customWidth="1"/>
    <col min="3" max="3" width="13.85546875" style="56" customWidth="1"/>
    <col min="4" max="4" width="13" style="56" customWidth="1"/>
    <col min="5" max="5" width="13.5703125" style="56" customWidth="1"/>
    <col min="6" max="6" width="12.5703125" style="56" customWidth="1"/>
    <col min="7" max="8" width="15.28515625" style="56" customWidth="1"/>
    <col min="9" max="9" width="14.42578125" style="56" customWidth="1"/>
    <col min="10" max="10" width="13" style="56" customWidth="1"/>
    <col min="11" max="18" width="13.28515625" style="56" customWidth="1"/>
    <col min="19" max="19" width="10.7109375" style="56" customWidth="1"/>
    <col min="20" max="20" width="11.42578125" style="56" customWidth="1"/>
    <col min="21" max="21" width="15" style="56" customWidth="1"/>
    <col min="22" max="22" width="13.5703125" style="56" customWidth="1"/>
    <col min="23" max="257" width="10.7109375" style="56"/>
    <col min="258" max="258" width="12.7109375" style="56" customWidth="1"/>
    <col min="259" max="259" width="13.85546875" style="56" customWidth="1"/>
    <col min="260" max="260" width="13" style="56" customWidth="1"/>
    <col min="261" max="261" width="13.5703125" style="56" customWidth="1"/>
    <col min="262" max="262" width="12.5703125" style="56" customWidth="1"/>
    <col min="263" max="264" width="15.28515625" style="56" customWidth="1"/>
    <col min="265" max="265" width="14.42578125" style="56" customWidth="1"/>
    <col min="266" max="266" width="13" style="56" customWidth="1"/>
    <col min="267" max="274" width="13.28515625" style="56" customWidth="1"/>
    <col min="275" max="275" width="10.7109375" style="56"/>
    <col min="276" max="276" width="11.42578125" style="56" customWidth="1"/>
    <col min="277" max="277" width="15" style="56" customWidth="1"/>
    <col min="278" max="278" width="13.5703125" style="56" customWidth="1"/>
    <col min="279" max="513" width="10.7109375" style="56"/>
    <col min="514" max="514" width="12.7109375" style="56" customWidth="1"/>
    <col min="515" max="515" width="13.85546875" style="56" customWidth="1"/>
    <col min="516" max="516" width="13" style="56" customWidth="1"/>
    <col min="517" max="517" width="13.5703125" style="56" customWidth="1"/>
    <col min="518" max="518" width="12.5703125" style="56" customWidth="1"/>
    <col min="519" max="520" width="15.28515625" style="56" customWidth="1"/>
    <col min="521" max="521" width="14.42578125" style="56" customWidth="1"/>
    <col min="522" max="522" width="13" style="56" customWidth="1"/>
    <col min="523" max="530" width="13.28515625" style="56" customWidth="1"/>
    <col min="531" max="531" width="10.7109375" style="56"/>
    <col min="532" max="532" width="11.42578125" style="56" customWidth="1"/>
    <col min="533" max="533" width="15" style="56" customWidth="1"/>
    <col min="534" max="534" width="13.5703125" style="56" customWidth="1"/>
    <col min="535" max="769" width="10.7109375" style="56"/>
    <col min="770" max="770" width="12.7109375" style="56" customWidth="1"/>
    <col min="771" max="771" width="13.85546875" style="56" customWidth="1"/>
    <col min="772" max="772" width="13" style="56" customWidth="1"/>
    <col min="773" max="773" width="13.5703125" style="56" customWidth="1"/>
    <col min="774" max="774" width="12.5703125" style="56" customWidth="1"/>
    <col min="775" max="776" width="15.28515625" style="56" customWidth="1"/>
    <col min="777" max="777" width="14.42578125" style="56" customWidth="1"/>
    <col min="778" max="778" width="13" style="56" customWidth="1"/>
    <col min="779" max="786" width="13.28515625" style="56" customWidth="1"/>
    <col min="787" max="787" width="10.7109375" style="56"/>
    <col min="788" max="788" width="11.42578125" style="56" customWidth="1"/>
    <col min="789" max="789" width="15" style="56" customWidth="1"/>
    <col min="790" max="790" width="13.5703125" style="56" customWidth="1"/>
    <col min="791" max="1025" width="10.7109375" style="56"/>
    <col min="1026" max="1026" width="12.7109375" style="56" customWidth="1"/>
    <col min="1027" max="1027" width="13.85546875" style="56" customWidth="1"/>
    <col min="1028" max="1028" width="13" style="56" customWidth="1"/>
    <col min="1029" max="1029" width="13.5703125" style="56" customWidth="1"/>
    <col min="1030" max="1030" width="12.5703125" style="56" customWidth="1"/>
    <col min="1031" max="1032" width="15.28515625" style="56" customWidth="1"/>
    <col min="1033" max="1033" width="14.42578125" style="56" customWidth="1"/>
    <col min="1034" max="1034" width="13" style="56" customWidth="1"/>
    <col min="1035" max="1042" width="13.28515625" style="56" customWidth="1"/>
    <col min="1043" max="1043" width="10.7109375" style="56"/>
    <col min="1044" max="1044" width="11.42578125" style="56" customWidth="1"/>
    <col min="1045" max="1045" width="15" style="56" customWidth="1"/>
    <col min="1046" max="1046" width="13.5703125" style="56" customWidth="1"/>
    <col min="1047" max="1281" width="10.7109375" style="56"/>
    <col min="1282" max="1282" width="12.7109375" style="56" customWidth="1"/>
    <col min="1283" max="1283" width="13.85546875" style="56" customWidth="1"/>
    <col min="1284" max="1284" width="13" style="56" customWidth="1"/>
    <col min="1285" max="1285" width="13.5703125" style="56" customWidth="1"/>
    <col min="1286" max="1286" width="12.5703125" style="56" customWidth="1"/>
    <col min="1287" max="1288" width="15.28515625" style="56" customWidth="1"/>
    <col min="1289" max="1289" width="14.42578125" style="56" customWidth="1"/>
    <col min="1290" max="1290" width="13" style="56" customWidth="1"/>
    <col min="1291" max="1298" width="13.28515625" style="56" customWidth="1"/>
    <col min="1299" max="1299" width="10.7109375" style="56"/>
    <col min="1300" max="1300" width="11.42578125" style="56" customWidth="1"/>
    <col min="1301" max="1301" width="15" style="56" customWidth="1"/>
    <col min="1302" max="1302" width="13.5703125" style="56" customWidth="1"/>
    <col min="1303" max="1537" width="10.7109375" style="56"/>
    <col min="1538" max="1538" width="12.7109375" style="56" customWidth="1"/>
    <col min="1539" max="1539" width="13.85546875" style="56" customWidth="1"/>
    <col min="1540" max="1540" width="13" style="56" customWidth="1"/>
    <col min="1541" max="1541" width="13.5703125" style="56" customWidth="1"/>
    <col min="1542" max="1542" width="12.5703125" style="56" customWidth="1"/>
    <col min="1543" max="1544" width="15.28515625" style="56" customWidth="1"/>
    <col min="1545" max="1545" width="14.42578125" style="56" customWidth="1"/>
    <col min="1546" max="1546" width="13" style="56" customWidth="1"/>
    <col min="1547" max="1554" width="13.28515625" style="56" customWidth="1"/>
    <col min="1555" max="1555" width="10.7109375" style="56"/>
    <col min="1556" max="1556" width="11.42578125" style="56" customWidth="1"/>
    <col min="1557" max="1557" width="15" style="56" customWidth="1"/>
    <col min="1558" max="1558" width="13.5703125" style="56" customWidth="1"/>
    <col min="1559" max="1793" width="10.7109375" style="56"/>
    <col min="1794" max="1794" width="12.7109375" style="56" customWidth="1"/>
    <col min="1795" max="1795" width="13.85546875" style="56" customWidth="1"/>
    <col min="1796" max="1796" width="13" style="56" customWidth="1"/>
    <col min="1797" max="1797" width="13.5703125" style="56" customWidth="1"/>
    <col min="1798" max="1798" width="12.5703125" style="56" customWidth="1"/>
    <col min="1799" max="1800" width="15.28515625" style="56" customWidth="1"/>
    <col min="1801" max="1801" width="14.42578125" style="56" customWidth="1"/>
    <col min="1802" max="1802" width="13" style="56" customWidth="1"/>
    <col min="1803" max="1810" width="13.28515625" style="56" customWidth="1"/>
    <col min="1811" max="1811" width="10.7109375" style="56"/>
    <col min="1812" max="1812" width="11.42578125" style="56" customWidth="1"/>
    <col min="1813" max="1813" width="15" style="56" customWidth="1"/>
    <col min="1814" max="1814" width="13.5703125" style="56" customWidth="1"/>
    <col min="1815" max="2049" width="10.7109375" style="56"/>
    <col min="2050" max="2050" width="12.7109375" style="56" customWidth="1"/>
    <col min="2051" max="2051" width="13.85546875" style="56" customWidth="1"/>
    <col min="2052" max="2052" width="13" style="56" customWidth="1"/>
    <col min="2053" max="2053" width="13.5703125" style="56" customWidth="1"/>
    <col min="2054" max="2054" width="12.5703125" style="56" customWidth="1"/>
    <col min="2055" max="2056" width="15.28515625" style="56" customWidth="1"/>
    <col min="2057" max="2057" width="14.42578125" style="56" customWidth="1"/>
    <col min="2058" max="2058" width="13" style="56" customWidth="1"/>
    <col min="2059" max="2066" width="13.28515625" style="56" customWidth="1"/>
    <col min="2067" max="2067" width="10.7109375" style="56"/>
    <col min="2068" max="2068" width="11.42578125" style="56" customWidth="1"/>
    <col min="2069" max="2069" width="15" style="56" customWidth="1"/>
    <col min="2070" max="2070" width="13.5703125" style="56" customWidth="1"/>
    <col min="2071" max="2305" width="10.7109375" style="56"/>
    <col min="2306" max="2306" width="12.7109375" style="56" customWidth="1"/>
    <col min="2307" max="2307" width="13.85546875" style="56" customWidth="1"/>
    <col min="2308" max="2308" width="13" style="56" customWidth="1"/>
    <col min="2309" max="2309" width="13.5703125" style="56" customWidth="1"/>
    <col min="2310" max="2310" width="12.5703125" style="56" customWidth="1"/>
    <col min="2311" max="2312" width="15.28515625" style="56" customWidth="1"/>
    <col min="2313" max="2313" width="14.42578125" style="56" customWidth="1"/>
    <col min="2314" max="2314" width="13" style="56" customWidth="1"/>
    <col min="2315" max="2322" width="13.28515625" style="56" customWidth="1"/>
    <col min="2323" max="2323" width="10.7109375" style="56"/>
    <col min="2324" max="2324" width="11.42578125" style="56" customWidth="1"/>
    <col min="2325" max="2325" width="15" style="56" customWidth="1"/>
    <col min="2326" max="2326" width="13.5703125" style="56" customWidth="1"/>
    <col min="2327" max="2561" width="10.7109375" style="56"/>
    <col min="2562" max="2562" width="12.7109375" style="56" customWidth="1"/>
    <col min="2563" max="2563" width="13.85546875" style="56" customWidth="1"/>
    <col min="2564" max="2564" width="13" style="56" customWidth="1"/>
    <col min="2565" max="2565" width="13.5703125" style="56" customWidth="1"/>
    <col min="2566" max="2566" width="12.5703125" style="56" customWidth="1"/>
    <col min="2567" max="2568" width="15.28515625" style="56" customWidth="1"/>
    <col min="2569" max="2569" width="14.42578125" style="56" customWidth="1"/>
    <col min="2570" max="2570" width="13" style="56" customWidth="1"/>
    <col min="2571" max="2578" width="13.28515625" style="56" customWidth="1"/>
    <col min="2579" max="2579" width="10.7109375" style="56"/>
    <col min="2580" max="2580" width="11.42578125" style="56" customWidth="1"/>
    <col min="2581" max="2581" width="15" style="56" customWidth="1"/>
    <col min="2582" max="2582" width="13.5703125" style="56" customWidth="1"/>
    <col min="2583" max="2817" width="10.7109375" style="56"/>
    <col min="2818" max="2818" width="12.7109375" style="56" customWidth="1"/>
    <col min="2819" max="2819" width="13.85546875" style="56" customWidth="1"/>
    <col min="2820" max="2820" width="13" style="56" customWidth="1"/>
    <col min="2821" max="2821" width="13.5703125" style="56" customWidth="1"/>
    <col min="2822" max="2822" width="12.5703125" style="56" customWidth="1"/>
    <col min="2823" max="2824" width="15.28515625" style="56" customWidth="1"/>
    <col min="2825" max="2825" width="14.42578125" style="56" customWidth="1"/>
    <col min="2826" max="2826" width="13" style="56" customWidth="1"/>
    <col min="2827" max="2834" width="13.28515625" style="56" customWidth="1"/>
    <col min="2835" max="2835" width="10.7109375" style="56"/>
    <col min="2836" max="2836" width="11.42578125" style="56" customWidth="1"/>
    <col min="2837" max="2837" width="15" style="56" customWidth="1"/>
    <col min="2838" max="2838" width="13.5703125" style="56" customWidth="1"/>
    <col min="2839" max="3073" width="10.7109375" style="56"/>
    <col min="3074" max="3074" width="12.7109375" style="56" customWidth="1"/>
    <col min="3075" max="3075" width="13.85546875" style="56" customWidth="1"/>
    <col min="3076" max="3076" width="13" style="56" customWidth="1"/>
    <col min="3077" max="3077" width="13.5703125" style="56" customWidth="1"/>
    <col min="3078" max="3078" width="12.5703125" style="56" customWidth="1"/>
    <col min="3079" max="3080" width="15.28515625" style="56" customWidth="1"/>
    <col min="3081" max="3081" width="14.42578125" style="56" customWidth="1"/>
    <col min="3082" max="3082" width="13" style="56" customWidth="1"/>
    <col min="3083" max="3090" width="13.28515625" style="56" customWidth="1"/>
    <col min="3091" max="3091" width="10.7109375" style="56"/>
    <col min="3092" max="3092" width="11.42578125" style="56" customWidth="1"/>
    <col min="3093" max="3093" width="15" style="56" customWidth="1"/>
    <col min="3094" max="3094" width="13.5703125" style="56" customWidth="1"/>
    <col min="3095" max="3329" width="10.7109375" style="56"/>
    <col min="3330" max="3330" width="12.7109375" style="56" customWidth="1"/>
    <col min="3331" max="3331" width="13.85546875" style="56" customWidth="1"/>
    <col min="3332" max="3332" width="13" style="56" customWidth="1"/>
    <col min="3333" max="3333" width="13.5703125" style="56" customWidth="1"/>
    <col min="3334" max="3334" width="12.5703125" style="56" customWidth="1"/>
    <col min="3335" max="3336" width="15.28515625" style="56" customWidth="1"/>
    <col min="3337" max="3337" width="14.42578125" style="56" customWidth="1"/>
    <col min="3338" max="3338" width="13" style="56" customWidth="1"/>
    <col min="3339" max="3346" width="13.28515625" style="56" customWidth="1"/>
    <col min="3347" max="3347" width="10.7109375" style="56"/>
    <col min="3348" max="3348" width="11.42578125" style="56" customWidth="1"/>
    <col min="3349" max="3349" width="15" style="56" customWidth="1"/>
    <col min="3350" max="3350" width="13.5703125" style="56" customWidth="1"/>
    <col min="3351" max="3585" width="10.7109375" style="56"/>
    <col min="3586" max="3586" width="12.7109375" style="56" customWidth="1"/>
    <col min="3587" max="3587" width="13.85546875" style="56" customWidth="1"/>
    <col min="3588" max="3588" width="13" style="56" customWidth="1"/>
    <col min="3589" max="3589" width="13.5703125" style="56" customWidth="1"/>
    <col min="3590" max="3590" width="12.5703125" style="56" customWidth="1"/>
    <col min="3591" max="3592" width="15.28515625" style="56" customWidth="1"/>
    <col min="3593" max="3593" width="14.42578125" style="56" customWidth="1"/>
    <col min="3594" max="3594" width="13" style="56" customWidth="1"/>
    <col min="3595" max="3602" width="13.28515625" style="56" customWidth="1"/>
    <col min="3603" max="3603" width="10.7109375" style="56"/>
    <col min="3604" max="3604" width="11.42578125" style="56" customWidth="1"/>
    <col min="3605" max="3605" width="15" style="56" customWidth="1"/>
    <col min="3606" max="3606" width="13.5703125" style="56" customWidth="1"/>
    <col min="3607" max="3841" width="10.7109375" style="56"/>
    <col min="3842" max="3842" width="12.7109375" style="56" customWidth="1"/>
    <col min="3843" max="3843" width="13.85546875" style="56" customWidth="1"/>
    <col min="3844" max="3844" width="13" style="56" customWidth="1"/>
    <col min="3845" max="3845" width="13.5703125" style="56" customWidth="1"/>
    <col min="3846" max="3846" width="12.5703125" style="56" customWidth="1"/>
    <col min="3847" max="3848" width="15.28515625" style="56" customWidth="1"/>
    <col min="3849" max="3849" width="14.42578125" style="56" customWidth="1"/>
    <col min="3850" max="3850" width="13" style="56" customWidth="1"/>
    <col min="3851" max="3858" width="13.28515625" style="56" customWidth="1"/>
    <col min="3859" max="3859" width="10.7109375" style="56"/>
    <col min="3860" max="3860" width="11.42578125" style="56" customWidth="1"/>
    <col min="3861" max="3861" width="15" style="56" customWidth="1"/>
    <col min="3862" max="3862" width="13.5703125" style="56" customWidth="1"/>
    <col min="3863" max="4097" width="10.7109375" style="56"/>
    <col min="4098" max="4098" width="12.7109375" style="56" customWidth="1"/>
    <col min="4099" max="4099" width="13.85546875" style="56" customWidth="1"/>
    <col min="4100" max="4100" width="13" style="56" customWidth="1"/>
    <col min="4101" max="4101" width="13.5703125" style="56" customWidth="1"/>
    <col min="4102" max="4102" width="12.5703125" style="56" customWidth="1"/>
    <col min="4103" max="4104" width="15.28515625" style="56" customWidth="1"/>
    <col min="4105" max="4105" width="14.42578125" style="56" customWidth="1"/>
    <col min="4106" max="4106" width="13" style="56" customWidth="1"/>
    <col min="4107" max="4114" width="13.28515625" style="56" customWidth="1"/>
    <col min="4115" max="4115" width="10.7109375" style="56"/>
    <col min="4116" max="4116" width="11.42578125" style="56" customWidth="1"/>
    <col min="4117" max="4117" width="15" style="56" customWidth="1"/>
    <col min="4118" max="4118" width="13.5703125" style="56" customWidth="1"/>
    <col min="4119" max="4353" width="10.7109375" style="56"/>
    <col min="4354" max="4354" width="12.7109375" style="56" customWidth="1"/>
    <col min="4355" max="4355" width="13.85546875" style="56" customWidth="1"/>
    <col min="4356" max="4356" width="13" style="56" customWidth="1"/>
    <col min="4357" max="4357" width="13.5703125" style="56" customWidth="1"/>
    <col min="4358" max="4358" width="12.5703125" style="56" customWidth="1"/>
    <col min="4359" max="4360" width="15.28515625" style="56" customWidth="1"/>
    <col min="4361" max="4361" width="14.42578125" style="56" customWidth="1"/>
    <col min="4362" max="4362" width="13" style="56" customWidth="1"/>
    <col min="4363" max="4370" width="13.28515625" style="56" customWidth="1"/>
    <col min="4371" max="4371" width="10.7109375" style="56"/>
    <col min="4372" max="4372" width="11.42578125" style="56" customWidth="1"/>
    <col min="4373" max="4373" width="15" style="56" customWidth="1"/>
    <col min="4374" max="4374" width="13.5703125" style="56" customWidth="1"/>
    <col min="4375" max="4609" width="10.7109375" style="56"/>
    <col min="4610" max="4610" width="12.7109375" style="56" customWidth="1"/>
    <col min="4611" max="4611" width="13.85546875" style="56" customWidth="1"/>
    <col min="4612" max="4612" width="13" style="56" customWidth="1"/>
    <col min="4613" max="4613" width="13.5703125" style="56" customWidth="1"/>
    <col min="4614" max="4614" width="12.5703125" style="56" customWidth="1"/>
    <col min="4615" max="4616" width="15.28515625" style="56" customWidth="1"/>
    <col min="4617" max="4617" width="14.42578125" style="56" customWidth="1"/>
    <col min="4618" max="4618" width="13" style="56" customWidth="1"/>
    <col min="4619" max="4626" width="13.28515625" style="56" customWidth="1"/>
    <col min="4627" max="4627" width="10.7109375" style="56"/>
    <col min="4628" max="4628" width="11.42578125" style="56" customWidth="1"/>
    <col min="4629" max="4629" width="15" style="56" customWidth="1"/>
    <col min="4630" max="4630" width="13.5703125" style="56" customWidth="1"/>
    <col min="4631" max="4865" width="10.7109375" style="56"/>
    <col min="4866" max="4866" width="12.7109375" style="56" customWidth="1"/>
    <col min="4867" max="4867" width="13.85546875" style="56" customWidth="1"/>
    <col min="4868" max="4868" width="13" style="56" customWidth="1"/>
    <col min="4869" max="4869" width="13.5703125" style="56" customWidth="1"/>
    <col min="4870" max="4870" width="12.5703125" style="56" customWidth="1"/>
    <col min="4871" max="4872" width="15.28515625" style="56" customWidth="1"/>
    <col min="4873" max="4873" width="14.42578125" style="56" customWidth="1"/>
    <col min="4874" max="4874" width="13" style="56" customWidth="1"/>
    <col min="4875" max="4882" width="13.28515625" style="56" customWidth="1"/>
    <col min="4883" max="4883" width="10.7109375" style="56"/>
    <col min="4884" max="4884" width="11.42578125" style="56" customWidth="1"/>
    <col min="4885" max="4885" width="15" style="56" customWidth="1"/>
    <col min="4886" max="4886" width="13.5703125" style="56" customWidth="1"/>
    <col min="4887" max="5121" width="10.7109375" style="56"/>
    <col min="5122" max="5122" width="12.7109375" style="56" customWidth="1"/>
    <col min="5123" max="5123" width="13.85546875" style="56" customWidth="1"/>
    <col min="5124" max="5124" width="13" style="56" customWidth="1"/>
    <col min="5125" max="5125" width="13.5703125" style="56" customWidth="1"/>
    <col min="5126" max="5126" width="12.5703125" style="56" customWidth="1"/>
    <col min="5127" max="5128" width="15.28515625" style="56" customWidth="1"/>
    <col min="5129" max="5129" width="14.42578125" style="56" customWidth="1"/>
    <col min="5130" max="5130" width="13" style="56" customWidth="1"/>
    <col min="5131" max="5138" width="13.28515625" style="56" customWidth="1"/>
    <col min="5139" max="5139" width="10.7109375" style="56"/>
    <col min="5140" max="5140" width="11.42578125" style="56" customWidth="1"/>
    <col min="5141" max="5141" width="15" style="56" customWidth="1"/>
    <col min="5142" max="5142" width="13.5703125" style="56" customWidth="1"/>
    <col min="5143" max="5377" width="10.7109375" style="56"/>
    <col min="5378" max="5378" width="12.7109375" style="56" customWidth="1"/>
    <col min="5379" max="5379" width="13.85546875" style="56" customWidth="1"/>
    <col min="5380" max="5380" width="13" style="56" customWidth="1"/>
    <col min="5381" max="5381" width="13.5703125" style="56" customWidth="1"/>
    <col min="5382" max="5382" width="12.5703125" style="56" customWidth="1"/>
    <col min="5383" max="5384" width="15.28515625" style="56" customWidth="1"/>
    <col min="5385" max="5385" width="14.42578125" style="56" customWidth="1"/>
    <col min="5386" max="5386" width="13" style="56" customWidth="1"/>
    <col min="5387" max="5394" width="13.28515625" style="56" customWidth="1"/>
    <col min="5395" max="5395" width="10.7109375" style="56"/>
    <col min="5396" max="5396" width="11.42578125" style="56" customWidth="1"/>
    <col min="5397" max="5397" width="15" style="56" customWidth="1"/>
    <col min="5398" max="5398" width="13.5703125" style="56" customWidth="1"/>
    <col min="5399" max="5633" width="10.7109375" style="56"/>
    <col min="5634" max="5634" width="12.7109375" style="56" customWidth="1"/>
    <col min="5635" max="5635" width="13.85546875" style="56" customWidth="1"/>
    <col min="5636" max="5636" width="13" style="56" customWidth="1"/>
    <col min="5637" max="5637" width="13.5703125" style="56" customWidth="1"/>
    <col min="5638" max="5638" width="12.5703125" style="56" customWidth="1"/>
    <col min="5639" max="5640" width="15.28515625" style="56" customWidth="1"/>
    <col min="5641" max="5641" width="14.42578125" style="56" customWidth="1"/>
    <col min="5642" max="5642" width="13" style="56" customWidth="1"/>
    <col min="5643" max="5650" width="13.28515625" style="56" customWidth="1"/>
    <col min="5651" max="5651" width="10.7109375" style="56"/>
    <col min="5652" max="5652" width="11.42578125" style="56" customWidth="1"/>
    <col min="5653" max="5653" width="15" style="56" customWidth="1"/>
    <col min="5654" max="5654" width="13.5703125" style="56" customWidth="1"/>
    <col min="5655" max="5889" width="10.7109375" style="56"/>
    <col min="5890" max="5890" width="12.7109375" style="56" customWidth="1"/>
    <col min="5891" max="5891" width="13.85546875" style="56" customWidth="1"/>
    <col min="5892" max="5892" width="13" style="56" customWidth="1"/>
    <col min="5893" max="5893" width="13.5703125" style="56" customWidth="1"/>
    <col min="5894" max="5894" width="12.5703125" style="56" customWidth="1"/>
    <col min="5895" max="5896" width="15.28515625" style="56" customWidth="1"/>
    <col min="5897" max="5897" width="14.42578125" style="56" customWidth="1"/>
    <col min="5898" max="5898" width="13" style="56" customWidth="1"/>
    <col min="5899" max="5906" width="13.28515625" style="56" customWidth="1"/>
    <col min="5907" max="5907" width="10.7109375" style="56"/>
    <col min="5908" max="5908" width="11.42578125" style="56" customWidth="1"/>
    <col min="5909" max="5909" width="15" style="56" customWidth="1"/>
    <col min="5910" max="5910" width="13.5703125" style="56" customWidth="1"/>
    <col min="5911" max="6145" width="10.7109375" style="56"/>
    <col min="6146" max="6146" width="12.7109375" style="56" customWidth="1"/>
    <col min="6147" max="6147" width="13.85546875" style="56" customWidth="1"/>
    <col min="6148" max="6148" width="13" style="56" customWidth="1"/>
    <col min="6149" max="6149" width="13.5703125" style="56" customWidth="1"/>
    <col min="6150" max="6150" width="12.5703125" style="56" customWidth="1"/>
    <col min="6151" max="6152" width="15.28515625" style="56" customWidth="1"/>
    <col min="6153" max="6153" width="14.42578125" style="56" customWidth="1"/>
    <col min="6154" max="6154" width="13" style="56" customWidth="1"/>
    <col min="6155" max="6162" width="13.28515625" style="56" customWidth="1"/>
    <col min="6163" max="6163" width="10.7109375" style="56"/>
    <col min="6164" max="6164" width="11.42578125" style="56" customWidth="1"/>
    <col min="6165" max="6165" width="15" style="56" customWidth="1"/>
    <col min="6166" max="6166" width="13.5703125" style="56" customWidth="1"/>
    <col min="6167" max="6401" width="10.7109375" style="56"/>
    <col min="6402" max="6402" width="12.7109375" style="56" customWidth="1"/>
    <col min="6403" max="6403" width="13.85546875" style="56" customWidth="1"/>
    <col min="6404" max="6404" width="13" style="56" customWidth="1"/>
    <col min="6405" max="6405" width="13.5703125" style="56" customWidth="1"/>
    <col min="6406" max="6406" width="12.5703125" style="56" customWidth="1"/>
    <col min="6407" max="6408" width="15.28515625" style="56" customWidth="1"/>
    <col min="6409" max="6409" width="14.42578125" style="56" customWidth="1"/>
    <col min="6410" max="6410" width="13" style="56" customWidth="1"/>
    <col min="6411" max="6418" width="13.28515625" style="56" customWidth="1"/>
    <col min="6419" max="6419" width="10.7109375" style="56"/>
    <col min="6420" max="6420" width="11.42578125" style="56" customWidth="1"/>
    <col min="6421" max="6421" width="15" style="56" customWidth="1"/>
    <col min="6422" max="6422" width="13.5703125" style="56" customWidth="1"/>
    <col min="6423" max="6657" width="10.7109375" style="56"/>
    <col min="6658" max="6658" width="12.7109375" style="56" customWidth="1"/>
    <col min="6659" max="6659" width="13.85546875" style="56" customWidth="1"/>
    <col min="6660" max="6660" width="13" style="56" customWidth="1"/>
    <col min="6661" max="6661" width="13.5703125" style="56" customWidth="1"/>
    <col min="6662" max="6662" width="12.5703125" style="56" customWidth="1"/>
    <col min="6663" max="6664" width="15.28515625" style="56" customWidth="1"/>
    <col min="6665" max="6665" width="14.42578125" style="56" customWidth="1"/>
    <col min="6666" max="6666" width="13" style="56" customWidth="1"/>
    <col min="6667" max="6674" width="13.28515625" style="56" customWidth="1"/>
    <col min="6675" max="6675" width="10.7109375" style="56"/>
    <col min="6676" max="6676" width="11.42578125" style="56" customWidth="1"/>
    <col min="6677" max="6677" width="15" style="56" customWidth="1"/>
    <col min="6678" max="6678" width="13.5703125" style="56" customWidth="1"/>
    <col min="6679" max="6913" width="10.7109375" style="56"/>
    <col min="6914" max="6914" width="12.7109375" style="56" customWidth="1"/>
    <col min="6915" max="6915" width="13.85546875" style="56" customWidth="1"/>
    <col min="6916" max="6916" width="13" style="56" customWidth="1"/>
    <col min="6917" max="6917" width="13.5703125" style="56" customWidth="1"/>
    <col min="6918" max="6918" width="12.5703125" style="56" customWidth="1"/>
    <col min="6919" max="6920" width="15.28515625" style="56" customWidth="1"/>
    <col min="6921" max="6921" width="14.42578125" style="56" customWidth="1"/>
    <col min="6922" max="6922" width="13" style="56" customWidth="1"/>
    <col min="6923" max="6930" width="13.28515625" style="56" customWidth="1"/>
    <col min="6931" max="6931" width="10.7109375" style="56"/>
    <col min="6932" max="6932" width="11.42578125" style="56" customWidth="1"/>
    <col min="6933" max="6933" width="15" style="56" customWidth="1"/>
    <col min="6934" max="6934" width="13.5703125" style="56" customWidth="1"/>
    <col min="6935" max="7169" width="10.7109375" style="56"/>
    <col min="7170" max="7170" width="12.7109375" style="56" customWidth="1"/>
    <col min="7171" max="7171" width="13.85546875" style="56" customWidth="1"/>
    <col min="7172" max="7172" width="13" style="56" customWidth="1"/>
    <col min="7173" max="7173" width="13.5703125" style="56" customWidth="1"/>
    <col min="7174" max="7174" width="12.5703125" style="56" customWidth="1"/>
    <col min="7175" max="7176" width="15.28515625" style="56" customWidth="1"/>
    <col min="7177" max="7177" width="14.42578125" style="56" customWidth="1"/>
    <col min="7178" max="7178" width="13" style="56" customWidth="1"/>
    <col min="7179" max="7186" width="13.28515625" style="56" customWidth="1"/>
    <col min="7187" max="7187" width="10.7109375" style="56"/>
    <col min="7188" max="7188" width="11.42578125" style="56" customWidth="1"/>
    <col min="7189" max="7189" width="15" style="56" customWidth="1"/>
    <col min="7190" max="7190" width="13.5703125" style="56" customWidth="1"/>
    <col min="7191" max="7425" width="10.7109375" style="56"/>
    <col min="7426" max="7426" width="12.7109375" style="56" customWidth="1"/>
    <col min="7427" max="7427" width="13.85546875" style="56" customWidth="1"/>
    <col min="7428" max="7428" width="13" style="56" customWidth="1"/>
    <col min="7429" max="7429" width="13.5703125" style="56" customWidth="1"/>
    <col min="7430" max="7430" width="12.5703125" style="56" customWidth="1"/>
    <col min="7431" max="7432" width="15.28515625" style="56" customWidth="1"/>
    <col min="7433" max="7433" width="14.42578125" style="56" customWidth="1"/>
    <col min="7434" max="7434" width="13" style="56" customWidth="1"/>
    <col min="7435" max="7442" width="13.28515625" style="56" customWidth="1"/>
    <col min="7443" max="7443" width="10.7109375" style="56"/>
    <col min="7444" max="7444" width="11.42578125" style="56" customWidth="1"/>
    <col min="7445" max="7445" width="15" style="56" customWidth="1"/>
    <col min="7446" max="7446" width="13.5703125" style="56" customWidth="1"/>
    <col min="7447" max="7681" width="10.7109375" style="56"/>
    <col min="7682" max="7682" width="12.7109375" style="56" customWidth="1"/>
    <col min="7683" max="7683" width="13.85546875" style="56" customWidth="1"/>
    <col min="7684" max="7684" width="13" style="56" customWidth="1"/>
    <col min="7685" max="7685" width="13.5703125" style="56" customWidth="1"/>
    <col min="7686" max="7686" width="12.5703125" style="56" customWidth="1"/>
    <col min="7687" max="7688" width="15.28515625" style="56" customWidth="1"/>
    <col min="7689" max="7689" width="14.42578125" style="56" customWidth="1"/>
    <col min="7690" max="7690" width="13" style="56" customWidth="1"/>
    <col min="7691" max="7698" width="13.28515625" style="56" customWidth="1"/>
    <col min="7699" max="7699" width="10.7109375" style="56"/>
    <col min="7700" max="7700" width="11.42578125" style="56" customWidth="1"/>
    <col min="7701" max="7701" width="15" style="56" customWidth="1"/>
    <col min="7702" max="7702" width="13.5703125" style="56" customWidth="1"/>
    <col min="7703" max="7937" width="10.7109375" style="56"/>
    <col min="7938" max="7938" width="12.7109375" style="56" customWidth="1"/>
    <col min="7939" max="7939" width="13.85546875" style="56" customWidth="1"/>
    <col min="7940" max="7940" width="13" style="56" customWidth="1"/>
    <col min="7941" max="7941" width="13.5703125" style="56" customWidth="1"/>
    <col min="7942" max="7942" width="12.5703125" style="56" customWidth="1"/>
    <col min="7943" max="7944" width="15.28515625" style="56" customWidth="1"/>
    <col min="7945" max="7945" width="14.42578125" style="56" customWidth="1"/>
    <col min="7946" max="7946" width="13" style="56" customWidth="1"/>
    <col min="7947" max="7954" width="13.28515625" style="56" customWidth="1"/>
    <col min="7955" max="7955" width="10.7109375" style="56"/>
    <col min="7956" max="7956" width="11.42578125" style="56" customWidth="1"/>
    <col min="7957" max="7957" width="15" style="56" customWidth="1"/>
    <col min="7958" max="7958" width="13.5703125" style="56" customWidth="1"/>
    <col min="7959" max="8193" width="10.7109375" style="56"/>
    <col min="8194" max="8194" width="12.7109375" style="56" customWidth="1"/>
    <col min="8195" max="8195" width="13.85546875" style="56" customWidth="1"/>
    <col min="8196" max="8196" width="13" style="56" customWidth="1"/>
    <col min="8197" max="8197" width="13.5703125" style="56" customWidth="1"/>
    <col min="8198" max="8198" width="12.5703125" style="56" customWidth="1"/>
    <col min="8199" max="8200" width="15.28515625" style="56" customWidth="1"/>
    <col min="8201" max="8201" width="14.42578125" style="56" customWidth="1"/>
    <col min="8202" max="8202" width="13" style="56" customWidth="1"/>
    <col min="8203" max="8210" width="13.28515625" style="56" customWidth="1"/>
    <col min="8211" max="8211" width="10.7109375" style="56"/>
    <col min="8212" max="8212" width="11.42578125" style="56" customWidth="1"/>
    <col min="8213" max="8213" width="15" style="56" customWidth="1"/>
    <col min="8214" max="8214" width="13.5703125" style="56" customWidth="1"/>
    <col min="8215" max="8449" width="10.7109375" style="56"/>
    <col min="8450" max="8450" width="12.7109375" style="56" customWidth="1"/>
    <col min="8451" max="8451" width="13.85546875" style="56" customWidth="1"/>
    <col min="8452" max="8452" width="13" style="56" customWidth="1"/>
    <col min="8453" max="8453" width="13.5703125" style="56" customWidth="1"/>
    <col min="8454" max="8454" width="12.5703125" style="56" customWidth="1"/>
    <col min="8455" max="8456" width="15.28515625" style="56" customWidth="1"/>
    <col min="8457" max="8457" width="14.42578125" style="56" customWidth="1"/>
    <col min="8458" max="8458" width="13" style="56" customWidth="1"/>
    <col min="8459" max="8466" width="13.28515625" style="56" customWidth="1"/>
    <col min="8467" max="8467" width="10.7109375" style="56"/>
    <col min="8468" max="8468" width="11.42578125" style="56" customWidth="1"/>
    <col min="8469" max="8469" width="15" style="56" customWidth="1"/>
    <col min="8470" max="8470" width="13.5703125" style="56" customWidth="1"/>
    <col min="8471" max="8705" width="10.7109375" style="56"/>
    <col min="8706" max="8706" width="12.7109375" style="56" customWidth="1"/>
    <col min="8707" max="8707" width="13.85546875" style="56" customWidth="1"/>
    <col min="8708" max="8708" width="13" style="56" customWidth="1"/>
    <col min="8709" max="8709" width="13.5703125" style="56" customWidth="1"/>
    <col min="8710" max="8710" width="12.5703125" style="56" customWidth="1"/>
    <col min="8711" max="8712" width="15.28515625" style="56" customWidth="1"/>
    <col min="8713" max="8713" width="14.42578125" style="56" customWidth="1"/>
    <col min="8714" max="8714" width="13" style="56" customWidth="1"/>
    <col min="8715" max="8722" width="13.28515625" style="56" customWidth="1"/>
    <col min="8723" max="8723" width="10.7109375" style="56"/>
    <col min="8724" max="8724" width="11.42578125" style="56" customWidth="1"/>
    <col min="8725" max="8725" width="15" style="56" customWidth="1"/>
    <col min="8726" max="8726" width="13.5703125" style="56" customWidth="1"/>
    <col min="8727" max="8961" width="10.7109375" style="56"/>
    <col min="8962" max="8962" width="12.7109375" style="56" customWidth="1"/>
    <col min="8963" max="8963" width="13.85546875" style="56" customWidth="1"/>
    <col min="8964" max="8964" width="13" style="56" customWidth="1"/>
    <col min="8965" max="8965" width="13.5703125" style="56" customWidth="1"/>
    <col min="8966" max="8966" width="12.5703125" style="56" customWidth="1"/>
    <col min="8967" max="8968" width="15.28515625" style="56" customWidth="1"/>
    <col min="8969" max="8969" width="14.42578125" style="56" customWidth="1"/>
    <col min="8970" max="8970" width="13" style="56" customWidth="1"/>
    <col min="8971" max="8978" width="13.28515625" style="56" customWidth="1"/>
    <col min="8979" max="8979" width="10.7109375" style="56"/>
    <col min="8980" max="8980" width="11.42578125" style="56" customWidth="1"/>
    <col min="8981" max="8981" width="15" style="56" customWidth="1"/>
    <col min="8982" max="8982" width="13.5703125" style="56" customWidth="1"/>
    <col min="8983" max="9217" width="10.7109375" style="56"/>
    <col min="9218" max="9218" width="12.7109375" style="56" customWidth="1"/>
    <col min="9219" max="9219" width="13.85546875" style="56" customWidth="1"/>
    <col min="9220" max="9220" width="13" style="56" customWidth="1"/>
    <col min="9221" max="9221" width="13.5703125" style="56" customWidth="1"/>
    <col min="9222" max="9222" width="12.5703125" style="56" customWidth="1"/>
    <col min="9223" max="9224" width="15.28515625" style="56" customWidth="1"/>
    <col min="9225" max="9225" width="14.42578125" style="56" customWidth="1"/>
    <col min="9226" max="9226" width="13" style="56" customWidth="1"/>
    <col min="9227" max="9234" width="13.28515625" style="56" customWidth="1"/>
    <col min="9235" max="9235" width="10.7109375" style="56"/>
    <col min="9236" max="9236" width="11.42578125" style="56" customWidth="1"/>
    <col min="9237" max="9237" width="15" style="56" customWidth="1"/>
    <col min="9238" max="9238" width="13.5703125" style="56" customWidth="1"/>
    <col min="9239" max="9473" width="10.7109375" style="56"/>
    <col min="9474" max="9474" width="12.7109375" style="56" customWidth="1"/>
    <col min="9475" max="9475" width="13.85546875" style="56" customWidth="1"/>
    <col min="9476" max="9476" width="13" style="56" customWidth="1"/>
    <col min="9477" max="9477" width="13.5703125" style="56" customWidth="1"/>
    <col min="9478" max="9478" width="12.5703125" style="56" customWidth="1"/>
    <col min="9479" max="9480" width="15.28515625" style="56" customWidth="1"/>
    <col min="9481" max="9481" width="14.42578125" style="56" customWidth="1"/>
    <col min="9482" max="9482" width="13" style="56" customWidth="1"/>
    <col min="9483" max="9490" width="13.28515625" style="56" customWidth="1"/>
    <col min="9491" max="9491" width="10.7109375" style="56"/>
    <col min="9492" max="9492" width="11.42578125" style="56" customWidth="1"/>
    <col min="9493" max="9493" width="15" style="56" customWidth="1"/>
    <col min="9494" max="9494" width="13.5703125" style="56" customWidth="1"/>
    <col min="9495" max="9729" width="10.7109375" style="56"/>
    <col min="9730" max="9730" width="12.7109375" style="56" customWidth="1"/>
    <col min="9731" max="9731" width="13.85546875" style="56" customWidth="1"/>
    <col min="9732" max="9732" width="13" style="56" customWidth="1"/>
    <col min="9733" max="9733" width="13.5703125" style="56" customWidth="1"/>
    <col min="9734" max="9734" width="12.5703125" style="56" customWidth="1"/>
    <col min="9735" max="9736" width="15.28515625" style="56" customWidth="1"/>
    <col min="9737" max="9737" width="14.42578125" style="56" customWidth="1"/>
    <col min="9738" max="9738" width="13" style="56" customWidth="1"/>
    <col min="9739" max="9746" width="13.28515625" style="56" customWidth="1"/>
    <col min="9747" max="9747" width="10.7109375" style="56"/>
    <col min="9748" max="9748" width="11.42578125" style="56" customWidth="1"/>
    <col min="9749" max="9749" width="15" style="56" customWidth="1"/>
    <col min="9750" max="9750" width="13.5703125" style="56" customWidth="1"/>
    <col min="9751" max="9985" width="10.7109375" style="56"/>
    <col min="9986" max="9986" width="12.7109375" style="56" customWidth="1"/>
    <col min="9987" max="9987" width="13.85546875" style="56" customWidth="1"/>
    <col min="9988" max="9988" width="13" style="56" customWidth="1"/>
    <col min="9989" max="9989" width="13.5703125" style="56" customWidth="1"/>
    <col min="9990" max="9990" width="12.5703125" style="56" customWidth="1"/>
    <col min="9991" max="9992" width="15.28515625" style="56" customWidth="1"/>
    <col min="9993" max="9993" width="14.42578125" style="56" customWidth="1"/>
    <col min="9994" max="9994" width="13" style="56" customWidth="1"/>
    <col min="9995" max="10002" width="13.28515625" style="56" customWidth="1"/>
    <col min="10003" max="10003" width="10.7109375" style="56"/>
    <col min="10004" max="10004" width="11.42578125" style="56" customWidth="1"/>
    <col min="10005" max="10005" width="15" style="56" customWidth="1"/>
    <col min="10006" max="10006" width="13.5703125" style="56" customWidth="1"/>
    <col min="10007" max="10241" width="10.7109375" style="56"/>
    <col min="10242" max="10242" width="12.7109375" style="56" customWidth="1"/>
    <col min="10243" max="10243" width="13.85546875" style="56" customWidth="1"/>
    <col min="10244" max="10244" width="13" style="56" customWidth="1"/>
    <col min="10245" max="10245" width="13.5703125" style="56" customWidth="1"/>
    <col min="10246" max="10246" width="12.5703125" style="56" customWidth="1"/>
    <col min="10247" max="10248" width="15.28515625" style="56" customWidth="1"/>
    <col min="10249" max="10249" width="14.42578125" style="56" customWidth="1"/>
    <col min="10250" max="10250" width="13" style="56" customWidth="1"/>
    <col min="10251" max="10258" width="13.28515625" style="56" customWidth="1"/>
    <col min="10259" max="10259" width="10.7109375" style="56"/>
    <col min="10260" max="10260" width="11.42578125" style="56" customWidth="1"/>
    <col min="10261" max="10261" width="15" style="56" customWidth="1"/>
    <col min="10262" max="10262" width="13.5703125" style="56" customWidth="1"/>
    <col min="10263" max="10497" width="10.7109375" style="56"/>
    <col min="10498" max="10498" width="12.7109375" style="56" customWidth="1"/>
    <col min="10499" max="10499" width="13.85546875" style="56" customWidth="1"/>
    <col min="10500" max="10500" width="13" style="56" customWidth="1"/>
    <col min="10501" max="10501" width="13.5703125" style="56" customWidth="1"/>
    <col min="10502" max="10502" width="12.5703125" style="56" customWidth="1"/>
    <col min="10503" max="10504" width="15.28515625" style="56" customWidth="1"/>
    <col min="10505" max="10505" width="14.42578125" style="56" customWidth="1"/>
    <col min="10506" max="10506" width="13" style="56" customWidth="1"/>
    <col min="10507" max="10514" width="13.28515625" style="56" customWidth="1"/>
    <col min="10515" max="10515" width="10.7109375" style="56"/>
    <col min="10516" max="10516" width="11.42578125" style="56" customWidth="1"/>
    <col min="10517" max="10517" width="15" style="56" customWidth="1"/>
    <col min="10518" max="10518" width="13.5703125" style="56" customWidth="1"/>
    <col min="10519" max="10753" width="10.7109375" style="56"/>
    <col min="10754" max="10754" width="12.7109375" style="56" customWidth="1"/>
    <col min="10755" max="10755" width="13.85546875" style="56" customWidth="1"/>
    <col min="10756" max="10756" width="13" style="56" customWidth="1"/>
    <col min="10757" max="10757" width="13.5703125" style="56" customWidth="1"/>
    <col min="10758" max="10758" width="12.5703125" style="56" customWidth="1"/>
    <col min="10759" max="10760" width="15.28515625" style="56" customWidth="1"/>
    <col min="10761" max="10761" width="14.42578125" style="56" customWidth="1"/>
    <col min="10762" max="10762" width="13" style="56" customWidth="1"/>
    <col min="10763" max="10770" width="13.28515625" style="56" customWidth="1"/>
    <col min="10771" max="10771" width="10.7109375" style="56"/>
    <col min="10772" max="10772" width="11.42578125" style="56" customWidth="1"/>
    <col min="10773" max="10773" width="15" style="56" customWidth="1"/>
    <col min="10774" max="10774" width="13.5703125" style="56" customWidth="1"/>
    <col min="10775" max="11009" width="10.7109375" style="56"/>
    <col min="11010" max="11010" width="12.7109375" style="56" customWidth="1"/>
    <col min="11011" max="11011" width="13.85546875" style="56" customWidth="1"/>
    <col min="11012" max="11012" width="13" style="56" customWidth="1"/>
    <col min="11013" max="11013" width="13.5703125" style="56" customWidth="1"/>
    <col min="11014" max="11014" width="12.5703125" style="56" customWidth="1"/>
    <col min="11015" max="11016" width="15.28515625" style="56" customWidth="1"/>
    <col min="11017" max="11017" width="14.42578125" style="56" customWidth="1"/>
    <col min="11018" max="11018" width="13" style="56" customWidth="1"/>
    <col min="11019" max="11026" width="13.28515625" style="56" customWidth="1"/>
    <col min="11027" max="11027" width="10.7109375" style="56"/>
    <col min="11028" max="11028" width="11.42578125" style="56" customWidth="1"/>
    <col min="11029" max="11029" width="15" style="56" customWidth="1"/>
    <col min="11030" max="11030" width="13.5703125" style="56" customWidth="1"/>
    <col min="11031" max="11265" width="10.7109375" style="56"/>
    <col min="11266" max="11266" width="12.7109375" style="56" customWidth="1"/>
    <col min="11267" max="11267" width="13.85546875" style="56" customWidth="1"/>
    <col min="11268" max="11268" width="13" style="56" customWidth="1"/>
    <col min="11269" max="11269" width="13.5703125" style="56" customWidth="1"/>
    <col min="11270" max="11270" width="12.5703125" style="56" customWidth="1"/>
    <col min="11271" max="11272" width="15.28515625" style="56" customWidth="1"/>
    <col min="11273" max="11273" width="14.42578125" style="56" customWidth="1"/>
    <col min="11274" max="11274" width="13" style="56" customWidth="1"/>
    <col min="11275" max="11282" width="13.28515625" style="56" customWidth="1"/>
    <col min="11283" max="11283" width="10.7109375" style="56"/>
    <col min="11284" max="11284" width="11.42578125" style="56" customWidth="1"/>
    <col min="11285" max="11285" width="15" style="56" customWidth="1"/>
    <col min="11286" max="11286" width="13.5703125" style="56" customWidth="1"/>
    <col min="11287" max="11521" width="10.7109375" style="56"/>
    <col min="11522" max="11522" width="12.7109375" style="56" customWidth="1"/>
    <col min="11523" max="11523" width="13.85546875" style="56" customWidth="1"/>
    <col min="11524" max="11524" width="13" style="56" customWidth="1"/>
    <col min="11525" max="11525" width="13.5703125" style="56" customWidth="1"/>
    <col min="11526" max="11526" width="12.5703125" style="56" customWidth="1"/>
    <col min="11527" max="11528" width="15.28515625" style="56" customWidth="1"/>
    <col min="11529" max="11529" width="14.42578125" style="56" customWidth="1"/>
    <col min="11530" max="11530" width="13" style="56" customWidth="1"/>
    <col min="11531" max="11538" width="13.28515625" style="56" customWidth="1"/>
    <col min="11539" max="11539" width="10.7109375" style="56"/>
    <col min="11540" max="11540" width="11.42578125" style="56" customWidth="1"/>
    <col min="11541" max="11541" width="15" style="56" customWidth="1"/>
    <col min="11542" max="11542" width="13.5703125" style="56" customWidth="1"/>
    <col min="11543" max="11777" width="10.7109375" style="56"/>
    <col min="11778" max="11778" width="12.7109375" style="56" customWidth="1"/>
    <col min="11779" max="11779" width="13.85546875" style="56" customWidth="1"/>
    <col min="11780" max="11780" width="13" style="56" customWidth="1"/>
    <col min="11781" max="11781" width="13.5703125" style="56" customWidth="1"/>
    <col min="11782" max="11782" width="12.5703125" style="56" customWidth="1"/>
    <col min="11783" max="11784" width="15.28515625" style="56" customWidth="1"/>
    <col min="11785" max="11785" width="14.42578125" style="56" customWidth="1"/>
    <col min="11786" max="11786" width="13" style="56" customWidth="1"/>
    <col min="11787" max="11794" width="13.28515625" style="56" customWidth="1"/>
    <col min="11795" max="11795" width="10.7109375" style="56"/>
    <col min="11796" max="11796" width="11.42578125" style="56" customWidth="1"/>
    <col min="11797" max="11797" width="15" style="56" customWidth="1"/>
    <col min="11798" max="11798" width="13.5703125" style="56" customWidth="1"/>
    <col min="11799" max="12033" width="10.7109375" style="56"/>
    <col min="12034" max="12034" width="12.7109375" style="56" customWidth="1"/>
    <col min="12035" max="12035" width="13.85546875" style="56" customWidth="1"/>
    <col min="12036" max="12036" width="13" style="56" customWidth="1"/>
    <col min="12037" max="12037" width="13.5703125" style="56" customWidth="1"/>
    <col min="12038" max="12038" width="12.5703125" style="56" customWidth="1"/>
    <col min="12039" max="12040" width="15.28515625" style="56" customWidth="1"/>
    <col min="12041" max="12041" width="14.42578125" style="56" customWidth="1"/>
    <col min="12042" max="12042" width="13" style="56" customWidth="1"/>
    <col min="12043" max="12050" width="13.28515625" style="56" customWidth="1"/>
    <col min="12051" max="12051" width="10.7109375" style="56"/>
    <col min="12052" max="12052" width="11.42578125" style="56" customWidth="1"/>
    <col min="12053" max="12053" width="15" style="56" customWidth="1"/>
    <col min="12054" max="12054" width="13.5703125" style="56" customWidth="1"/>
    <col min="12055" max="12289" width="10.7109375" style="56"/>
    <col min="12290" max="12290" width="12.7109375" style="56" customWidth="1"/>
    <col min="12291" max="12291" width="13.85546875" style="56" customWidth="1"/>
    <col min="12292" max="12292" width="13" style="56" customWidth="1"/>
    <col min="12293" max="12293" width="13.5703125" style="56" customWidth="1"/>
    <col min="12294" max="12294" width="12.5703125" style="56" customWidth="1"/>
    <col min="12295" max="12296" width="15.28515625" style="56" customWidth="1"/>
    <col min="12297" max="12297" width="14.42578125" style="56" customWidth="1"/>
    <col min="12298" max="12298" width="13" style="56" customWidth="1"/>
    <col min="12299" max="12306" width="13.28515625" style="56" customWidth="1"/>
    <col min="12307" max="12307" width="10.7109375" style="56"/>
    <col min="12308" max="12308" width="11.42578125" style="56" customWidth="1"/>
    <col min="12309" max="12309" width="15" style="56" customWidth="1"/>
    <col min="12310" max="12310" width="13.5703125" style="56" customWidth="1"/>
    <col min="12311" max="12545" width="10.7109375" style="56"/>
    <col min="12546" max="12546" width="12.7109375" style="56" customWidth="1"/>
    <col min="12547" max="12547" width="13.85546875" style="56" customWidth="1"/>
    <col min="12548" max="12548" width="13" style="56" customWidth="1"/>
    <col min="12549" max="12549" width="13.5703125" style="56" customWidth="1"/>
    <col min="12550" max="12550" width="12.5703125" style="56" customWidth="1"/>
    <col min="12551" max="12552" width="15.28515625" style="56" customWidth="1"/>
    <col min="12553" max="12553" width="14.42578125" style="56" customWidth="1"/>
    <col min="12554" max="12554" width="13" style="56" customWidth="1"/>
    <col min="12555" max="12562" width="13.28515625" style="56" customWidth="1"/>
    <col min="12563" max="12563" width="10.7109375" style="56"/>
    <col min="12564" max="12564" width="11.42578125" style="56" customWidth="1"/>
    <col min="12565" max="12565" width="15" style="56" customWidth="1"/>
    <col min="12566" max="12566" width="13.5703125" style="56" customWidth="1"/>
    <col min="12567" max="12801" width="10.7109375" style="56"/>
    <col min="12802" max="12802" width="12.7109375" style="56" customWidth="1"/>
    <col min="12803" max="12803" width="13.85546875" style="56" customWidth="1"/>
    <col min="12804" max="12804" width="13" style="56" customWidth="1"/>
    <col min="12805" max="12805" width="13.5703125" style="56" customWidth="1"/>
    <col min="12806" max="12806" width="12.5703125" style="56" customWidth="1"/>
    <col min="12807" max="12808" width="15.28515625" style="56" customWidth="1"/>
    <col min="12809" max="12809" width="14.42578125" style="56" customWidth="1"/>
    <col min="12810" max="12810" width="13" style="56" customWidth="1"/>
    <col min="12811" max="12818" width="13.28515625" style="56" customWidth="1"/>
    <col min="12819" max="12819" width="10.7109375" style="56"/>
    <col min="12820" max="12820" width="11.42578125" style="56" customWidth="1"/>
    <col min="12821" max="12821" width="15" style="56" customWidth="1"/>
    <col min="12822" max="12822" width="13.5703125" style="56" customWidth="1"/>
    <col min="12823" max="13057" width="10.7109375" style="56"/>
    <col min="13058" max="13058" width="12.7109375" style="56" customWidth="1"/>
    <col min="13059" max="13059" width="13.85546875" style="56" customWidth="1"/>
    <col min="13060" max="13060" width="13" style="56" customWidth="1"/>
    <col min="13061" max="13061" width="13.5703125" style="56" customWidth="1"/>
    <col min="13062" max="13062" width="12.5703125" style="56" customWidth="1"/>
    <col min="13063" max="13064" width="15.28515625" style="56" customWidth="1"/>
    <col min="13065" max="13065" width="14.42578125" style="56" customWidth="1"/>
    <col min="13066" max="13066" width="13" style="56" customWidth="1"/>
    <col min="13067" max="13074" width="13.28515625" style="56" customWidth="1"/>
    <col min="13075" max="13075" width="10.7109375" style="56"/>
    <col min="13076" max="13076" width="11.42578125" style="56" customWidth="1"/>
    <col min="13077" max="13077" width="15" style="56" customWidth="1"/>
    <col min="13078" max="13078" width="13.5703125" style="56" customWidth="1"/>
    <col min="13079" max="13313" width="10.7109375" style="56"/>
    <col min="13314" max="13314" width="12.7109375" style="56" customWidth="1"/>
    <col min="13315" max="13315" width="13.85546875" style="56" customWidth="1"/>
    <col min="13316" max="13316" width="13" style="56" customWidth="1"/>
    <col min="13317" max="13317" width="13.5703125" style="56" customWidth="1"/>
    <col min="13318" max="13318" width="12.5703125" style="56" customWidth="1"/>
    <col min="13319" max="13320" width="15.28515625" style="56" customWidth="1"/>
    <col min="13321" max="13321" width="14.42578125" style="56" customWidth="1"/>
    <col min="13322" max="13322" width="13" style="56" customWidth="1"/>
    <col min="13323" max="13330" width="13.28515625" style="56" customWidth="1"/>
    <col min="13331" max="13331" width="10.7109375" style="56"/>
    <col min="13332" max="13332" width="11.42578125" style="56" customWidth="1"/>
    <col min="13333" max="13333" width="15" style="56" customWidth="1"/>
    <col min="13334" max="13334" width="13.5703125" style="56" customWidth="1"/>
    <col min="13335" max="13569" width="10.7109375" style="56"/>
    <col min="13570" max="13570" width="12.7109375" style="56" customWidth="1"/>
    <col min="13571" max="13571" width="13.85546875" style="56" customWidth="1"/>
    <col min="13572" max="13572" width="13" style="56" customWidth="1"/>
    <col min="13573" max="13573" width="13.5703125" style="56" customWidth="1"/>
    <col min="13574" max="13574" width="12.5703125" style="56" customWidth="1"/>
    <col min="13575" max="13576" width="15.28515625" style="56" customWidth="1"/>
    <col min="13577" max="13577" width="14.42578125" style="56" customWidth="1"/>
    <col min="13578" max="13578" width="13" style="56" customWidth="1"/>
    <col min="13579" max="13586" width="13.28515625" style="56" customWidth="1"/>
    <col min="13587" max="13587" width="10.7109375" style="56"/>
    <col min="13588" max="13588" width="11.42578125" style="56" customWidth="1"/>
    <col min="13589" max="13589" width="15" style="56" customWidth="1"/>
    <col min="13590" max="13590" width="13.5703125" style="56" customWidth="1"/>
    <col min="13591" max="13825" width="10.7109375" style="56"/>
    <col min="13826" max="13826" width="12.7109375" style="56" customWidth="1"/>
    <col min="13827" max="13827" width="13.85546875" style="56" customWidth="1"/>
    <col min="13828" max="13828" width="13" style="56" customWidth="1"/>
    <col min="13829" max="13829" width="13.5703125" style="56" customWidth="1"/>
    <col min="13830" max="13830" width="12.5703125" style="56" customWidth="1"/>
    <col min="13831" max="13832" width="15.28515625" style="56" customWidth="1"/>
    <col min="13833" max="13833" width="14.42578125" style="56" customWidth="1"/>
    <col min="13834" max="13834" width="13" style="56" customWidth="1"/>
    <col min="13835" max="13842" width="13.28515625" style="56" customWidth="1"/>
    <col min="13843" max="13843" width="10.7109375" style="56"/>
    <col min="13844" max="13844" width="11.42578125" style="56" customWidth="1"/>
    <col min="13845" max="13845" width="15" style="56" customWidth="1"/>
    <col min="13846" max="13846" width="13.5703125" style="56" customWidth="1"/>
    <col min="13847" max="14081" width="10.7109375" style="56"/>
    <col min="14082" max="14082" width="12.7109375" style="56" customWidth="1"/>
    <col min="14083" max="14083" width="13.85546875" style="56" customWidth="1"/>
    <col min="14084" max="14084" width="13" style="56" customWidth="1"/>
    <col min="14085" max="14085" width="13.5703125" style="56" customWidth="1"/>
    <col min="14086" max="14086" width="12.5703125" style="56" customWidth="1"/>
    <col min="14087" max="14088" width="15.28515625" style="56" customWidth="1"/>
    <col min="14089" max="14089" width="14.42578125" style="56" customWidth="1"/>
    <col min="14090" max="14090" width="13" style="56" customWidth="1"/>
    <col min="14091" max="14098" width="13.28515625" style="56" customWidth="1"/>
    <col min="14099" max="14099" width="10.7109375" style="56"/>
    <col min="14100" max="14100" width="11.42578125" style="56" customWidth="1"/>
    <col min="14101" max="14101" width="15" style="56" customWidth="1"/>
    <col min="14102" max="14102" width="13.5703125" style="56" customWidth="1"/>
    <col min="14103" max="14337" width="10.7109375" style="56"/>
    <col min="14338" max="14338" width="12.7109375" style="56" customWidth="1"/>
    <col min="14339" max="14339" width="13.85546875" style="56" customWidth="1"/>
    <col min="14340" max="14340" width="13" style="56" customWidth="1"/>
    <col min="14341" max="14341" width="13.5703125" style="56" customWidth="1"/>
    <col min="14342" max="14342" width="12.5703125" style="56" customWidth="1"/>
    <col min="14343" max="14344" width="15.28515625" style="56" customWidth="1"/>
    <col min="14345" max="14345" width="14.42578125" style="56" customWidth="1"/>
    <col min="14346" max="14346" width="13" style="56" customWidth="1"/>
    <col min="14347" max="14354" width="13.28515625" style="56" customWidth="1"/>
    <col min="14355" max="14355" width="10.7109375" style="56"/>
    <col min="14356" max="14356" width="11.42578125" style="56" customWidth="1"/>
    <col min="14357" max="14357" width="15" style="56" customWidth="1"/>
    <col min="14358" max="14358" width="13.5703125" style="56" customWidth="1"/>
    <col min="14359" max="14593" width="10.7109375" style="56"/>
    <col min="14594" max="14594" width="12.7109375" style="56" customWidth="1"/>
    <col min="14595" max="14595" width="13.85546875" style="56" customWidth="1"/>
    <col min="14596" max="14596" width="13" style="56" customWidth="1"/>
    <col min="14597" max="14597" width="13.5703125" style="56" customWidth="1"/>
    <col min="14598" max="14598" width="12.5703125" style="56" customWidth="1"/>
    <col min="14599" max="14600" width="15.28515625" style="56" customWidth="1"/>
    <col min="14601" max="14601" width="14.42578125" style="56" customWidth="1"/>
    <col min="14602" max="14602" width="13" style="56" customWidth="1"/>
    <col min="14603" max="14610" width="13.28515625" style="56" customWidth="1"/>
    <col min="14611" max="14611" width="10.7109375" style="56"/>
    <col min="14612" max="14612" width="11.42578125" style="56" customWidth="1"/>
    <col min="14613" max="14613" width="15" style="56" customWidth="1"/>
    <col min="14614" max="14614" width="13.5703125" style="56" customWidth="1"/>
    <col min="14615" max="14849" width="10.7109375" style="56"/>
    <col min="14850" max="14850" width="12.7109375" style="56" customWidth="1"/>
    <col min="14851" max="14851" width="13.85546875" style="56" customWidth="1"/>
    <col min="14852" max="14852" width="13" style="56" customWidth="1"/>
    <col min="14853" max="14853" width="13.5703125" style="56" customWidth="1"/>
    <col min="14854" max="14854" width="12.5703125" style="56" customWidth="1"/>
    <col min="14855" max="14856" width="15.28515625" style="56" customWidth="1"/>
    <col min="14857" max="14857" width="14.42578125" style="56" customWidth="1"/>
    <col min="14858" max="14858" width="13" style="56" customWidth="1"/>
    <col min="14859" max="14866" width="13.28515625" style="56" customWidth="1"/>
    <col min="14867" max="14867" width="10.7109375" style="56"/>
    <col min="14868" max="14868" width="11.42578125" style="56" customWidth="1"/>
    <col min="14869" max="14869" width="15" style="56" customWidth="1"/>
    <col min="14870" max="14870" width="13.5703125" style="56" customWidth="1"/>
    <col min="14871" max="15105" width="10.7109375" style="56"/>
    <col min="15106" max="15106" width="12.7109375" style="56" customWidth="1"/>
    <col min="15107" max="15107" width="13.85546875" style="56" customWidth="1"/>
    <col min="15108" max="15108" width="13" style="56" customWidth="1"/>
    <col min="15109" max="15109" width="13.5703125" style="56" customWidth="1"/>
    <col min="15110" max="15110" width="12.5703125" style="56" customWidth="1"/>
    <col min="15111" max="15112" width="15.28515625" style="56" customWidth="1"/>
    <col min="15113" max="15113" width="14.42578125" style="56" customWidth="1"/>
    <col min="15114" max="15114" width="13" style="56" customWidth="1"/>
    <col min="15115" max="15122" width="13.28515625" style="56" customWidth="1"/>
    <col min="15123" max="15123" width="10.7109375" style="56"/>
    <col min="15124" max="15124" width="11.42578125" style="56" customWidth="1"/>
    <col min="15125" max="15125" width="15" style="56" customWidth="1"/>
    <col min="15126" max="15126" width="13.5703125" style="56" customWidth="1"/>
    <col min="15127" max="15361" width="10.7109375" style="56"/>
    <col min="15362" max="15362" width="12.7109375" style="56" customWidth="1"/>
    <col min="15363" max="15363" width="13.85546875" style="56" customWidth="1"/>
    <col min="15364" max="15364" width="13" style="56" customWidth="1"/>
    <col min="15365" max="15365" width="13.5703125" style="56" customWidth="1"/>
    <col min="15366" max="15366" width="12.5703125" style="56" customWidth="1"/>
    <col min="15367" max="15368" width="15.28515625" style="56" customWidth="1"/>
    <col min="15369" max="15369" width="14.42578125" style="56" customWidth="1"/>
    <col min="15370" max="15370" width="13" style="56" customWidth="1"/>
    <col min="15371" max="15378" width="13.28515625" style="56" customWidth="1"/>
    <col min="15379" max="15379" width="10.7109375" style="56"/>
    <col min="15380" max="15380" width="11.42578125" style="56" customWidth="1"/>
    <col min="15381" max="15381" width="15" style="56" customWidth="1"/>
    <col min="15382" max="15382" width="13.5703125" style="56" customWidth="1"/>
    <col min="15383" max="15617" width="10.7109375" style="56"/>
    <col min="15618" max="15618" width="12.7109375" style="56" customWidth="1"/>
    <col min="15619" max="15619" width="13.85546875" style="56" customWidth="1"/>
    <col min="15620" max="15620" width="13" style="56" customWidth="1"/>
    <col min="15621" max="15621" width="13.5703125" style="56" customWidth="1"/>
    <col min="15622" max="15622" width="12.5703125" style="56" customWidth="1"/>
    <col min="15623" max="15624" width="15.28515625" style="56" customWidth="1"/>
    <col min="15625" max="15625" width="14.42578125" style="56" customWidth="1"/>
    <col min="15626" max="15626" width="13" style="56" customWidth="1"/>
    <col min="15627" max="15634" width="13.28515625" style="56" customWidth="1"/>
    <col min="15635" max="15635" width="10.7109375" style="56"/>
    <col min="15636" max="15636" width="11.42578125" style="56" customWidth="1"/>
    <col min="15637" max="15637" width="15" style="56" customWidth="1"/>
    <col min="15638" max="15638" width="13.5703125" style="56" customWidth="1"/>
    <col min="15639" max="15873" width="10.7109375" style="56"/>
    <col min="15874" max="15874" width="12.7109375" style="56" customWidth="1"/>
    <col min="15875" max="15875" width="13.85546875" style="56" customWidth="1"/>
    <col min="15876" max="15876" width="13" style="56" customWidth="1"/>
    <col min="15877" max="15877" width="13.5703125" style="56" customWidth="1"/>
    <col min="15878" max="15878" width="12.5703125" style="56" customWidth="1"/>
    <col min="15879" max="15880" width="15.28515625" style="56" customWidth="1"/>
    <col min="15881" max="15881" width="14.42578125" style="56" customWidth="1"/>
    <col min="15882" max="15882" width="13" style="56" customWidth="1"/>
    <col min="15883" max="15890" width="13.28515625" style="56" customWidth="1"/>
    <col min="15891" max="15891" width="10.7109375" style="56"/>
    <col min="15892" max="15892" width="11.42578125" style="56" customWidth="1"/>
    <col min="15893" max="15893" width="15" style="56" customWidth="1"/>
    <col min="15894" max="15894" width="13.5703125" style="56" customWidth="1"/>
    <col min="15895" max="16129" width="10.7109375" style="56"/>
    <col min="16130" max="16130" width="12.7109375" style="56" customWidth="1"/>
    <col min="16131" max="16131" width="13.85546875" style="56" customWidth="1"/>
    <col min="16132" max="16132" width="13" style="56" customWidth="1"/>
    <col min="16133" max="16133" width="13.5703125" style="56" customWidth="1"/>
    <col min="16134" max="16134" width="12.5703125" style="56" customWidth="1"/>
    <col min="16135" max="16136" width="15.28515625" style="56" customWidth="1"/>
    <col min="16137" max="16137" width="14.42578125" style="56" customWidth="1"/>
    <col min="16138" max="16138" width="13" style="56" customWidth="1"/>
    <col min="16139" max="16146" width="13.28515625" style="56" customWidth="1"/>
    <col min="16147" max="16147" width="10.7109375" style="56"/>
    <col min="16148" max="16148" width="11.42578125" style="56" customWidth="1"/>
    <col min="16149" max="16149" width="15" style="56" customWidth="1"/>
    <col min="16150" max="16150" width="13.5703125" style="56" customWidth="1"/>
    <col min="16151" max="16384" width="10.7109375" style="56"/>
  </cols>
  <sheetData>
    <row r="1" spans="1:27" ht="33.75" customHeight="1" x14ac:dyDescent="0.25">
      <c r="A1" s="80" t="s">
        <v>137</v>
      </c>
      <c r="C1" s="82" t="s">
        <v>47</v>
      </c>
      <c r="D1" s="83"/>
      <c r="E1" s="83"/>
      <c r="F1" s="83"/>
      <c r="G1" s="83"/>
      <c r="H1" s="83"/>
      <c r="I1" s="84"/>
      <c r="J1" s="82" t="s">
        <v>46</v>
      </c>
      <c r="K1" s="84"/>
      <c r="L1" s="85" t="s">
        <v>45</v>
      </c>
      <c r="M1" s="86"/>
      <c r="N1" s="86"/>
      <c r="O1" s="86"/>
      <c r="P1" s="86"/>
      <c r="Q1" s="86"/>
      <c r="R1" s="87"/>
      <c r="S1" s="82" t="s">
        <v>44</v>
      </c>
      <c r="T1" s="83"/>
      <c r="U1" s="88" t="s">
        <v>43</v>
      </c>
      <c r="V1" s="89"/>
      <c r="W1" s="90"/>
      <c r="X1" s="77" t="s">
        <v>3</v>
      </c>
    </row>
    <row r="2" spans="1:27" s="63" customFormat="1" ht="63" customHeight="1" x14ac:dyDescent="0.25">
      <c r="A2" s="81"/>
      <c r="B2" s="57" t="s">
        <v>138</v>
      </c>
      <c r="C2" s="58" t="s">
        <v>139</v>
      </c>
      <c r="D2" s="59" t="s">
        <v>140</v>
      </c>
      <c r="E2" s="60" t="s">
        <v>141</v>
      </c>
      <c r="F2" s="60" t="s">
        <v>39</v>
      </c>
      <c r="G2" s="58" t="s">
        <v>142</v>
      </c>
      <c r="H2" s="59" t="s">
        <v>143</v>
      </c>
      <c r="I2" s="61" t="s">
        <v>16</v>
      </c>
      <c r="J2" s="58" t="s">
        <v>144</v>
      </c>
      <c r="K2" s="59" t="s">
        <v>27</v>
      </c>
      <c r="L2" s="58" t="s">
        <v>29</v>
      </c>
      <c r="M2" s="59" t="s">
        <v>30</v>
      </c>
      <c r="N2" s="60" t="s">
        <v>145</v>
      </c>
      <c r="O2" s="60" t="s">
        <v>32</v>
      </c>
      <c r="P2" s="58" t="s">
        <v>33</v>
      </c>
      <c r="Q2" s="59" t="s">
        <v>34</v>
      </c>
      <c r="R2" s="60" t="s">
        <v>40</v>
      </c>
      <c r="S2" s="58" t="s">
        <v>146</v>
      </c>
      <c r="T2" s="62" t="s">
        <v>147</v>
      </c>
      <c r="U2" s="60" t="s">
        <v>148</v>
      </c>
      <c r="V2" s="60" t="s">
        <v>149</v>
      </c>
      <c r="W2" s="60" t="s">
        <v>150</v>
      </c>
      <c r="X2" s="78"/>
    </row>
    <row r="3" spans="1:27" ht="31.5" x14ac:dyDescent="0.25">
      <c r="A3" s="64">
        <v>1</v>
      </c>
      <c r="B3" s="65" t="s">
        <v>92</v>
      </c>
      <c r="C3" s="66">
        <v>5</v>
      </c>
      <c r="D3" s="66">
        <v>1</v>
      </c>
      <c r="E3" s="66">
        <v>19</v>
      </c>
      <c r="F3" s="66">
        <v>6</v>
      </c>
      <c r="G3" s="66">
        <v>2</v>
      </c>
      <c r="H3" s="66">
        <v>0</v>
      </c>
      <c r="I3" s="67">
        <v>13</v>
      </c>
      <c r="J3" s="66">
        <v>0</v>
      </c>
      <c r="K3" s="66">
        <v>10</v>
      </c>
      <c r="L3" s="67">
        <v>6</v>
      </c>
      <c r="M3" s="67">
        <v>0</v>
      </c>
      <c r="N3" s="67">
        <v>12</v>
      </c>
      <c r="O3" s="67">
        <v>22</v>
      </c>
      <c r="P3" s="67">
        <v>10</v>
      </c>
      <c r="Q3" s="67">
        <v>2</v>
      </c>
      <c r="R3" s="67">
        <v>37</v>
      </c>
      <c r="S3" s="66">
        <v>29</v>
      </c>
      <c r="T3" s="66">
        <v>134</v>
      </c>
      <c r="U3" s="66">
        <v>2</v>
      </c>
      <c r="V3" s="67">
        <v>3</v>
      </c>
      <c r="W3" s="66">
        <v>0</v>
      </c>
      <c r="X3" s="67"/>
    </row>
    <row r="4" spans="1:27" ht="31.5" x14ac:dyDescent="0.25">
      <c r="A4" s="64">
        <v>1</v>
      </c>
      <c r="B4" s="65" t="s">
        <v>93</v>
      </c>
      <c r="C4" s="66">
        <v>7</v>
      </c>
      <c r="D4" s="66">
        <v>0</v>
      </c>
      <c r="E4" s="66">
        <v>18</v>
      </c>
      <c r="F4" s="66">
        <v>4</v>
      </c>
      <c r="G4" s="66">
        <v>3</v>
      </c>
      <c r="H4" s="66">
        <v>0</v>
      </c>
      <c r="I4" s="67">
        <v>8</v>
      </c>
      <c r="J4" s="66">
        <v>2</v>
      </c>
      <c r="K4" s="66">
        <v>12</v>
      </c>
      <c r="L4" s="67">
        <v>10</v>
      </c>
      <c r="M4" s="67">
        <v>0</v>
      </c>
      <c r="N4" s="67">
        <v>19</v>
      </c>
      <c r="O4" s="67">
        <v>20</v>
      </c>
      <c r="P4" s="67">
        <v>15</v>
      </c>
      <c r="Q4" s="67">
        <v>3</v>
      </c>
      <c r="R4" s="67">
        <v>30</v>
      </c>
      <c r="S4" s="66">
        <v>21</v>
      </c>
      <c r="T4" s="66">
        <v>70</v>
      </c>
      <c r="U4" s="66">
        <v>8</v>
      </c>
      <c r="V4" s="67">
        <v>4</v>
      </c>
      <c r="W4" s="66">
        <v>0</v>
      </c>
      <c r="X4" s="67"/>
    </row>
    <row r="5" spans="1:27" ht="31.5" x14ac:dyDescent="0.25">
      <c r="A5" s="64">
        <v>1</v>
      </c>
      <c r="B5" s="65" t="s">
        <v>94</v>
      </c>
      <c r="C5" s="66">
        <v>5</v>
      </c>
      <c r="D5" s="66">
        <v>1</v>
      </c>
      <c r="E5" s="66">
        <v>18</v>
      </c>
      <c r="F5" s="66">
        <v>3</v>
      </c>
      <c r="G5" s="66">
        <v>4</v>
      </c>
      <c r="H5" s="66">
        <v>1</v>
      </c>
      <c r="I5" s="67">
        <v>10</v>
      </c>
      <c r="J5" s="66">
        <v>5</v>
      </c>
      <c r="K5" s="66">
        <v>5</v>
      </c>
      <c r="L5" s="67">
        <v>14</v>
      </c>
      <c r="M5" s="67">
        <v>0</v>
      </c>
      <c r="N5" s="67">
        <v>20</v>
      </c>
      <c r="O5" s="67">
        <v>24</v>
      </c>
      <c r="P5" s="67">
        <v>16</v>
      </c>
      <c r="Q5" s="67">
        <v>2</v>
      </c>
      <c r="R5" s="67">
        <v>33</v>
      </c>
      <c r="S5" s="66">
        <v>16</v>
      </c>
      <c r="T5" s="66">
        <v>73</v>
      </c>
      <c r="U5" s="66">
        <v>4</v>
      </c>
      <c r="V5" s="67">
        <v>3</v>
      </c>
      <c r="W5" s="66">
        <v>3</v>
      </c>
      <c r="X5" s="67"/>
    </row>
    <row r="6" spans="1:27" ht="31.5" x14ac:dyDescent="0.25">
      <c r="A6" s="64">
        <v>1</v>
      </c>
      <c r="B6" s="65" t="s">
        <v>95</v>
      </c>
      <c r="C6" s="66">
        <v>2</v>
      </c>
      <c r="D6" s="66">
        <v>0</v>
      </c>
      <c r="E6" s="66">
        <v>18</v>
      </c>
      <c r="F6" s="66">
        <v>5</v>
      </c>
      <c r="G6" s="66">
        <v>6</v>
      </c>
      <c r="H6" s="66">
        <v>0</v>
      </c>
      <c r="I6" s="67">
        <v>9</v>
      </c>
      <c r="J6" s="68">
        <v>0</v>
      </c>
      <c r="K6" s="68">
        <v>10</v>
      </c>
      <c r="L6" s="67">
        <v>12</v>
      </c>
      <c r="M6" s="67">
        <v>0</v>
      </c>
      <c r="N6" s="67">
        <v>11</v>
      </c>
      <c r="O6" s="67">
        <v>24</v>
      </c>
      <c r="P6" s="67">
        <v>15</v>
      </c>
      <c r="Q6" s="67">
        <v>3</v>
      </c>
      <c r="R6" s="67">
        <v>25</v>
      </c>
      <c r="S6" s="66">
        <v>32</v>
      </c>
      <c r="T6" s="66">
        <v>80</v>
      </c>
      <c r="U6" s="66">
        <v>4</v>
      </c>
      <c r="V6" s="67">
        <v>15</v>
      </c>
      <c r="W6" s="66">
        <v>0</v>
      </c>
      <c r="X6" s="67"/>
    </row>
    <row r="7" spans="1:27" ht="30" x14ac:dyDescent="0.25">
      <c r="A7" s="67">
        <v>1</v>
      </c>
      <c r="B7" s="69" t="s">
        <v>96</v>
      </c>
      <c r="C7" s="67">
        <v>2</v>
      </c>
      <c r="D7" s="67">
        <v>0</v>
      </c>
      <c r="E7" s="67">
        <v>11</v>
      </c>
      <c r="F7" s="67">
        <v>8</v>
      </c>
      <c r="G7" s="67">
        <v>7</v>
      </c>
      <c r="H7" s="67">
        <v>0</v>
      </c>
      <c r="I7" s="67">
        <v>9</v>
      </c>
      <c r="J7" s="67">
        <v>4</v>
      </c>
      <c r="K7" s="67">
        <v>3</v>
      </c>
      <c r="L7" s="67">
        <v>10</v>
      </c>
      <c r="M7" s="67">
        <v>0</v>
      </c>
      <c r="N7" s="67">
        <v>12</v>
      </c>
      <c r="O7" s="67">
        <v>19</v>
      </c>
      <c r="P7" s="67">
        <v>15</v>
      </c>
      <c r="Q7" s="67">
        <v>4</v>
      </c>
      <c r="R7" s="67">
        <v>37</v>
      </c>
      <c r="S7" s="67">
        <v>29</v>
      </c>
      <c r="T7" s="67">
        <v>62</v>
      </c>
      <c r="U7" s="67">
        <v>4</v>
      </c>
      <c r="V7" s="67">
        <v>2</v>
      </c>
      <c r="W7" s="67">
        <v>0</v>
      </c>
      <c r="X7" s="67"/>
      <c r="Y7" s="67"/>
      <c r="Z7" s="67"/>
      <c r="AA7" s="67"/>
    </row>
    <row r="8" spans="1:27" ht="31.5" x14ac:dyDescent="0.25">
      <c r="A8" s="64">
        <v>1</v>
      </c>
      <c r="B8" s="65" t="s">
        <v>97</v>
      </c>
      <c r="C8" s="67">
        <v>0</v>
      </c>
      <c r="D8" s="67">
        <v>0</v>
      </c>
      <c r="E8" s="67">
        <v>0</v>
      </c>
      <c r="F8" s="66">
        <v>0</v>
      </c>
      <c r="G8" s="66">
        <v>0</v>
      </c>
      <c r="H8" s="66">
        <v>0</v>
      </c>
      <c r="I8" s="66">
        <v>0</v>
      </c>
      <c r="J8" s="67">
        <v>0</v>
      </c>
      <c r="K8" s="66">
        <v>0</v>
      </c>
      <c r="L8" s="67">
        <v>0</v>
      </c>
      <c r="M8" s="67">
        <v>0</v>
      </c>
      <c r="N8" s="67">
        <v>0</v>
      </c>
      <c r="O8" s="67">
        <v>0</v>
      </c>
      <c r="P8" s="67">
        <v>0</v>
      </c>
      <c r="Q8" s="67">
        <v>0</v>
      </c>
      <c r="R8" s="67">
        <v>0</v>
      </c>
      <c r="S8" s="67">
        <v>17</v>
      </c>
      <c r="T8" s="67">
        <v>104</v>
      </c>
      <c r="U8" s="67">
        <v>0</v>
      </c>
      <c r="V8" s="67">
        <v>0</v>
      </c>
      <c r="W8" s="66">
        <v>0</v>
      </c>
      <c r="X8" s="67"/>
    </row>
    <row r="9" spans="1:27" ht="31.5" x14ac:dyDescent="0.25">
      <c r="A9" s="64">
        <v>1</v>
      </c>
      <c r="B9" s="65" t="s">
        <v>98</v>
      </c>
      <c r="C9" s="67">
        <v>0</v>
      </c>
      <c r="D9" s="67">
        <v>0</v>
      </c>
      <c r="E9" s="67">
        <v>0</v>
      </c>
      <c r="F9" s="66">
        <v>0</v>
      </c>
      <c r="G9" s="66">
        <v>0</v>
      </c>
      <c r="H9" s="66">
        <v>0</v>
      </c>
      <c r="I9" s="66">
        <v>0</v>
      </c>
      <c r="J9" s="67">
        <v>0</v>
      </c>
      <c r="K9" s="66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27</v>
      </c>
      <c r="T9" s="67">
        <v>147</v>
      </c>
      <c r="U9" s="67">
        <v>0</v>
      </c>
      <c r="V9" s="67">
        <v>0</v>
      </c>
      <c r="W9" s="66">
        <v>0</v>
      </c>
      <c r="X9" s="67"/>
    </row>
    <row r="10" spans="1:27" x14ac:dyDescent="0.25">
      <c r="A10" s="79" t="s">
        <v>103</v>
      </c>
      <c r="B10" s="79"/>
      <c r="C10" s="70">
        <f t="shared" ref="C10:W10" si="0">SUM(C3:C9)</f>
        <v>21</v>
      </c>
      <c r="D10" s="70">
        <f t="shared" si="0"/>
        <v>2</v>
      </c>
      <c r="E10" s="70">
        <f t="shared" si="0"/>
        <v>84</v>
      </c>
      <c r="F10" s="70">
        <f t="shared" si="0"/>
        <v>26</v>
      </c>
      <c r="G10" s="70">
        <f t="shared" si="0"/>
        <v>22</v>
      </c>
      <c r="H10" s="70">
        <f t="shared" si="0"/>
        <v>1</v>
      </c>
      <c r="I10" s="70">
        <f t="shared" si="0"/>
        <v>49</v>
      </c>
      <c r="J10" s="70">
        <f t="shared" si="0"/>
        <v>11</v>
      </c>
      <c r="K10" s="70">
        <f t="shared" si="0"/>
        <v>40</v>
      </c>
      <c r="L10" s="70">
        <f t="shared" si="0"/>
        <v>52</v>
      </c>
      <c r="M10" s="70">
        <f t="shared" si="0"/>
        <v>0</v>
      </c>
      <c r="N10" s="70">
        <f t="shared" si="0"/>
        <v>74</v>
      </c>
      <c r="O10" s="70">
        <f t="shared" si="0"/>
        <v>109</v>
      </c>
      <c r="P10" s="70">
        <f t="shared" si="0"/>
        <v>71</v>
      </c>
      <c r="Q10" s="70">
        <f t="shared" si="0"/>
        <v>14</v>
      </c>
      <c r="R10" s="70">
        <f t="shared" si="0"/>
        <v>162</v>
      </c>
      <c r="S10" s="70">
        <f t="shared" si="0"/>
        <v>171</v>
      </c>
      <c r="T10" s="70">
        <f t="shared" si="0"/>
        <v>670</v>
      </c>
      <c r="U10" s="70">
        <f t="shared" si="0"/>
        <v>22</v>
      </c>
      <c r="V10" s="70">
        <f t="shared" si="0"/>
        <v>27</v>
      </c>
      <c r="W10" s="70">
        <f t="shared" si="0"/>
        <v>3</v>
      </c>
      <c r="X10" s="67">
        <f>SUM(C10:W10)</f>
        <v>1631</v>
      </c>
    </row>
    <row r="11" spans="1:27" ht="15.75" x14ac:dyDescent="0.25">
      <c r="B11" s="71" t="s">
        <v>151</v>
      </c>
      <c r="C11" s="56">
        <f>AVERAGE(C3:C7)</f>
        <v>4.2</v>
      </c>
      <c r="D11" s="56">
        <f t="shared" ref="D11:R11" si="1">AVERAGE(D3:D7)</f>
        <v>0.4</v>
      </c>
      <c r="E11" s="56">
        <f t="shared" si="1"/>
        <v>16.8</v>
      </c>
      <c r="F11" s="56">
        <f t="shared" si="1"/>
        <v>5.2</v>
      </c>
      <c r="G11" s="56">
        <f t="shared" si="1"/>
        <v>4.4000000000000004</v>
      </c>
      <c r="H11" s="56">
        <f t="shared" si="1"/>
        <v>0.2</v>
      </c>
      <c r="I11" s="56">
        <f>AVERAGE(I3:I7)</f>
        <v>9.8000000000000007</v>
      </c>
      <c r="J11" s="56">
        <f t="shared" si="1"/>
        <v>2.2000000000000002</v>
      </c>
      <c r="K11" s="56">
        <f t="shared" si="1"/>
        <v>8</v>
      </c>
      <c r="L11" s="56">
        <f t="shared" si="1"/>
        <v>10.4</v>
      </c>
      <c r="M11" s="56">
        <f t="shared" si="1"/>
        <v>0</v>
      </c>
      <c r="N11" s="56">
        <f t="shared" si="1"/>
        <v>14.8</v>
      </c>
      <c r="O11" s="56">
        <f t="shared" si="1"/>
        <v>21.8</v>
      </c>
      <c r="P11" s="56">
        <f t="shared" si="1"/>
        <v>14.2</v>
      </c>
      <c r="Q11" s="56">
        <f t="shared" si="1"/>
        <v>2.8</v>
      </c>
      <c r="R11" s="56">
        <f t="shared" si="1"/>
        <v>32.4</v>
      </c>
      <c r="S11" s="56">
        <f>AVERAGE(S3:S9)</f>
        <v>24.428571428571427</v>
      </c>
      <c r="T11" s="56">
        <f>AVERAGE(T3:T9)</f>
        <v>95.714285714285708</v>
      </c>
      <c r="U11" s="56">
        <f>AVERAGE(U3:U7)</f>
        <v>4.4000000000000004</v>
      </c>
      <c r="V11" s="56">
        <f>AVERAGE(V3:V7)</f>
        <v>5.4</v>
      </c>
      <c r="W11" s="56">
        <f>AVERAGE(W3:W7)</f>
        <v>0.6</v>
      </c>
    </row>
    <row r="12" spans="1:27" ht="15.75" x14ac:dyDescent="0.25">
      <c r="B12" s="71" t="s">
        <v>152</v>
      </c>
      <c r="C12" s="56">
        <f>MAX(C3:C7)</f>
        <v>7</v>
      </c>
      <c r="D12" s="56">
        <f t="shared" ref="D12:R12" si="2">MAX(D3:D7)</f>
        <v>1</v>
      </c>
      <c r="E12" s="56">
        <f t="shared" si="2"/>
        <v>19</v>
      </c>
      <c r="F12" s="56">
        <f t="shared" si="2"/>
        <v>8</v>
      </c>
      <c r="G12" s="56">
        <f t="shared" si="2"/>
        <v>7</v>
      </c>
      <c r="H12" s="56">
        <f t="shared" si="2"/>
        <v>1</v>
      </c>
      <c r="I12" s="56">
        <f t="shared" si="2"/>
        <v>13</v>
      </c>
      <c r="J12" s="56">
        <f t="shared" si="2"/>
        <v>5</v>
      </c>
      <c r="K12" s="56">
        <f t="shared" si="2"/>
        <v>12</v>
      </c>
      <c r="L12" s="56">
        <f t="shared" si="2"/>
        <v>14</v>
      </c>
      <c r="M12" s="56">
        <f t="shared" si="2"/>
        <v>0</v>
      </c>
      <c r="N12" s="56">
        <f t="shared" si="2"/>
        <v>20</v>
      </c>
      <c r="O12" s="56">
        <f t="shared" si="2"/>
        <v>24</v>
      </c>
      <c r="P12" s="56">
        <f>MAX(P3:P7)</f>
        <v>16</v>
      </c>
      <c r="Q12" s="56">
        <f t="shared" si="2"/>
        <v>4</v>
      </c>
      <c r="R12" s="56">
        <f t="shared" si="2"/>
        <v>37</v>
      </c>
      <c r="S12" s="56">
        <f>MAX(S3:S9)</f>
        <v>32</v>
      </c>
      <c r="T12" s="56">
        <f>MAX(T3:T9)</f>
        <v>147</v>
      </c>
      <c r="U12" s="56">
        <f>MAX(U3:U7)</f>
        <v>8</v>
      </c>
      <c r="V12" s="56">
        <f>MAX(V3:V7)</f>
        <v>15</v>
      </c>
      <c r="W12" s="56">
        <f>MAX(W3:W7)</f>
        <v>3</v>
      </c>
    </row>
    <row r="13" spans="1:27" ht="15.75" x14ac:dyDescent="0.25">
      <c r="B13" s="71" t="s">
        <v>153</v>
      </c>
      <c r="C13" s="56">
        <f>MIN(C3:C7)</f>
        <v>2</v>
      </c>
      <c r="D13" s="56">
        <f t="shared" ref="D13:R13" si="3">MIN(D3:D7)</f>
        <v>0</v>
      </c>
      <c r="E13" s="56">
        <f t="shared" si="3"/>
        <v>11</v>
      </c>
      <c r="F13" s="56">
        <f t="shared" si="3"/>
        <v>3</v>
      </c>
      <c r="G13" s="56">
        <f t="shared" si="3"/>
        <v>2</v>
      </c>
      <c r="H13" s="56">
        <f t="shared" si="3"/>
        <v>0</v>
      </c>
      <c r="I13" s="56">
        <f t="shared" si="3"/>
        <v>8</v>
      </c>
      <c r="J13" s="56">
        <f t="shared" si="3"/>
        <v>0</v>
      </c>
      <c r="K13" s="56">
        <f t="shared" si="3"/>
        <v>3</v>
      </c>
      <c r="L13" s="56">
        <f t="shared" si="3"/>
        <v>6</v>
      </c>
      <c r="M13" s="56">
        <f t="shared" si="3"/>
        <v>0</v>
      </c>
      <c r="N13" s="56">
        <f t="shared" si="3"/>
        <v>11</v>
      </c>
      <c r="O13" s="56">
        <f t="shared" si="3"/>
        <v>19</v>
      </c>
      <c r="P13" s="56">
        <f t="shared" si="3"/>
        <v>10</v>
      </c>
      <c r="Q13" s="56">
        <f t="shared" si="3"/>
        <v>2</v>
      </c>
      <c r="R13" s="56">
        <f t="shared" si="3"/>
        <v>25</v>
      </c>
      <c r="S13" s="56">
        <f>MIN(S3:S9)</f>
        <v>16</v>
      </c>
      <c r="T13" s="56">
        <f>MIN(T3:T9)</f>
        <v>62</v>
      </c>
      <c r="U13" s="56">
        <f>MIN(U3:U7)</f>
        <v>2</v>
      </c>
      <c r="V13" s="56">
        <f>MIN(V3:V7)</f>
        <v>2</v>
      </c>
      <c r="W13" s="56">
        <f>MIN(W3:W7)</f>
        <v>0</v>
      </c>
    </row>
    <row r="17" spans="2:3" x14ac:dyDescent="0.25">
      <c r="B17" s="56" t="s">
        <v>47</v>
      </c>
      <c r="C17" s="56">
        <f>SUM(C10:I10)</f>
        <v>205</v>
      </c>
    </row>
    <row r="18" spans="2:3" x14ac:dyDescent="0.25">
      <c r="B18" s="56" t="s">
        <v>46</v>
      </c>
      <c r="C18" s="56">
        <f>SUM(J10:K10)</f>
        <v>51</v>
      </c>
    </row>
    <row r="19" spans="2:3" x14ac:dyDescent="0.25">
      <c r="B19" s="56" t="s">
        <v>45</v>
      </c>
      <c r="C19" s="56">
        <f>SUM(L10:R10)</f>
        <v>482</v>
      </c>
    </row>
    <row r="20" spans="2:3" x14ac:dyDescent="0.25">
      <c r="B20" s="56" t="s">
        <v>44</v>
      </c>
      <c r="C20" s="56">
        <f>SUM(S10:T10)</f>
        <v>841</v>
      </c>
    </row>
    <row r="21" spans="2:3" x14ac:dyDescent="0.25">
      <c r="B21" s="56" t="s">
        <v>43</v>
      </c>
      <c r="C21" s="56">
        <f>SUM(U10:V10)</f>
        <v>49</v>
      </c>
    </row>
  </sheetData>
  <mergeCells count="8">
    <mergeCell ref="X1:X2"/>
    <mergeCell ref="A10:B10"/>
    <mergeCell ref="A1:A2"/>
    <mergeCell ref="C1:I1"/>
    <mergeCell ref="J1:K1"/>
    <mergeCell ref="L1:R1"/>
    <mergeCell ref="S1:T1"/>
    <mergeCell ref="U1:W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9390-0EF4-4785-BBA7-77323D009BA8}">
  <dimension ref="A1:X17"/>
  <sheetViews>
    <sheetView zoomScale="93" zoomScaleNormal="93" workbookViewId="0">
      <pane xSplit="2" ySplit="2" topLeftCell="J3" activePane="bottomRight" state="frozen"/>
      <selection pane="topRight" activeCell="C1" sqref="C1"/>
      <selection pane="bottomLeft" activeCell="A8" sqref="A8"/>
      <selection pane="bottomRight" activeCell="C6" sqref="C6"/>
    </sheetView>
  </sheetViews>
  <sheetFormatPr baseColWidth="10" defaultColWidth="10.7109375" defaultRowHeight="15" x14ac:dyDescent="0.25"/>
  <cols>
    <col min="1" max="1" width="10.7109375" style="56"/>
    <col min="2" max="2" width="12.7109375" style="56" customWidth="1"/>
    <col min="3" max="3" width="13.85546875" style="56" customWidth="1"/>
    <col min="4" max="4" width="13" style="56" customWidth="1"/>
    <col min="5" max="5" width="13.5703125" style="56" customWidth="1"/>
    <col min="6" max="6" width="12.5703125" style="56" customWidth="1"/>
    <col min="7" max="8" width="15.28515625" style="56" customWidth="1"/>
    <col min="9" max="9" width="14.42578125" style="56" customWidth="1"/>
    <col min="10" max="10" width="13" style="56" customWidth="1"/>
    <col min="11" max="18" width="13.28515625" style="56" customWidth="1"/>
    <col min="19" max="19" width="10.7109375" style="56" customWidth="1"/>
    <col min="20" max="20" width="11.42578125" style="56" customWidth="1"/>
    <col min="21" max="21" width="15" style="56" customWidth="1"/>
    <col min="22" max="22" width="13.5703125" style="56" customWidth="1"/>
    <col min="23" max="257" width="10.7109375" style="56"/>
    <col min="258" max="258" width="12.7109375" style="56" customWidth="1"/>
    <col min="259" max="259" width="13.85546875" style="56" customWidth="1"/>
    <col min="260" max="260" width="13" style="56" customWidth="1"/>
    <col min="261" max="261" width="13.5703125" style="56" customWidth="1"/>
    <col min="262" max="262" width="12.5703125" style="56" customWidth="1"/>
    <col min="263" max="264" width="15.28515625" style="56" customWidth="1"/>
    <col min="265" max="265" width="14.42578125" style="56" customWidth="1"/>
    <col min="266" max="266" width="13" style="56" customWidth="1"/>
    <col min="267" max="274" width="13.28515625" style="56" customWidth="1"/>
    <col min="275" max="275" width="10.7109375" style="56"/>
    <col min="276" max="276" width="11.42578125" style="56" customWidth="1"/>
    <col min="277" max="277" width="15" style="56" customWidth="1"/>
    <col min="278" max="278" width="13.5703125" style="56" customWidth="1"/>
    <col min="279" max="513" width="10.7109375" style="56"/>
    <col min="514" max="514" width="12.7109375" style="56" customWidth="1"/>
    <col min="515" max="515" width="13.85546875" style="56" customWidth="1"/>
    <col min="516" max="516" width="13" style="56" customWidth="1"/>
    <col min="517" max="517" width="13.5703125" style="56" customWidth="1"/>
    <col min="518" max="518" width="12.5703125" style="56" customWidth="1"/>
    <col min="519" max="520" width="15.28515625" style="56" customWidth="1"/>
    <col min="521" max="521" width="14.42578125" style="56" customWidth="1"/>
    <col min="522" max="522" width="13" style="56" customWidth="1"/>
    <col min="523" max="530" width="13.28515625" style="56" customWidth="1"/>
    <col min="531" max="531" width="10.7109375" style="56"/>
    <col min="532" max="532" width="11.42578125" style="56" customWidth="1"/>
    <col min="533" max="533" width="15" style="56" customWidth="1"/>
    <col min="534" max="534" width="13.5703125" style="56" customWidth="1"/>
    <col min="535" max="769" width="10.7109375" style="56"/>
    <col min="770" max="770" width="12.7109375" style="56" customWidth="1"/>
    <col min="771" max="771" width="13.85546875" style="56" customWidth="1"/>
    <col min="772" max="772" width="13" style="56" customWidth="1"/>
    <col min="773" max="773" width="13.5703125" style="56" customWidth="1"/>
    <col min="774" max="774" width="12.5703125" style="56" customWidth="1"/>
    <col min="775" max="776" width="15.28515625" style="56" customWidth="1"/>
    <col min="777" max="777" width="14.42578125" style="56" customWidth="1"/>
    <col min="778" max="778" width="13" style="56" customWidth="1"/>
    <col min="779" max="786" width="13.28515625" style="56" customWidth="1"/>
    <col min="787" max="787" width="10.7109375" style="56"/>
    <col min="788" max="788" width="11.42578125" style="56" customWidth="1"/>
    <col min="789" max="789" width="15" style="56" customWidth="1"/>
    <col min="790" max="790" width="13.5703125" style="56" customWidth="1"/>
    <col min="791" max="1025" width="10.7109375" style="56"/>
    <col min="1026" max="1026" width="12.7109375" style="56" customWidth="1"/>
    <col min="1027" max="1027" width="13.85546875" style="56" customWidth="1"/>
    <col min="1028" max="1028" width="13" style="56" customWidth="1"/>
    <col min="1029" max="1029" width="13.5703125" style="56" customWidth="1"/>
    <col min="1030" max="1030" width="12.5703125" style="56" customWidth="1"/>
    <col min="1031" max="1032" width="15.28515625" style="56" customWidth="1"/>
    <col min="1033" max="1033" width="14.42578125" style="56" customWidth="1"/>
    <col min="1034" max="1034" width="13" style="56" customWidth="1"/>
    <col min="1035" max="1042" width="13.28515625" style="56" customWidth="1"/>
    <col min="1043" max="1043" width="10.7109375" style="56"/>
    <col min="1044" max="1044" width="11.42578125" style="56" customWidth="1"/>
    <col min="1045" max="1045" width="15" style="56" customWidth="1"/>
    <col min="1046" max="1046" width="13.5703125" style="56" customWidth="1"/>
    <col min="1047" max="1281" width="10.7109375" style="56"/>
    <col min="1282" max="1282" width="12.7109375" style="56" customWidth="1"/>
    <col min="1283" max="1283" width="13.85546875" style="56" customWidth="1"/>
    <col min="1284" max="1284" width="13" style="56" customWidth="1"/>
    <col min="1285" max="1285" width="13.5703125" style="56" customWidth="1"/>
    <col min="1286" max="1286" width="12.5703125" style="56" customWidth="1"/>
    <col min="1287" max="1288" width="15.28515625" style="56" customWidth="1"/>
    <col min="1289" max="1289" width="14.42578125" style="56" customWidth="1"/>
    <col min="1290" max="1290" width="13" style="56" customWidth="1"/>
    <col min="1291" max="1298" width="13.28515625" style="56" customWidth="1"/>
    <col min="1299" max="1299" width="10.7109375" style="56"/>
    <col min="1300" max="1300" width="11.42578125" style="56" customWidth="1"/>
    <col min="1301" max="1301" width="15" style="56" customWidth="1"/>
    <col min="1302" max="1302" width="13.5703125" style="56" customWidth="1"/>
    <col min="1303" max="1537" width="10.7109375" style="56"/>
    <col min="1538" max="1538" width="12.7109375" style="56" customWidth="1"/>
    <col min="1539" max="1539" width="13.85546875" style="56" customWidth="1"/>
    <col min="1540" max="1540" width="13" style="56" customWidth="1"/>
    <col min="1541" max="1541" width="13.5703125" style="56" customWidth="1"/>
    <col min="1542" max="1542" width="12.5703125" style="56" customWidth="1"/>
    <col min="1543" max="1544" width="15.28515625" style="56" customWidth="1"/>
    <col min="1545" max="1545" width="14.42578125" style="56" customWidth="1"/>
    <col min="1546" max="1546" width="13" style="56" customWidth="1"/>
    <col min="1547" max="1554" width="13.28515625" style="56" customWidth="1"/>
    <col min="1555" max="1555" width="10.7109375" style="56"/>
    <col min="1556" max="1556" width="11.42578125" style="56" customWidth="1"/>
    <col min="1557" max="1557" width="15" style="56" customWidth="1"/>
    <col min="1558" max="1558" width="13.5703125" style="56" customWidth="1"/>
    <col min="1559" max="1793" width="10.7109375" style="56"/>
    <col min="1794" max="1794" width="12.7109375" style="56" customWidth="1"/>
    <col min="1795" max="1795" width="13.85546875" style="56" customWidth="1"/>
    <col min="1796" max="1796" width="13" style="56" customWidth="1"/>
    <col min="1797" max="1797" width="13.5703125" style="56" customWidth="1"/>
    <col min="1798" max="1798" width="12.5703125" style="56" customWidth="1"/>
    <col min="1799" max="1800" width="15.28515625" style="56" customWidth="1"/>
    <col min="1801" max="1801" width="14.42578125" style="56" customWidth="1"/>
    <col min="1802" max="1802" width="13" style="56" customWidth="1"/>
    <col min="1803" max="1810" width="13.28515625" style="56" customWidth="1"/>
    <col min="1811" max="1811" width="10.7109375" style="56"/>
    <col min="1812" max="1812" width="11.42578125" style="56" customWidth="1"/>
    <col min="1813" max="1813" width="15" style="56" customWidth="1"/>
    <col min="1814" max="1814" width="13.5703125" style="56" customWidth="1"/>
    <col min="1815" max="2049" width="10.7109375" style="56"/>
    <col min="2050" max="2050" width="12.7109375" style="56" customWidth="1"/>
    <col min="2051" max="2051" width="13.85546875" style="56" customWidth="1"/>
    <col min="2052" max="2052" width="13" style="56" customWidth="1"/>
    <col min="2053" max="2053" width="13.5703125" style="56" customWidth="1"/>
    <col min="2054" max="2054" width="12.5703125" style="56" customWidth="1"/>
    <col min="2055" max="2056" width="15.28515625" style="56" customWidth="1"/>
    <col min="2057" max="2057" width="14.42578125" style="56" customWidth="1"/>
    <col min="2058" max="2058" width="13" style="56" customWidth="1"/>
    <col min="2059" max="2066" width="13.28515625" style="56" customWidth="1"/>
    <col min="2067" max="2067" width="10.7109375" style="56"/>
    <col min="2068" max="2068" width="11.42578125" style="56" customWidth="1"/>
    <col min="2069" max="2069" width="15" style="56" customWidth="1"/>
    <col min="2070" max="2070" width="13.5703125" style="56" customWidth="1"/>
    <col min="2071" max="2305" width="10.7109375" style="56"/>
    <col min="2306" max="2306" width="12.7109375" style="56" customWidth="1"/>
    <col min="2307" max="2307" width="13.85546875" style="56" customWidth="1"/>
    <col min="2308" max="2308" width="13" style="56" customWidth="1"/>
    <col min="2309" max="2309" width="13.5703125" style="56" customWidth="1"/>
    <col min="2310" max="2310" width="12.5703125" style="56" customWidth="1"/>
    <col min="2311" max="2312" width="15.28515625" style="56" customWidth="1"/>
    <col min="2313" max="2313" width="14.42578125" style="56" customWidth="1"/>
    <col min="2314" max="2314" width="13" style="56" customWidth="1"/>
    <col min="2315" max="2322" width="13.28515625" style="56" customWidth="1"/>
    <col min="2323" max="2323" width="10.7109375" style="56"/>
    <col min="2324" max="2324" width="11.42578125" style="56" customWidth="1"/>
    <col min="2325" max="2325" width="15" style="56" customWidth="1"/>
    <col min="2326" max="2326" width="13.5703125" style="56" customWidth="1"/>
    <col min="2327" max="2561" width="10.7109375" style="56"/>
    <col min="2562" max="2562" width="12.7109375" style="56" customWidth="1"/>
    <col min="2563" max="2563" width="13.85546875" style="56" customWidth="1"/>
    <col min="2564" max="2564" width="13" style="56" customWidth="1"/>
    <col min="2565" max="2565" width="13.5703125" style="56" customWidth="1"/>
    <col min="2566" max="2566" width="12.5703125" style="56" customWidth="1"/>
    <col min="2567" max="2568" width="15.28515625" style="56" customWidth="1"/>
    <col min="2569" max="2569" width="14.42578125" style="56" customWidth="1"/>
    <col min="2570" max="2570" width="13" style="56" customWidth="1"/>
    <col min="2571" max="2578" width="13.28515625" style="56" customWidth="1"/>
    <col min="2579" max="2579" width="10.7109375" style="56"/>
    <col min="2580" max="2580" width="11.42578125" style="56" customWidth="1"/>
    <col min="2581" max="2581" width="15" style="56" customWidth="1"/>
    <col min="2582" max="2582" width="13.5703125" style="56" customWidth="1"/>
    <col min="2583" max="2817" width="10.7109375" style="56"/>
    <col min="2818" max="2818" width="12.7109375" style="56" customWidth="1"/>
    <col min="2819" max="2819" width="13.85546875" style="56" customWidth="1"/>
    <col min="2820" max="2820" width="13" style="56" customWidth="1"/>
    <col min="2821" max="2821" width="13.5703125" style="56" customWidth="1"/>
    <col min="2822" max="2822" width="12.5703125" style="56" customWidth="1"/>
    <col min="2823" max="2824" width="15.28515625" style="56" customWidth="1"/>
    <col min="2825" max="2825" width="14.42578125" style="56" customWidth="1"/>
    <col min="2826" max="2826" width="13" style="56" customWidth="1"/>
    <col min="2827" max="2834" width="13.28515625" style="56" customWidth="1"/>
    <col min="2835" max="2835" width="10.7109375" style="56"/>
    <col min="2836" max="2836" width="11.42578125" style="56" customWidth="1"/>
    <col min="2837" max="2837" width="15" style="56" customWidth="1"/>
    <col min="2838" max="2838" width="13.5703125" style="56" customWidth="1"/>
    <col min="2839" max="3073" width="10.7109375" style="56"/>
    <col min="3074" max="3074" width="12.7109375" style="56" customWidth="1"/>
    <col min="3075" max="3075" width="13.85546875" style="56" customWidth="1"/>
    <col min="3076" max="3076" width="13" style="56" customWidth="1"/>
    <col min="3077" max="3077" width="13.5703125" style="56" customWidth="1"/>
    <col min="3078" max="3078" width="12.5703125" style="56" customWidth="1"/>
    <col min="3079" max="3080" width="15.28515625" style="56" customWidth="1"/>
    <col min="3081" max="3081" width="14.42578125" style="56" customWidth="1"/>
    <col min="3082" max="3082" width="13" style="56" customWidth="1"/>
    <col min="3083" max="3090" width="13.28515625" style="56" customWidth="1"/>
    <col min="3091" max="3091" width="10.7109375" style="56"/>
    <col min="3092" max="3092" width="11.42578125" style="56" customWidth="1"/>
    <col min="3093" max="3093" width="15" style="56" customWidth="1"/>
    <col min="3094" max="3094" width="13.5703125" style="56" customWidth="1"/>
    <col min="3095" max="3329" width="10.7109375" style="56"/>
    <col min="3330" max="3330" width="12.7109375" style="56" customWidth="1"/>
    <col min="3331" max="3331" width="13.85546875" style="56" customWidth="1"/>
    <col min="3332" max="3332" width="13" style="56" customWidth="1"/>
    <col min="3333" max="3333" width="13.5703125" style="56" customWidth="1"/>
    <col min="3334" max="3334" width="12.5703125" style="56" customWidth="1"/>
    <col min="3335" max="3336" width="15.28515625" style="56" customWidth="1"/>
    <col min="3337" max="3337" width="14.42578125" style="56" customWidth="1"/>
    <col min="3338" max="3338" width="13" style="56" customWidth="1"/>
    <col min="3339" max="3346" width="13.28515625" style="56" customWidth="1"/>
    <col min="3347" max="3347" width="10.7109375" style="56"/>
    <col min="3348" max="3348" width="11.42578125" style="56" customWidth="1"/>
    <col min="3349" max="3349" width="15" style="56" customWidth="1"/>
    <col min="3350" max="3350" width="13.5703125" style="56" customWidth="1"/>
    <col min="3351" max="3585" width="10.7109375" style="56"/>
    <col min="3586" max="3586" width="12.7109375" style="56" customWidth="1"/>
    <col min="3587" max="3587" width="13.85546875" style="56" customWidth="1"/>
    <col min="3588" max="3588" width="13" style="56" customWidth="1"/>
    <col min="3589" max="3589" width="13.5703125" style="56" customWidth="1"/>
    <col min="3590" max="3590" width="12.5703125" style="56" customWidth="1"/>
    <col min="3591" max="3592" width="15.28515625" style="56" customWidth="1"/>
    <col min="3593" max="3593" width="14.42578125" style="56" customWidth="1"/>
    <col min="3594" max="3594" width="13" style="56" customWidth="1"/>
    <col min="3595" max="3602" width="13.28515625" style="56" customWidth="1"/>
    <col min="3603" max="3603" width="10.7109375" style="56"/>
    <col min="3604" max="3604" width="11.42578125" style="56" customWidth="1"/>
    <col min="3605" max="3605" width="15" style="56" customWidth="1"/>
    <col min="3606" max="3606" width="13.5703125" style="56" customWidth="1"/>
    <col min="3607" max="3841" width="10.7109375" style="56"/>
    <col min="3842" max="3842" width="12.7109375" style="56" customWidth="1"/>
    <col min="3843" max="3843" width="13.85546875" style="56" customWidth="1"/>
    <col min="3844" max="3844" width="13" style="56" customWidth="1"/>
    <col min="3845" max="3845" width="13.5703125" style="56" customWidth="1"/>
    <col min="3846" max="3846" width="12.5703125" style="56" customWidth="1"/>
    <col min="3847" max="3848" width="15.28515625" style="56" customWidth="1"/>
    <col min="3849" max="3849" width="14.42578125" style="56" customWidth="1"/>
    <col min="3850" max="3850" width="13" style="56" customWidth="1"/>
    <col min="3851" max="3858" width="13.28515625" style="56" customWidth="1"/>
    <col min="3859" max="3859" width="10.7109375" style="56"/>
    <col min="3860" max="3860" width="11.42578125" style="56" customWidth="1"/>
    <col min="3861" max="3861" width="15" style="56" customWidth="1"/>
    <col min="3862" max="3862" width="13.5703125" style="56" customWidth="1"/>
    <col min="3863" max="4097" width="10.7109375" style="56"/>
    <col min="4098" max="4098" width="12.7109375" style="56" customWidth="1"/>
    <col min="4099" max="4099" width="13.85546875" style="56" customWidth="1"/>
    <col min="4100" max="4100" width="13" style="56" customWidth="1"/>
    <col min="4101" max="4101" width="13.5703125" style="56" customWidth="1"/>
    <col min="4102" max="4102" width="12.5703125" style="56" customWidth="1"/>
    <col min="4103" max="4104" width="15.28515625" style="56" customWidth="1"/>
    <col min="4105" max="4105" width="14.42578125" style="56" customWidth="1"/>
    <col min="4106" max="4106" width="13" style="56" customWidth="1"/>
    <col min="4107" max="4114" width="13.28515625" style="56" customWidth="1"/>
    <col min="4115" max="4115" width="10.7109375" style="56"/>
    <col min="4116" max="4116" width="11.42578125" style="56" customWidth="1"/>
    <col min="4117" max="4117" width="15" style="56" customWidth="1"/>
    <col min="4118" max="4118" width="13.5703125" style="56" customWidth="1"/>
    <col min="4119" max="4353" width="10.7109375" style="56"/>
    <col min="4354" max="4354" width="12.7109375" style="56" customWidth="1"/>
    <col min="4355" max="4355" width="13.85546875" style="56" customWidth="1"/>
    <col min="4356" max="4356" width="13" style="56" customWidth="1"/>
    <col min="4357" max="4357" width="13.5703125" style="56" customWidth="1"/>
    <col min="4358" max="4358" width="12.5703125" style="56" customWidth="1"/>
    <col min="4359" max="4360" width="15.28515625" style="56" customWidth="1"/>
    <col min="4361" max="4361" width="14.42578125" style="56" customWidth="1"/>
    <col min="4362" max="4362" width="13" style="56" customWidth="1"/>
    <col min="4363" max="4370" width="13.28515625" style="56" customWidth="1"/>
    <col min="4371" max="4371" width="10.7109375" style="56"/>
    <col min="4372" max="4372" width="11.42578125" style="56" customWidth="1"/>
    <col min="4373" max="4373" width="15" style="56" customWidth="1"/>
    <col min="4374" max="4374" width="13.5703125" style="56" customWidth="1"/>
    <col min="4375" max="4609" width="10.7109375" style="56"/>
    <col min="4610" max="4610" width="12.7109375" style="56" customWidth="1"/>
    <col min="4611" max="4611" width="13.85546875" style="56" customWidth="1"/>
    <col min="4612" max="4612" width="13" style="56" customWidth="1"/>
    <col min="4613" max="4613" width="13.5703125" style="56" customWidth="1"/>
    <col min="4614" max="4614" width="12.5703125" style="56" customWidth="1"/>
    <col min="4615" max="4616" width="15.28515625" style="56" customWidth="1"/>
    <col min="4617" max="4617" width="14.42578125" style="56" customWidth="1"/>
    <col min="4618" max="4618" width="13" style="56" customWidth="1"/>
    <col min="4619" max="4626" width="13.28515625" style="56" customWidth="1"/>
    <col min="4627" max="4627" width="10.7109375" style="56"/>
    <col min="4628" max="4628" width="11.42578125" style="56" customWidth="1"/>
    <col min="4629" max="4629" width="15" style="56" customWidth="1"/>
    <col min="4630" max="4630" width="13.5703125" style="56" customWidth="1"/>
    <col min="4631" max="4865" width="10.7109375" style="56"/>
    <col min="4866" max="4866" width="12.7109375" style="56" customWidth="1"/>
    <col min="4867" max="4867" width="13.85546875" style="56" customWidth="1"/>
    <col min="4868" max="4868" width="13" style="56" customWidth="1"/>
    <col min="4869" max="4869" width="13.5703125" style="56" customWidth="1"/>
    <col min="4870" max="4870" width="12.5703125" style="56" customWidth="1"/>
    <col min="4871" max="4872" width="15.28515625" style="56" customWidth="1"/>
    <col min="4873" max="4873" width="14.42578125" style="56" customWidth="1"/>
    <col min="4874" max="4874" width="13" style="56" customWidth="1"/>
    <col min="4875" max="4882" width="13.28515625" style="56" customWidth="1"/>
    <col min="4883" max="4883" width="10.7109375" style="56"/>
    <col min="4884" max="4884" width="11.42578125" style="56" customWidth="1"/>
    <col min="4885" max="4885" width="15" style="56" customWidth="1"/>
    <col min="4886" max="4886" width="13.5703125" style="56" customWidth="1"/>
    <col min="4887" max="5121" width="10.7109375" style="56"/>
    <col min="5122" max="5122" width="12.7109375" style="56" customWidth="1"/>
    <col min="5123" max="5123" width="13.85546875" style="56" customWidth="1"/>
    <col min="5124" max="5124" width="13" style="56" customWidth="1"/>
    <col min="5125" max="5125" width="13.5703125" style="56" customWidth="1"/>
    <col min="5126" max="5126" width="12.5703125" style="56" customWidth="1"/>
    <col min="5127" max="5128" width="15.28515625" style="56" customWidth="1"/>
    <col min="5129" max="5129" width="14.42578125" style="56" customWidth="1"/>
    <col min="5130" max="5130" width="13" style="56" customWidth="1"/>
    <col min="5131" max="5138" width="13.28515625" style="56" customWidth="1"/>
    <col min="5139" max="5139" width="10.7109375" style="56"/>
    <col min="5140" max="5140" width="11.42578125" style="56" customWidth="1"/>
    <col min="5141" max="5141" width="15" style="56" customWidth="1"/>
    <col min="5142" max="5142" width="13.5703125" style="56" customWidth="1"/>
    <col min="5143" max="5377" width="10.7109375" style="56"/>
    <col min="5378" max="5378" width="12.7109375" style="56" customWidth="1"/>
    <col min="5379" max="5379" width="13.85546875" style="56" customWidth="1"/>
    <col min="5380" max="5380" width="13" style="56" customWidth="1"/>
    <col min="5381" max="5381" width="13.5703125" style="56" customWidth="1"/>
    <col min="5382" max="5382" width="12.5703125" style="56" customWidth="1"/>
    <col min="5383" max="5384" width="15.28515625" style="56" customWidth="1"/>
    <col min="5385" max="5385" width="14.42578125" style="56" customWidth="1"/>
    <col min="5386" max="5386" width="13" style="56" customWidth="1"/>
    <col min="5387" max="5394" width="13.28515625" style="56" customWidth="1"/>
    <col min="5395" max="5395" width="10.7109375" style="56"/>
    <col min="5396" max="5396" width="11.42578125" style="56" customWidth="1"/>
    <col min="5397" max="5397" width="15" style="56" customWidth="1"/>
    <col min="5398" max="5398" width="13.5703125" style="56" customWidth="1"/>
    <col min="5399" max="5633" width="10.7109375" style="56"/>
    <col min="5634" max="5634" width="12.7109375" style="56" customWidth="1"/>
    <col min="5635" max="5635" width="13.85546875" style="56" customWidth="1"/>
    <col min="5636" max="5636" width="13" style="56" customWidth="1"/>
    <col min="5637" max="5637" width="13.5703125" style="56" customWidth="1"/>
    <col min="5638" max="5638" width="12.5703125" style="56" customWidth="1"/>
    <col min="5639" max="5640" width="15.28515625" style="56" customWidth="1"/>
    <col min="5641" max="5641" width="14.42578125" style="56" customWidth="1"/>
    <col min="5642" max="5642" width="13" style="56" customWidth="1"/>
    <col min="5643" max="5650" width="13.28515625" style="56" customWidth="1"/>
    <col min="5651" max="5651" width="10.7109375" style="56"/>
    <col min="5652" max="5652" width="11.42578125" style="56" customWidth="1"/>
    <col min="5653" max="5653" width="15" style="56" customWidth="1"/>
    <col min="5654" max="5654" width="13.5703125" style="56" customWidth="1"/>
    <col min="5655" max="5889" width="10.7109375" style="56"/>
    <col min="5890" max="5890" width="12.7109375" style="56" customWidth="1"/>
    <col min="5891" max="5891" width="13.85546875" style="56" customWidth="1"/>
    <col min="5892" max="5892" width="13" style="56" customWidth="1"/>
    <col min="5893" max="5893" width="13.5703125" style="56" customWidth="1"/>
    <col min="5894" max="5894" width="12.5703125" style="56" customWidth="1"/>
    <col min="5895" max="5896" width="15.28515625" style="56" customWidth="1"/>
    <col min="5897" max="5897" width="14.42578125" style="56" customWidth="1"/>
    <col min="5898" max="5898" width="13" style="56" customWidth="1"/>
    <col min="5899" max="5906" width="13.28515625" style="56" customWidth="1"/>
    <col min="5907" max="5907" width="10.7109375" style="56"/>
    <col min="5908" max="5908" width="11.42578125" style="56" customWidth="1"/>
    <col min="5909" max="5909" width="15" style="56" customWidth="1"/>
    <col min="5910" max="5910" width="13.5703125" style="56" customWidth="1"/>
    <col min="5911" max="6145" width="10.7109375" style="56"/>
    <col min="6146" max="6146" width="12.7109375" style="56" customWidth="1"/>
    <col min="6147" max="6147" width="13.85546875" style="56" customWidth="1"/>
    <col min="6148" max="6148" width="13" style="56" customWidth="1"/>
    <col min="6149" max="6149" width="13.5703125" style="56" customWidth="1"/>
    <col min="6150" max="6150" width="12.5703125" style="56" customWidth="1"/>
    <col min="6151" max="6152" width="15.28515625" style="56" customWidth="1"/>
    <col min="6153" max="6153" width="14.42578125" style="56" customWidth="1"/>
    <col min="6154" max="6154" width="13" style="56" customWidth="1"/>
    <col min="6155" max="6162" width="13.28515625" style="56" customWidth="1"/>
    <col min="6163" max="6163" width="10.7109375" style="56"/>
    <col min="6164" max="6164" width="11.42578125" style="56" customWidth="1"/>
    <col min="6165" max="6165" width="15" style="56" customWidth="1"/>
    <col min="6166" max="6166" width="13.5703125" style="56" customWidth="1"/>
    <col min="6167" max="6401" width="10.7109375" style="56"/>
    <col min="6402" max="6402" width="12.7109375" style="56" customWidth="1"/>
    <col min="6403" max="6403" width="13.85546875" style="56" customWidth="1"/>
    <col min="6404" max="6404" width="13" style="56" customWidth="1"/>
    <col min="6405" max="6405" width="13.5703125" style="56" customWidth="1"/>
    <col min="6406" max="6406" width="12.5703125" style="56" customWidth="1"/>
    <col min="6407" max="6408" width="15.28515625" style="56" customWidth="1"/>
    <col min="6409" max="6409" width="14.42578125" style="56" customWidth="1"/>
    <col min="6410" max="6410" width="13" style="56" customWidth="1"/>
    <col min="6411" max="6418" width="13.28515625" style="56" customWidth="1"/>
    <col min="6419" max="6419" width="10.7109375" style="56"/>
    <col min="6420" max="6420" width="11.42578125" style="56" customWidth="1"/>
    <col min="6421" max="6421" width="15" style="56" customWidth="1"/>
    <col min="6422" max="6422" width="13.5703125" style="56" customWidth="1"/>
    <col min="6423" max="6657" width="10.7109375" style="56"/>
    <col min="6658" max="6658" width="12.7109375" style="56" customWidth="1"/>
    <col min="6659" max="6659" width="13.85546875" style="56" customWidth="1"/>
    <col min="6660" max="6660" width="13" style="56" customWidth="1"/>
    <col min="6661" max="6661" width="13.5703125" style="56" customWidth="1"/>
    <col min="6662" max="6662" width="12.5703125" style="56" customWidth="1"/>
    <col min="6663" max="6664" width="15.28515625" style="56" customWidth="1"/>
    <col min="6665" max="6665" width="14.42578125" style="56" customWidth="1"/>
    <col min="6666" max="6666" width="13" style="56" customWidth="1"/>
    <col min="6667" max="6674" width="13.28515625" style="56" customWidth="1"/>
    <col min="6675" max="6675" width="10.7109375" style="56"/>
    <col min="6676" max="6676" width="11.42578125" style="56" customWidth="1"/>
    <col min="6677" max="6677" width="15" style="56" customWidth="1"/>
    <col min="6678" max="6678" width="13.5703125" style="56" customWidth="1"/>
    <col min="6679" max="6913" width="10.7109375" style="56"/>
    <col min="6914" max="6914" width="12.7109375" style="56" customWidth="1"/>
    <col min="6915" max="6915" width="13.85546875" style="56" customWidth="1"/>
    <col min="6916" max="6916" width="13" style="56" customWidth="1"/>
    <col min="6917" max="6917" width="13.5703125" style="56" customWidth="1"/>
    <col min="6918" max="6918" width="12.5703125" style="56" customWidth="1"/>
    <col min="6919" max="6920" width="15.28515625" style="56" customWidth="1"/>
    <col min="6921" max="6921" width="14.42578125" style="56" customWidth="1"/>
    <col min="6922" max="6922" width="13" style="56" customWidth="1"/>
    <col min="6923" max="6930" width="13.28515625" style="56" customWidth="1"/>
    <col min="6931" max="6931" width="10.7109375" style="56"/>
    <col min="6932" max="6932" width="11.42578125" style="56" customWidth="1"/>
    <col min="6933" max="6933" width="15" style="56" customWidth="1"/>
    <col min="6934" max="6934" width="13.5703125" style="56" customWidth="1"/>
    <col min="6935" max="7169" width="10.7109375" style="56"/>
    <col min="7170" max="7170" width="12.7109375" style="56" customWidth="1"/>
    <col min="7171" max="7171" width="13.85546875" style="56" customWidth="1"/>
    <col min="7172" max="7172" width="13" style="56" customWidth="1"/>
    <col min="7173" max="7173" width="13.5703125" style="56" customWidth="1"/>
    <col min="7174" max="7174" width="12.5703125" style="56" customWidth="1"/>
    <col min="7175" max="7176" width="15.28515625" style="56" customWidth="1"/>
    <col min="7177" max="7177" width="14.42578125" style="56" customWidth="1"/>
    <col min="7178" max="7178" width="13" style="56" customWidth="1"/>
    <col min="7179" max="7186" width="13.28515625" style="56" customWidth="1"/>
    <col min="7187" max="7187" width="10.7109375" style="56"/>
    <col min="7188" max="7188" width="11.42578125" style="56" customWidth="1"/>
    <col min="7189" max="7189" width="15" style="56" customWidth="1"/>
    <col min="7190" max="7190" width="13.5703125" style="56" customWidth="1"/>
    <col min="7191" max="7425" width="10.7109375" style="56"/>
    <col min="7426" max="7426" width="12.7109375" style="56" customWidth="1"/>
    <col min="7427" max="7427" width="13.85546875" style="56" customWidth="1"/>
    <col min="7428" max="7428" width="13" style="56" customWidth="1"/>
    <col min="7429" max="7429" width="13.5703125" style="56" customWidth="1"/>
    <col min="7430" max="7430" width="12.5703125" style="56" customWidth="1"/>
    <col min="7431" max="7432" width="15.28515625" style="56" customWidth="1"/>
    <col min="7433" max="7433" width="14.42578125" style="56" customWidth="1"/>
    <col min="7434" max="7434" width="13" style="56" customWidth="1"/>
    <col min="7435" max="7442" width="13.28515625" style="56" customWidth="1"/>
    <col min="7443" max="7443" width="10.7109375" style="56"/>
    <col min="7444" max="7444" width="11.42578125" style="56" customWidth="1"/>
    <col min="7445" max="7445" width="15" style="56" customWidth="1"/>
    <col min="7446" max="7446" width="13.5703125" style="56" customWidth="1"/>
    <col min="7447" max="7681" width="10.7109375" style="56"/>
    <col min="7682" max="7682" width="12.7109375" style="56" customWidth="1"/>
    <col min="7683" max="7683" width="13.85546875" style="56" customWidth="1"/>
    <col min="7684" max="7684" width="13" style="56" customWidth="1"/>
    <col min="7685" max="7685" width="13.5703125" style="56" customWidth="1"/>
    <col min="7686" max="7686" width="12.5703125" style="56" customWidth="1"/>
    <col min="7687" max="7688" width="15.28515625" style="56" customWidth="1"/>
    <col min="7689" max="7689" width="14.42578125" style="56" customWidth="1"/>
    <col min="7690" max="7690" width="13" style="56" customWidth="1"/>
    <col min="7691" max="7698" width="13.28515625" style="56" customWidth="1"/>
    <col min="7699" max="7699" width="10.7109375" style="56"/>
    <col min="7700" max="7700" width="11.42578125" style="56" customWidth="1"/>
    <col min="7701" max="7701" width="15" style="56" customWidth="1"/>
    <col min="7702" max="7702" width="13.5703125" style="56" customWidth="1"/>
    <col min="7703" max="7937" width="10.7109375" style="56"/>
    <col min="7938" max="7938" width="12.7109375" style="56" customWidth="1"/>
    <col min="7939" max="7939" width="13.85546875" style="56" customWidth="1"/>
    <col min="7940" max="7940" width="13" style="56" customWidth="1"/>
    <col min="7941" max="7941" width="13.5703125" style="56" customWidth="1"/>
    <col min="7942" max="7942" width="12.5703125" style="56" customWidth="1"/>
    <col min="7943" max="7944" width="15.28515625" style="56" customWidth="1"/>
    <col min="7945" max="7945" width="14.42578125" style="56" customWidth="1"/>
    <col min="7946" max="7946" width="13" style="56" customWidth="1"/>
    <col min="7947" max="7954" width="13.28515625" style="56" customWidth="1"/>
    <col min="7955" max="7955" width="10.7109375" style="56"/>
    <col min="7956" max="7956" width="11.42578125" style="56" customWidth="1"/>
    <col min="7957" max="7957" width="15" style="56" customWidth="1"/>
    <col min="7958" max="7958" width="13.5703125" style="56" customWidth="1"/>
    <col min="7959" max="8193" width="10.7109375" style="56"/>
    <col min="8194" max="8194" width="12.7109375" style="56" customWidth="1"/>
    <col min="8195" max="8195" width="13.85546875" style="56" customWidth="1"/>
    <col min="8196" max="8196" width="13" style="56" customWidth="1"/>
    <col min="8197" max="8197" width="13.5703125" style="56" customWidth="1"/>
    <col min="8198" max="8198" width="12.5703125" style="56" customWidth="1"/>
    <col min="8199" max="8200" width="15.28515625" style="56" customWidth="1"/>
    <col min="8201" max="8201" width="14.42578125" style="56" customWidth="1"/>
    <col min="8202" max="8202" width="13" style="56" customWidth="1"/>
    <col min="8203" max="8210" width="13.28515625" style="56" customWidth="1"/>
    <col min="8211" max="8211" width="10.7109375" style="56"/>
    <col min="8212" max="8212" width="11.42578125" style="56" customWidth="1"/>
    <col min="8213" max="8213" width="15" style="56" customWidth="1"/>
    <col min="8214" max="8214" width="13.5703125" style="56" customWidth="1"/>
    <col min="8215" max="8449" width="10.7109375" style="56"/>
    <col min="8450" max="8450" width="12.7109375" style="56" customWidth="1"/>
    <col min="8451" max="8451" width="13.85546875" style="56" customWidth="1"/>
    <col min="8452" max="8452" width="13" style="56" customWidth="1"/>
    <col min="8453" max="8453" width="13.5703125" style="56" customWidth="1"/>
    <col min="8454" max="8454" width="12.5703125" style="56" customWidth="1"/>
    <col min="8455" max="8456" width="15.28515625" style="56" customWidth="1"/>
    <col min="8457" max="8457" width="14.42578125" style="56" customWidth="1"/>
    <col min="8458" max="8458" width="13" style="56" customWidth="1"/>
    <col min="8459" max="8466" width="13.28515625" style="56" customWidth="1"/>
    <col min="8467" max="8467" width="10.7109375" style="56"/>
    <col min="8468" max="8468" width="11.42578125" style="56" customWidth="1"/>
    <col min="8469" max="8469" width="15" style="56" customWidth="1"/>
    <col min="8470" max="8470" width="13.5703125" style="56" customWidth="1"/>
    <col min="8471" max="8705" width="10.7109375" style="56"/>
    <col min="8706" max="8706" width="12.7109375" style="56" customWidth="1"/>
    <col min="8707" max="8707" width="13.85546875" style="56" customWidth="1"/>
    <col min="8708" max="8708" width="13" style="56" customWidth="1"/>
    <col min="8709" max="8709" width="13.5703125" style="56" customWidth="1"/>
    <col min="8710" max="8710" width="12.5703125" style="56" customWidth="1"/>
    <col min="8711" max="8712" width="15.28515625" style="56" customWidth="1"/>
    <col min="8713" max="8713" width="14.42578125" style="56" customWidth="1"/>
    <col min="8714" max="8714" width="13" style="56" customWidth="1"/>
    <col min="8715" max="8722" width="13.28515625" style="56" customWidth="1"/>
    <col min="8723" max="8723" width="10.7109375" style="56"/>
    <col min="8724" max="8724" width="11.42578125" style="56" customWidth="1"/>
    <col min="8725" max="8725" width="15" style="56" customWidth="1"/>
    <col min="8726" max="8726" width="13.5703125" style="56" customWidth="1"/>
    <col min="8727" max="8961" width="10.7109375" style="56"/>
    <col min="8962" max="8962" width="12.7109375" style="56" customWidth="1"/>
    <col min="8963" max="8963" width="13.85546875" style="56" customWidth="1"/>
    <col min="8964" max="8964" width="13" style="56" customWidth="1"/>
    <col min="8965" max="8965" width="13.5703125" style="56" customWidth="1"/>
    <col min="8966" max="8966" width="12.5703125" style="56" customWidth="1"/>
    <col min="8967" max="8968" width="15.28515625" style="56" customWidth="1"/>
    <col min="8969" max="8969" width="14.42578125" style="56" customWidth="1"/>
    <col min="8970" max="8970" width="13" style="56" customWidth="1"/>
    <col min="8971" max="8978" width="13.28515625" style="56" customWidth="1"/>
    <col min="8979" max="8979" width="10.7109375" style="56"/>
    <col min="8980" max="8980" width="11.42578125" style="56" customWidth="1"/>
    <col min="8981" max="8981" width="15" style="56" customWidth="1"/>
    <col min="8982" max="8982" width="13.5703125" style="56" customWidth="1"/>
    <col min="8983" max="9217" width="10.7109375" style="56"/>
    <col min="9218" max="9218" width="12.7109375" style="56" customWidth="1"/>
    <col min="9219" max="9219" width="13.85546875" style="56" customWidth="1"/>
    <col min="9220" max="9220" width="13" style="56" customWidth="1"/>
    <col min="9221" max="9221" width="13.5703125" style="56" customWidth="1"/>
    <col min="9222" max="9222" width="12.5703125" style="56" customWidth="1"/>
    <col min="9223" max="9224" width="15.28515625" style="56" customWidth="1"/>
    <col min="9225" max="9225" width="14.42578125" style="56" customWidth="1"/>
    <col min="9226" max="9226" width="13" style="56" customWidth="1"/>
    <col min="9227" max="9234" width="13.28515625" style="56" customWidth="1"/>
    <col min="9235" max="9235" width="10.7109375" style="56"/>
    <col min="9236" max="9236" width="11.42578125" style="56" customWidth="1"/>
    <col min="9237" max="9237" width="15" style="56" customWidth="1"/>
    <col min="9238" max="9238" width="13.5703125" style="56" customWidth="1"/>
    <col min="9239" max="9473" width="10.7109375" style="56"/>
    <col min="9474" max="9474" width="12.7109375" style="56" customWidth="1"/>
    <col min="9475" max="9475" width="13.85546875" style="56" customWidth="1"/>
    <col min="9476" max="9476" width="13" style="56" customWidth="1"/>
    <col min="9477" max="9477" width="13.5703125" style="56" customWidth="1"/>
    <col min="9478" max="9478" width="12.5703125" style="56" customWidth="1"/>
    <col min="9479" max="9480" width="15.28515625" style="56" customWidth="1"/>
    <col min="9481" max="9481" width="14.42578125" style="56" customWidth="1"/>
    <col min="9482" max="9482" width="13" style="56" customWidth="1"/>
    <col min="9483" max="9490" width="13.28515625" style="56" customWidth="1"/>
    <col min="9491" max="9491" width="10.7109375" style="56"/>
    <col min="9492" max="9492" width="11.42578125" style="56" customWidth="1"/>
    <col min="9493" max="9493" width="15" style="56" customWidth="1"/>
    <col min="9494" max="9494" width="13.5703125" style="56" customWidth="1"/>
    <col min="9495" max="9729" width="10.7109375" style="56"/>
    <col min="9730" max="9730" width="12.7109375" style="56" customWidth="1"/>
    <col min="9731" max="9731" width="13.85546875" style="56" customWidth="1"/>
    <col min="9732" max="9732" width="13" style="56" customWidth="1"/>
    <col min="9733" max="9733" width="13.5703125" style="56" customWidth="1"/>
    <col min="9734" max="9734" width="12.5703125" style="56" customWidth="1"/>
    <col min="9735" max="9736" width="15.28515625" style="56" customWidth="1"/>
    <col min="9737" max="9737" width="14.42578125" style="56" customWidth="1"/>
    <col min="9738" max="9738" width="13" style="56" customWidth="1"/>
    <col min="9739" max="9746" width="13.28515625" style="56" customWidth="1"/>
    <col min="9747" max="9747" width="10.7109375" style="56"/>
    <col min="9748" max="9748" width="11.42578125" style="56" customWidth="1"/>
    <col min="9749" max="9749" width="15" style="56" customWidth="1"/>
    <col min="9750" max="9750" width="13.5703125" style="56" customWidth="1"/>
    <col min="9751" max="9985" width="10.7109375" style="56"/>
    <col min="9986" max="9986" width="12.7109375" style="56" customWidth="1"/>
    <col min="9987" max="9987" width="13.85546875" style="56" customWidth="1"/>
    <col min="9988" max="9988" width="13" style="56" customWidth="1"/>
    <col min="9989" max="9989" width="13.5703125" style="56" customWidth="1"/>
    <col min="9990" max="9990" width="12.5703125" style="56" customWidth="1"/>
    <col min="9991" max="9992" width="15.28515625" style="56" customWidth="1"/>
    <col min="9993" max="9993" width="14.42578125" style="56" customWidth="1"/>
    <col min="9994" max="9994" width="13" style="56" customWidth="1"/>
    <col min="9995" max="10002" width="13.28515625" style="56" customWidth="1"/>
    <col min="10003" max="10003" width="10.7109375" style="56"/>
    <col min="10004" max="10004" width="11.42578125" style="56" customWidth="1"/>
    <col min="10005" max="10005" width="15" style="56" customWidth="1"/>
    <col min="10006" max="10006" width="13.5703125" style="56" customWidth="1"/>
    <col min="10007" max="10241" width="10.7109375" style="56"/>
    <col min="10242" max="10242" width="12.7109375" style="56" customWidth="1"/>
    <col min="10243" max="10243" width="13.85546875" style="56" customWidth="1"/>
    <col min="10244" max="10244" width="13" style="56" customWidth="1"/>
    <col min="10245" max="10245" width="13.5703125" style="56" customWidth="1"/>
    <col min="10246" max="10246" width="12.5703125" style="56" customWidth="1"/>
    <col min="10247" max="10248" width="15.28515625" style="56" customWidth="1"/>
    <col min="10249" max="10249" width="14.42578125" style="56" customWidth="1"/>
    <col min="10250" max="10250" width="13" style="56" customWidth="1"/>
    <col min="10251" max="10258" width="13.28515625" style="56" customWidth="1"/>
    <col min="10259" max="10259" width="10.7109375" style="56"/>
    <col min="10260" max="10260" width="11.42578125" style="56" customWidth="1"/>
    <col min="10261" max="10261" width="15" style="56" customWidth="1"/>
    <col min="10262" max="10262" width="13.5703125" style="56" customWidth="1"/>
    <col min="10263" max="10497" width="10.7109375" style="56"/>
    <col min="10498" max="10498" width="12.7109375" style="56" customWidth="1"/>
    <col min="10499" max="10499" width="13.85546875" style="56" customWidth="1"/>
    <col min="10500" max="10500" width="13" style="56" customWidth="1"/>
    <col min="10501" max="10501" width="13.5703125" style="56" customWidth="1"/>
    <col min="10502" max="10502" width="12.5703125" style="56" customWidth="1"/>
    <col min="10503" max="10504" width="15.28515625" style="56" customWidth="1"/>
    <col min="10505" max="10505" width="14.42578125" style="56" customWidth="1"/>
    <col min="10506" max="10506" width="13" style="56" customWidth="1"/>
    <col min="10507" max="10514" width="13.28515625" style="56" customWidth="1"/>
    <col min="10515" max="10515" width="10.7109375" style="56"/>
    <col min="10516" max="10516" width="11.42578125" style="56" customWidth="1"/>
    <col min="10517" max="10517" width="15" style="56" customWidth="1"/>
    <col min="10518" max="10518" width="13.5703125" style="56" customWidth="1"/>
    <col min="10519" max="10753" width="10.7109375" style="56"/>
    <col min="10754" max="10754" width="12.7109375" style="56" customWidth="1"/>
    <col min="10755" max="10755" width="13.85546875" style="56" customWidth="1"/>
    <col min="10756" max="10756" width="13" style="56" customWidth="1"/>
    <col min="10757" max="10757" width="13.5703125" style="56" customWidth="1"/>
    <col min="10758" max="10758" width="12.5703125" style="56" customWidth="1"/>
    <col min="10759" max="10760" width="15.28515625" style="56" customWidth="1"/>
    <col min="10761" max="10761" width="14.42578125" style="56" customWidth="1"/>
    <col min="10762" max="10762" width="13" style="56" customWidth="1"/>
    <col min="10763" max="10770" width="13.28515625" style="56" customWidth="1"/>
    <col min="10771" max="10771" width="10.7109375" style="56"/>
    <col min="10772" max="10772" width="11.42578125" style="56" customWidth="1"/>
    <col min="10773" max="10773" width="15" style="56" customWidth="1"/>
    <col min="10774" max="10774" width="13.5703125" style="56" customWidth="1"/>
    <col min="10775" max="11009" width="10.7109375" style="56"/>
    <col min="11010" max="11010" width="12.7109375" style="56" customWidth="1"/>
    <col min="11011" max="11011" width="13.85546875" style="56" customWidth="1"/>
    <col min="11012" max="11012" width="13" style="56" customWidth="1"/>
    <col min="11013" max="11013" width="13.5703125" style="56" customWidth="1"/>
    <col min="11014" max="11014" width="12.5703125" style="56" customWidth="1"/>
    <col min="11015" max="11016" width="15.28515625" style="56" customWidth="1"/>
    <col min="11017" max="11017" width="14.42578125" style="56" customWidth="1"/>
    <col min="11018" max="11018" width="13" style="56" customWidth="1"/>
    <col min="11019" max="11026" width="13.28515625" style="56" customWidth="1"/>
    <col min="11027" max="11027" width="10.7109375" style="56"/>
    <col min="11028" max="11028" width="11.42578125" style="56" customWidth="1"/>
    <col min="11029" max="11029" width="15" style="56" customWidth="1"/>
    <col min="11030" max="11030" width="13.5703125" style="56" customWidth="1"/>
    <col min="11031" max="11265" width="10.7109375" style="56"/>
    <col min="11266" max="11266" width="12.7109375" style="56" customWidth="1"/>
    <col min="11267" max="11267" width="13.85546875" style="56" customWidth="1"/>
    <col min="11268" max="11268" width="13" style="56" customWidth="1"/>
    <col min="11269" max="11269" width="13.5703125" style="56" customWidth="1"/>
    <col min="11270" max="11270" width="12.5703125" style="56" customWidth="1"/>
    <col min="11271" max="11272" width="15.28515625" style="56" customWidth="1"/>
    <col min="11273" max="11273" width="14.42578125" style="56" customWidth="1"/>
    <col min="11274" max="11274" width="13" style="56" customWidth="1"/>
    <col min="11275" max="11282" width="13.28515625" style="56" customWidth="1"/>
    <col min="11283" max="11283" width="10.7109375" style="56"/>
    <col min="11284" max="11284" width="11.42578125" style="56" customWidth="1"/>
    <col min="11285" max="11285" width="15" style="56" customWidth="1"/>
    <col min="11286" max="11286" width="13.5703125" style="56" customWidth="1"/>
    <col min="11287" max="11521" width="10.7109375" style="56"/>
    <col min="11522" max="11522" width="12.7109375" style="56" customWidth="1"/>
    <col min="11523" max="11523" width="13.85546875" style="56" customWidth="1"/>
    <col min="11524" max="11524" width="13" style="56" customWidth="1"/>
    <col min="11525" max="11525" width="13.5703125" style="56" customWidth="1"/>
    <col min="11526" max="11526" width="12.5703125" style="56" customWidth="1"/>
    <col min="11527" max="11528" width="15.28515625" style="56" customWidth="1"/>
    <col min="11529" max="11529" width="14.42578125" style="56" customWidth="1"/>
    <col min="11530" max="11530" width="13" style="56" customWidth="1"/>
    <col min="11531" max="11538" width="13.28515625" style="56" customWidth="1"/>
    <col min="11539" max="11539" width="10.7109375" style="56"/>
    <col min="11540" max="11540" width="11.42578125" style="56" customWidth="1"/>
    <col min="11541" max="11541" width="15" style="56" customWidth="1"/>
    <col min="11542" max="11542" width="13.5703125" style="56" customWidth="1"/>
    <col min="11543" max="11777" width="10.7109375" style="56"/>
    <col min="11778" max="11778" width="12.7109375" style="56" customWidth="1"/>
    <col min="11779" max="11779" width="13.85546875" style="56" customWidth="1"/>
    <col min="11780" max="11780" width="13" style="56" customWidth="1"/>
    <col min="11781" max="11781" width="13.5703125" style="56" customWidth="1"/>
    <col min="11782" max="11782" width="12.5703125" style="56" customWidth="1"/>
    <col min="11783" max="11784" width="15.28515625" style="56" customWidth="1"/>
    <col min="11785" max="11785" width="14.42578125" style="56" customWidth="1"/>
    <col min="11786" max="11786" width="13" style="56" customWidth="1"/>
    <col min="11787" max="11794" width="13.28515625" style="56" customWidth="1"/>
    <col min="11795" max="11795" width="10.7109375" style="56"/>
    <col min="11796" max="11796" width="11.42578125" style="56" customWidth="1"/>
    <col min="11797" max="11797" width="15" style="56" customWidth="1"/>
    <col min="11798" max="11798" width="13.5703125" style="56" customWidth="1"/>
    <col min="11799" max="12033" width="10.7109375" style="56"/>
    <col min="12034" max="12034" width="12.7109375" style="56" customWidth="1"/>
    <col min="12035" max="12035" width="13.85546875" style="56" customWidth="1"/>
    <col min="12036" max="12036" width="13" style="56" customWidth="1"/>
    <col min="12037" max="12037" width="13.5703125" style="56" customWidth="1"/>
    <col min="12038" max="12038" width="12.5703125" style="56" customWidth="1"/>
    <col min="12039" max="12040" width="15.28515625" style="56" customWidth="1"/>
    <col min="12041" max="12041" width="14.42578125" style="56" customWidth="1"/>
    <col min="12042" max="12042" width="13" style="56" customWidth="1"/>
    <col min="12043" max="12050" width="13.28515625" style="56" customWidth="1"/>
    <col min="12051" max="12051" width="10.7109375" style="56"/>
    <col min="12052" max="12052" width="11.42578125" style="56" customWidth="1"/>
    <col min="12053" max="12053" width="15" style="56" customWidth="1"/>
    <col min="12054" max="12054" width="13.5703125" style="56" customWidth="1"/>
    <col min="12055" max="12289" width="10.7109375" style="56"/>
    <col min="12290" max="12290" width="12.7109375" style="56" customWidth="1"/>
    <col min="12291" max="12291" width="13.85546875" style="56" customWidth="1"/>
    <col min="12292" max="12292" width="13" style="56" customWidth="1"/>
    <col min="12293" max="12293" width="13.5703125" style="56" customWidth="1"/>
    <col min="12294" max="12294" width="12.5703125" style="56" customWidth="1"/>
    <col min="12295" max="12296" width="15.28515625" style="56" customWidth="1"/>
    <col min="12297" max="12297" width="14.42578125" style="56" customWidth="1"/>
    <col min="12298" max="12298" width="13" style="56" customWidth="1"/>
    <col min="12299" max="12306" width="13.28515625" style="56" customWidth="1"/>
    <col min="12307" max="12307" width="10.7109375" style="56"/>
    <col min="12308" max="12308" width="11.42578125" style="56" customWidth="1"/>
    <col min="12309" max="12309" width="15" style="56" customWidth="1"/>
    <col min="12310" max="12310" width="13.5703125" style="56" customWidth="1"/>
    <col min="12311" max="12545" width="10.7109375" style="56"/>
    <col min="12546" max="12546" width="12.7109375" style="56" customWidth="1"/>
    <col min="12547" max="12547" width="13.85546875" style="56" customWidth="1"/>
    <col min="12548" max="12548" width="13" style="56" customWidth="1"/>
    <col min="12549" max="12549" width="13.5703125" style="56" customWidth="1"/>
    <col min="12550" max="12550" width="12.5703125" style="56" customWidth="1"/>
    <col min="12551" max="12552" width="15.28515625" style="56" customWidth="1"/>
    <col min="12553" max="12553" width="14.42578125" style="56" customWidth="1"/>
    <col min="12554" max="12554" width="13" style="56" customWidth="1"/>
    <col min="12555" max="12562" width="13.28515625" style="56" customWidth="1"/>
    <col min="12563" max="12563" width="10.7109375" style="56"/>
    <col min="12564" max="12564" width="11.42578125" style="56" customWidth="1"/>
    <col min="12565" max="12565" width="15" style="56" customWidth="1"/>
    <col min="12566" max="12566" width="13.5703125" style="56" customWidth="1"/>
    <col min="12567" max="12801" width="10.7109375" style="56"/>
    <col min="12802" max="12802" width="12.7109375" style="56" customWidth="1"/>
    <col min="12803" max="12803" width="13.85546875" style="56" customWidth="1"/>
    <col min="12804" max="12804" width="13" style="56" customWidth="1"/>
    <col min="12805" max="12805" width="13.5703125" style="56" customWidth="1"/>
    <col min="12806" max="12806" width="12.5703125" style="56" customWidth="1"/>
    <col min="12807" max="12808" width="15.28515625" style="56" customWidth="1"/>
    <col min="12809" max="12809" width="14.42578125" style="56" customWidth="1"/>
    <col min="12810" max="12810" width="13" style="56" customWidth="1"/>
    <col min="12811" max="12818" width="13.28515625" style="56" customWidth="1"/>
    <col min="12819" max="12819" width="10.7109375" style="56"/>
    <col min="12820" max="12820" width="11.42578125" style="56" customWidth="1"/>
    <col min="12821" max="12821" width="15" style="56" customWidth="1"/>
    <col min="12822" max="12822" width="13.5703125" style="56" customWidth="1"/>
    <col min="12823" max="13057" width="10.7109375" style="56"/>
    <col min="13058" max="13058" width="12.7109375" style="56" customWidth="1"/>
    <col min="13059" max="13059" width="13.85546875" style="56" customWidth="1"/>
    <col min="13060" max="13060" width="13" style="56" customWidth="1"/>
    <col min="13061" max="13061" width="13.5703125" style="56" customWidth="1"/>
    <col min="13062" max="13062" width="12.5703125" style="56" customWidth="1"/>
    <col min="13063" max="13064" width="15.28515625" style="56" customWidth="1"/>
    <col min="13065" max="13065" width="14.42578125" style="56" customWidth="1"/>
    <col min="13066" max="13066" width="13" style="56" customWidth="1"/>
    <col min="13067" max="13074" width="13.28515625" style="56" customWidth="1"/>
    <col min="13075" max="13075" width="10.7109375" style="56"/>
    <col min="13076" max="13076" width="11.42578125" style="56" customWidth="1"/>
    <col min="13077" max="13077" width="15" style="56" customWidth="1"/>
    <col min="13078" max="13078" width="13.5703125" style="56" customWidth="1"/>
    <col min="13079" max="13313" width="10.7109375" style="56"/>
    <col min="13314" max="13314" width="12.7109375" style="56" customWidth="1"/>
    <col min="13315" max="13315" width="13.85546875" style="56" customWidth="1"/>
    <col min="13316" max="13316" width="13" style="56" customWidth="1"/>
    <col min="13317" max="13317" width="13.5703125" style="56" customWidth="1"/>
    <col min="13318" max="13318" width="12.5703125" style="56" customWidth="1"/>
    <col min="13319" max="13320" width="15.28515625" style="56" customWidth="1"/>
    <col min="13321" max="13321" width="14.42578125" style="56" customWidth="1"/>
    <col min="13322" max="13322" width="13" style="56" customWidth="1"/>
    <col min="13323" max="13330" width="13.28515625" style="56" customWidth="1"/>
    <col min="13331" max="13331" width="10.7109375" style="56"/>
    <col min="13332" max="13332" width="11.42578125" style="56" customWidth="1"/>
    <col min="13333" max="13333" width="15" style="56" customWidth="1"/>
    <col min="13334" max="13334" width="13.5703125" style="56" customWidth="1"/>
    <col min="13335" max="13569" width="10.7109375" style="56"/>
    <col min="13570" max="13570" width="12.7109375" style="56" customWidth="1"/>
    <col min="13571" max="13571" width="13.85546875" style="56" customWidth="1"/>
    <col min="13572" max="13572" width="13" style="56" customWidth="1"/>
    <col min="13573" max="13573" width="13.5703125" style="56" customWidth="1"/>
    <col min="13574" max="13574" width="12.5703125" style="56" customWidth="1"/>
    <col min="13575" max="13576" width="15.28515625" style="56" customWidth="1"/>
    <col min="13577" max="13577" width="14.42578125" style="56" customWidth="1"/>
    <col min="13578" max="13578" width="13" style="56" customWidth="1"/>
    <col min="13579" max="13586" width="13.28515625" style="56" customWidth="1"/>
    <col min="13587" max="13587" width="10.7109375" style="56"/>
    <col min="13588" max="13588" width="11.42578125" style="56" customWidth="1"/>
    <col min="13589" max="13589" width="15" style="56" customWidth="1"/>
    <col min="13590" max="13590" width="13.5703125" style="56" customWidth="1"/>
    <col min="13591" max="13825" width="10.7109375" style="56"/>
    <col min="13826" max="13826" width="12.7109375" style="56" customWidth="1"/>
    <col min="13827" max="13827" width="13.85546875" style="56" customWidth="1"/>
    <col min="13828" max="13828" width="13" style="56" customWidth="1"/>
    <col min="13829" max="13829" width="13.5703125" style="56" customWidth="1"/>
    <col min="13830" max="13830" width="12.5703125" style="56" customWidth="1"/>
    <col min="13831" max="13832" width="15.28515625" style="56" customWidth="1"/>
    <col min="13833" max="13833" width="14.42578125" style="56" customWidth="1"/>
    <col min="13834" max="13834" width="13" style="56" customWidth="1"/>
    <col min="13835" max="13842" width="13.28515625" style="56" customWidth="1"/>
    <col min="13843" max="13843" width="10.7109375" style="56"/>
    <col min="13844" max="13844" width="11.42578125" style="56" customWidth="1"/>
    <col min="13845" max="13845" width="15" style="56" customWidth="1"/>
    <col min="13846" max="13846" width="13.5703125" style="56" customWidth="1"/>
    <col min="13847" max="14081" width="10.7109375" style="56"/>
    <col min="14082" max="14082" width="12.7109375" style="56" customWidth="1"/>
    <col min="14083" max="14083" width="13.85546875" style="56" customWidth="1"/>
    <col min="14084" max="14084" width="13" style="56" customWidth="1"/>
    <col min="14085" max="14085" width="13.5703125" style="56" customWidth="1"/>
    <col min="14086" max="14086" width="12.5703125" style="56" customWidth="1"/>
    <col min="14087" max="14088" width="15.28515625" style="56" customWidth="1"/>
    <col min="14089" max="14089" width="14.42578125" style="56" customWidth="1"/>
    <col min="14090" max="14090" width="13" style="56" customWidth="1"/>
    <col min="14091" max="14098" width="13.28515625" style="56" customWidth="1"/>
    <col min="14099" max="14099" width="10.7109375" style="56"/>
    <col min="14100" max="14100" width="11.42578125" style="56" customWidth="1"/>
    <col min="14101" max="14101" width="15" style="56" customWidth="1"/>
    <col min="14102" max="14102" width="13.5703125" style="56" customWidth="1"/>
    <col min="14103" max="14337" width="10.7109375" style="56"/>
    <col min="14338" max="14338" width="12.7109375" style="56" customWidth="1"/>
    <col min="14339" max="14339" width="13.85546875" style="56" customWidth="1"/>
    <col min="14340" max="14340" width="13" style="56" customWidth="1"/>
    <col min="14341" max="14341" width="13.5703125" style="56" customWidth="1"/>
    <col min="14342" max="14342" width="12.5703125" style="56" customWidth="1"/>
    <col min="14343" max="14344" width="15.28515625" style="56" customWidth="1"/>
    <col min="14345" max="14345" width="14.42578125" style="56" customWidth="1"/>
    <col min="14346" max="14346" width="13" style="56" customWidth="1"/>
    <col min="14347" max="14354" width="13.28515625" style="56" customWidth="1"/>
    <col min="14355" max="14355" width="10.7109375" style="56"/>
    <col min="14356" max="14356" width="11.42578125" style="56" customWidth="1"/>
    <col min="14357" max="14357" width="15" style="56" customWidth="1"/>
    <col min="14358" max="14358" width="13.5703125" style="56" customWidth="1"/>
    <col min="14359" max="14593" width="10.7109375" style="56"/>
    <col min="14594" max="14594" width="12.7109375" style="56" customWidth="1"/>
    <col min="14595" max="14595" width="13.85546875" style="56" customWidth="1"/>
    <col min="14596" max="14596" width="13" style="56" customWidth="1"/>
    <col min="14597" max="14597" width="13.5703125" style="56" customWidth="1"/>
    <col min="14598" max="14598" width="12.5703125" style="56" customWidth="1"/>
    <col min="14599" max="14600" width="15.28515625" style="56" customWidth="1"/>
    <col min="14601" max="14601" width="14.42578125" style="56" customWidth="1"/>
    <col min="14602" max="14602" width="13" style="56" customWidth="1"/>
    <col min="14603" max="14610" width="13.28515625" style="56" customWidth="1"/>
    <col min="14611" max="14611" width="10.7109375" style="56"/>
    <col min="14612" max="14612" width="11.42578125" style="56" customWidth="1"/>
    <col min="14613" max="14613" width="15" style="56" customWidth="1"/>
    <col min="14614" max="14614" width="13.5703125" style="56" customWidth="1"/>
    <col min="14615" max="14849" width="10.7109375" style="56"/>
    <col min="14850" max="14850" width="12.7109375" style="56" customWidth="1"/>
    <col min="14851" max="14851" width="13.85546875" style="56" customWidth="1"/>
    <col min="14852" max="14852" width="13" style="56" customWidth="1"/>
    <col min="14853" max="14853" width="13.5703125" style="56" customWidth="1"/>
    <col min="14854" max="14854" width="12.5703125" style="56" customWidth="1"/>
    <col min="14855" max="14856" width="15.28515625" style="56" customWidth="1"/>
    <col min="14857" max="14857" width="14.42578125" style="56" customWidth="1"/>
    <col min="14858" max="14858" width="13" style="56" customWidth="1"/>
    <col min="14859" max="14866" width="13.28515625" style="56" customWidth="1"/>
    <col min="14867" max="14867" width="10.7109375" style="56"/>
    <col min="14868" max="14868" width="11.42578125" style="56" customWidth="1"/>
    <col min="14869" max="14869" width="15" style="56" customWidth="1"/>
    <col min="14870" max="14870" width="13.5703125" style="56" customWidth="1"/>
    <col min="14871" max="15105" width="10.7109375" style="56"/>
    <col min="15106" max="15106" width="12.7109375" style="56" customWidth="1"/>
    <col min="15107" max="15107" width="13.85546875" style="56" customWidth="1"/>
    <col min="15108" max="15108" width="13" style="56" customWidth="1"/>
    <col min="15109" max="15109" width="13.5703125" style="56" customWidth="1"/>
    <col min="15110" max="15110" width="12.5703125" style="56" customWidth="1"/>
    <col min="15111" max="15112" width="15.28515625" style="56" customWidth="1"/>
    <col min="15113" max="15113" width="14.42578125" style="56" customWidth="1"/>
    <col min="15114" max="15114" width="13" style="56" customWidth="1"/>
    <col min="15115" max="15122" width="13.28515625" style="56" customWidth="1"/>
    <col min="15123" max="15123" width="10.7109375" style="56"/>
    <col min="15124" max="15124" width="11.42578125" style="56" customWidth="1"/>
    <col min="15125" max="15125" width="15" style="56" customWidth="1"/>
    <col min="15126" max="15126" width="13.5703125" style="56" customWidth="1"/>
    <col min="15127" max="15361" width="10.7109375" style="56"/>
    <col min="15362" max="15362" width="12.7109375" style="56" customWidth="1"/>
    <col min="15363" max="15363" width="13.85546875" style="56" customWidth="1"/>
    <col min="15364" max="15364" width="13" style="56" customWidth="1"/>
    <col min="15365" max="15365" width="13.5703125" style="56" customWidth="1"/>
    <col min="15366" max="15366" width="12.5703125" style="56" customWidth="1"/>
    <col min="15367" max="15368" width="15.28515625" style="56" customWidth="1"/>
    <col min="15369" max="15369" width="14.42578125" style="56" customWidth="1"/>
    <col min="15370" max="15370" width="13" style="56" customWidth="1"/>
    <col min="15371" max="15378" width="13.28515625" style="56" customWidth="1"/>
    <col min="15379" max="15379" width="10.7109375" style="56"/>
    <col min="15380" max="15380" width="11.42578125" style="56" customWidth="1"/>
    <col min="15381" max="15381" width="15" style="56" customWidth="1"/>
    <col min="15382" max="15382" width="13.5703125" style="56" customWidth="1"/>
    <col min="15383" max="15617" width="10.7109375" style="56"/>
    <col min="15618" max="15618" width="12.7109375" style="56" customWidth="1"/>
    <col min="15619" max="15619" width="13.85546875" style="56" customWidth="1"/>
    <col min="15620" max="15620" width="13" style="56" customWidth="1"/>
    <col min="15621" max="15621" width="13.5703125" style="56" customWidth="1"/>
    <col min="15622" max="15622" width="12.5703125" style="56" customWidth="1"/>
    <col min="15623" max="15624" width="15.28515625" style="56" customWidth="1"/>
    <col min="15625" max="15625" width="14.42578125" style="56" customWidth="1"/>
    <col min="15626" max="15626" width="13" style="56" customWidth="1"/>
    <col min="15627" max="15634" width="13.28515625" style="56" customWidth="1"/>
    <col min="15635" max="15635" width="10.7109375" style="56"/>
    <col min="15636" max="15636" width="11.42578125" style="56" customWidth="1"/>
    <col min="15637" max="15637" width="15" style="56" customWidth="1"/>
    <col min="15638" max="15638" width="13.5703125" style="56" customWidth="1"/>
    <col min="15639" max="15873" width="10.7109375" style="56"/>
    <col min="15874" max="15874" width="12.7109375" style="56" customWidth="1"/>
    <col min="15875" max="15875" width="13.85546875" style="56" customWidth="1"/>
    <col min="15876" max="15876" width="13" style="56" customWidth="1"/>
    <col min="15877" max="15877" width="13.5703125" style="56" customWidth="1"/>
    <col min="15878" max="15878" width="12.5703125" style="56" customWidth="1"/>
    <col min="15879" max="15880" width="15.28515625" style="56" customWidth="1"/>
    <col min="15881" max="15881" width="14.42578125" style="56" customWidth="1"/>
    <col min="15882" max="15882" width="13" style="56" customWidth="1"/>
    <col min="15883" max="15890" width="13.28515625" style="56" customWidth="1"/>
    <col min="15891" max="15891" width="10.7109375" style="56"/>
    <col min="15892" max="15892" width="11.42578125" style="56" customWidth="1"/>
    <col min="15893" max="15893" width="15" style="56" customWidth="1"/>
    <col min="15894" max="15894" width="13.5703125" style="56" customWidth="1"/>
    <col min="15895" max="16129" width="10.7109375" style="56"/>
    <col min="16130" max="16130" width="12.7109375" style="56" customWidth="1"/>
    <col min="16131" max="16131" width="13.85546875" style="56" customWidth="1"/>
    <col min="16132" max="16132" width="13" style="56" customWidth="1"/>
    <col min="16133" max="16133" width="13.5703125" style="56" customWidth="1"/>
    <col min="16134" max="16134" width="12.5703125" style="56" customWidth="1"/>
    <col min="16135" max="16136" width="15.28515625" style="56" customWidth="1"/>
    <col min="16137" max="16137" width="14.42578125" style="56" customWidth="1"/>
    <col min="16138" max="16138" width="13" style="56" customWidth="1"/>
    <col min="16139" max="16146" width="13.28515625" style="56" customWidth="1"/>
    <col min="16147" max="16147" width="10.7109375" style="56"/>
    <col min="16148" max="16148" width="11.42578125" style="56" customWidth="1"/>
    <col min="16149" max="16149" width="15" style="56" customWidth="1"/>
    <col min="16150" max="16150" width="13.5703125" style="56" customWidth="1"/>
    <col min="16151" max="16384" width="10.7109375" style="56"/>
  </cols>
  <sheetData>
    <row r="1" spans="1:24" ht="33.75" customHeight="1" x14ac:dyDescent="0.25">
      <c r="A1" s="80" t="s">
        <v>137</v>
      </c>
      <c r="C1" s="82" t="s">
        <v>47</v>
      </c>
      <c r="D1" s="83"/>
      <c r="E1" s="83"/>
      <c r="F1" s="83"/>
      <c r="G1" s="83"/>
      <c r="H1" s="83"/>
      <c r="I1" s="84"/>
      <c r="J1" s="82" t="s">
        <v>46</v>
      </c>
      <c r="K1" s="84"/>
      <c r="L1" s="85" t="s">
        <v>45</v>
      </c>
      <c r="M1" s="86"/>
      <c r="N1" s="86"/>
      <c r="O1" s="86"/>
      <c r="P1" s="86"/>
      <c r="Q1" s="86"/>
      <c r="R1" s="87"/>
      <c r="S1" s="82" t="s">
        <v>44</v>
      </c>
      <c r="T1" s="83"/>
      <c r="U1" s="88" t="s">
        <v>43</v>
      </c>
      <c r="V1" s="89"/>
      <c r="W1" s="90"/>
      <c r="X1" s="77" t="s">
        <v>3</v>
      </c>
    </row>
    <row r="2" spans="1:24" s="63" customFormat="1" ht="63" customHeight="1" x14ac:dyDescent="0.25">
      <c r="A2" s="81"/>
      <c r="B2" s="57" t="s">
        <v>138</v>
      </c>
      <c r="C2" s="58" t="s">
        <v>139</v>
      </c>
      <c r="D2" s="59" t="s">
        <v>140</v>
      </c>
      <c r="E2" s="60" t="s">
        <v>141</v>
      </c>
      <c r="F2" s="60" t="s">
        <v>39</v>
      </c>
      <c r="G2" s="58" t="s">
        <v>142</v>
      </c>
      <c r="H2" s="59" t="s">
        <v>143</v>
      </c>
      <c r="I2" s="61" t="s">
        <v>16</v>
      </c>
      <c r="J2" s="58" t="s">
        <v>144</v>
      </c>
      <c r="K2" s="59" t="s">
        <v>27</v>
      </c>
      <c r="L2" s="58" t="s">
        <v>29</v>
      </c>
      <c r="M2" s="59" t="s">
        <v>30</v>
      </c>
      <c r="N2" s="60" t="s">
        <v>145</v>
      </c>
      <c r="O2" s="60" t="s">
        <v>32</v>
      </c>
      <c r="P2" s="58" t="s">
        <v>33</v>
      </c>
      <c r="Q2" s="59" t="s">
        <v>34</v>
      </c>
      <c r="R2" s="60" t="s">
        <v>40</v>
      </c>
      <c r="S2" s="58" t="s">
        <v>146</v>
      </c>
      <c r="T2" s="62" t="s">
        <v>147</v>
      </c>
      <c r="U2" s="60" t="s">
        <v>148</v>
      </c>
      <c r="V2" s="60" t="s">
        <v>149</v>
      </c>
      <c r="W2" s="60" t="s">
        <v>150</v>
      </c>
      <c r="X2" s="78"/>
    </row>
    <row r="3" spans="1:24" ht="31.5" x14ac:dyDescent="0.25">
      <c r="A3" s="64">
        <v>1</v>
      </c>
      <c r="B3" s="65" t="s">
        <v>100</v>
      </c>
      <c r="C3" s="66">
        <v>3</v>
      </c>
      <c r="D3" s="66">
        <v>2</v>
      </c>
      <c r="E3" s="66">
        <v>11</v>
      </c>
      <c r="F3" s="66">
        <v>0</v>
      </c>
      <c r="G3" s="66">
        <v>7</v>
      </c>
      <c r="H3" s="66">
        <v>0</v>
      </c>
      <c r="I3" s="67">
        <v>10</v>
      </c>
      <c r="J3" s="66">
        <v>3</v>
      </c>
      <c r="K3" s="66">
        <v>4</v>
      </c>
      <c r="L3" s="67">
        <v>12</v>
      </c>
      <c r="M3" s="67">
        <v>0</v>
      </c>
      <c r="N3" s="67">
        <v>14</v>
      </c>
      <c r="O3" s="67">
        <v>19</v>
      </c>
      <c r="P3" s="67">
        <v>7</v>
      </c>
      <c r="Q3" s="67">
        <v>4</v>
      </c>
      <c r="R3" s="67">
        <v>27</v>
      </c>
      <c r="S3" s="66">
        <v>31</v>
      </c>
      <c r="T3" s="66">
        <v>135</v>
      </c>
      <c r="U3" s="66">
        <v>18</v>
      </c>
      <c r="V3" s="67">
        <v>6</v>
      </c>
      <c r="W3" s="66">
        <v>4</v>
      </c>
      <c r="X3" s="67"/>
    </row>
    <row r="4" spans="1:24" ht="31.5" x14ac:dyDescent="0.25">
      <c r="A4" s="64">
        <v>1</v>
      </c>
      <c r="B4" s="65" t="s">
        <v>101</v>
      </c>
      <c r="C4" s="66">
        <v>3</v>
      </c>
      <c r="D4" s="66">
        <v>1</v>
      </c>
      <c r="E4" s="66">
        <v>12</v>
      </c>
      <c r="F4" s="66">
        <v>4</v>
      </c>
      <c r="G4" s="66">
        <v>4</v>
      </c>
      <c r="H4" s="66">
        <v>0</v>
      </c>
      <c r="I4" s="67">
        <v>9</v>
      </c>
      <c r="J4" s="66">
        <v>1</v>
      </c>
      <c r="K4" s="66">
        <v>2</v>
      </c>
      <c r="L4" s="67">
        <v>7</v>
      </c>
      <c r="M4" s="67">
        <v>0</v>
      </c>
      <c r="N4" s="67">
        <v>13</v>
      </c>
      <c r="O4" s="67">
        <v>7</v>
      </c>
      <c r="P4" s="67">
        <v>1</v>
      </c>
      <c r="Q4" s="67">
        <v>1</v>
      </c>
      <c r="R4" s="67">
        <v>14</v>
      </c>
      <c r="S4" s="66">
        <v>30</v>
      </c>
      <c r="T4" s="66">
        <v>67</v>
      </c>
      <c r="U4" s="66">
        <v>4</v>
      </c>
      <c r="V4" s="67">
        <v>2</v>
      </c>
      <c r="W4" s="66">
        <v>0</v>
      </c>
      <c r="X4" s="67"/>
    </row>
    <row r="5" spans="1:24" ht="31.5" x14ac:dyDescent="0.25">
      <c r="A5" s="64">
        <v>1</v>
      </c>
      <c r="B5" s="65" t="s">
        <v>102</v>
      </c>
      <c r="C5" s="66">
        <v>3</v>
      </c>
      <c r="D5" s="66">
        <v>1</v>
      </c>
      <c r="E5" s="66">
        <v>10</v>
      </c>
      <c r="F5" s="66">
        <v>6</v>
      </c>
      <c r="G5" s="66">
        <v>4</v>
      </c>
      <c r="H5" s="66">
        <v>1</v>
      </c>
      <c r="I5" s="67">
        <v>11</v>
      </c>
      <c r="J5" s="66">
        <v>0</v>
      </c>
      <c r="K5" s="66">
        <v>4</v>
      </c>
      <c r="L5" s="67">
        <v>4</v>
      </c>
      <c r="M5" s="67">
        <v>0</v>
      </c>
      <c r="N5" s="67">
        <v>11</v>
      </c>
      <c r="O5" s="67">
        <v>26</v>
      </c>
      <c r="P5" s="67">
        <v>10</v>
      </c>
      <c r="Q5" s="67">
        <v>3</v>
      </c>
      <c r="R5" s="67">
        <v>26</v>
      </c>
      <c r="S5" s="66">
        <v>24</v>
      </c>
      <c r="T5" s="66">
        <v>79</v>
      </c>
      <c r="U5" s="66">
        <v>3</v>
      </c>
      <c r="V5" s="67">
        <v>3</v>
      </c>
      <c r="W5" s="66">
        <v>0</v>
      </c>
      <c r="X5" s="67"/>
    </row>
    <row r="6" spans="1:24" x14ac:dyDescent="0.25">
      <c r="A6" s="79" t="s">
        <v>103</v>
      </c>
      <c r="B6" s="79"/>
      <c r="C6" s="70">
        <f t="shared" ref="C6:W6" si="0">SUM(C3:C5)</f>
        <v>9</v>
      </c>
      <c r="D6" s="70">
        <f t="shared" si="0"/>
        <v>4</v>
      </c>
      <c r="E6" s="70">
        <f t="shared" si="0"/>
        <v>33</v>
      </c>
      <c r="F6" s="70">
        <f t="shared" si="0"/>
        <v>10</v>
      </c>
      <c r="G6" s="70">
        <f t="shared" si="0"/>
        <v>15</v>
      </c>
      <c r="H6" s="70">
        <f t="shared" si="0"/>
        <v>1</v>
      </c>
      <c r="I6" s="70">
        <f t="shared" si="0"/>
        <v>30</v>
      </c>
      <c r="J6" s="70">
        <f t="shared" si="0"/>
        <v>4</v>
      </c>
      <c r="K6" s="70">
        <f t="shared" si="0"/>
        <v>10</v>
      </c>
      <c r="L6" s="70">
        <f t="shared" si="0"/>
        <v>23</v>
      </c>
      <c r="M6" s="70">
        <f t="shared" si="0"/>
        <v>0</v>
      </c>
      <c r="N6" s="70">
        <f t="shared" si="0"/>
        <v>38</v>
      </c>
      <c r="O6" s="70">
        <f t="shared" si="0"/>
        <v>52</v>
      </c>
      <c r="P6" s="70">
        <f t="shared" si="0"/>
        <v>18</v>
      </c>
      <c r="Q6" s="70">
        <f t="shared" si="0"/>
        <v>8</v>
      </c>
      <c r="R6" s="70">
        <f t="shared" si="0"/>
        <v>67</v>
      </c>
      <c r="S6" s="70">
        <f t="shared" si="0"/>
        <v>85</v>
      </c>
      <c r="T6" s="70">
        <f t="shared" si="0"/>
        <v>281</v>
      </c>
      <c r="U6" s="70">
        <f t="shared" si="0"/>
        <v>25</v>
      </c>
      <c r="V6" s="70">
        <f t="shared" si="0"/>
        <v>11</v>
      </c>
      <c r="W6" s="70">
        <f t="shared" si="0"/>
        <v>4</v>
      </c>
      <c r="X6" s="67">
        <f>SUM(C6:W6)</f>
        <v>728</v>
      </c>
    </row>
    <row r="7" spans="1:24" ht="15.75" x14ac:dyDescent="0.25">
      <c r="B7" s="71" t="s">
        <v>151</v>
      </c>
      <c r="C7" s="56">
        <f t="shared" ref="C7:W7" si="1">AVERAGE(C3:C5)</f>
        <v>3</v>
      </c>
      <c r="D7" s="56">
        <f t="shared" si="1"/>
        <v>1.3333333333333333</v>
      </c>
      <c r="E7" s="56">
        <f t="shared" si="1"/>
        <v>11</v>
      </c>
      <c r="F7" s="56">
        <f t="shared" si="1"/>
        <v>3.3333333333333335</v>
      </c>
      <c r="G7" s="56">
        <f t="shared" si="1"/>
        <v>5</v>
      </c>
      <c r="H7" s="56">
        <f t="shared" si="1"/>
        <v>0.33333333333333331</v>
      </c>
      <c r="I7" s="56">
        <f t="shared" si="1"/>
        <v>10</v>
      </c>
      <c r="J7" s="56">
        <f t="shared" si="1"/>
        <v>1.3333333333333333</v>
      </c>
      <c r="K7" s="56">
        <f t="shared" si="1"/>
        <v>3.3333333333333335</v>
      </c>
      <c r="L7" s="56">
        <f t="shared" si="1"/>
        <v>7.666666666666667</v>
      </c>
      <c r="M7" s="56">
        <f t="shared" si="1"/>
        <v>0</v>
      </c>
      <c r="N7" s="56">
        <f t="shared" si="1"/>
        <v>12.666666666666666</v>
      </c>
      <c r="O7" s="56">
        <f t="shared" si="1"/>
        <v>17.333333333333332</v>
      </c>
      <c r="P7" s="56">
        <f t="shared" si="1"/>
        <v>6</v>
      </c>
      <c r="Q7" s="56">
        <f t="shared" si="1"/>
        <v>2.6666666666666665</v>
      </c>
      <c r="R7" s="56">
        <f t="shared" si="1"/>
        <v>22.333333333333332</v>
      </c>
      <c r="S7" s="56">
        <f t="shared" si="1"/>
        <v>28.333333333333332</v>
      </c>
      <c r="T7" s="56">
        <f t="shared" si="1"/>
        <v>93.666666666666671</v>
      </c>
      <c r="U7" s="56">
        <f t="shared" si="1"/>
        <v>8.3333333333333339</v>
      </c>
      <c r="V7" s="56">
        <f t="shared" si="1"/>
        <v>3.6666666666666665</v>
      </c>
      <c r="W7" s="56">
        <f t="shared" si="1"/>
        <v>1.3333333333333333</v>
      </c>
    </row>
    <row r="8" spans="1:24" ht="15.75" x14ac:dyDescent="0.25">
      <c r="B8" s="71" t="s">
        <v>152</v>
      </c>
      <c r="C8" s="56">
        <f t="shared" ref="C8:W8" si="2">MAX(C3:C5)</f>
        <v>3</v>
      </c>
      <c r="D8" s="56">
        <f t="shared" si="2"/>
        <v>2</v>
      </c>
      <c r="E8" s="56">
        <f t="shared" si="2"/>
        <v>12</v>
      </c>
      <c r="F8" s="56">
        <f t="shared" si="2"/>
        <v>6</v>
      </c>
      <c r="G8" s="56">
        <f t="shared" si="2"/>
        <v>7</v>
      </c>
      <c r="H8" s="56">
        <f t="shared" si="2"/>
        <v>1</v>
      </c>
      <c r="I8" s="56">
        <f t="shared" si="2"/>
        <v>11</v>
      </c>
      <c r="J8" s="56">
        <f t="shared" si="2"/>
        <v>3</v>
      </c>
      <c r="K8" s="56">
        <f t="shared" si="2"/>
        <v>4</v>
      </c>
      <c r="L8" s="56">
        <f t="shared" si="2"/>
        <v>12</v>
      </c>
      <c r="M8" s="56">
        <f t="shared" si="2"/>
        <v>0</v>
      </c>
      <c r="N8" s="56">
        <f t="shared" si="2"/>
        <v>14</v>
      </c>
      <c r="O8" s="56">
        <f t="shared" si="2"/>
        <v>26</v>
      </c>
      <c r="P8" s="56">
        <f t="shared" si="2"/>
        <v>10</v>
      </c>
      <c r="Q8" s="56">
        <f t="shared" si="2"/>
        <v>4</v>
      </c>
      <c r="R8" s="56">
        <f t="shared" si="2"/>
        <v>27</v>
      </c>
      <c r="S8" s="56">
        <f t="shared" si="2"/>
        <v>31</v>
      </c>
      <c r="T8" s="56">
        <f t="shared" si="2"/>
        <v>135</v>
      </c>
      <c r="U8" s="56">
        <f t="shared" si="2"/>
        <v>18</v>
      </c>
      <c r="V8" s="56">
        <f t="shared" si="2"/>
        <v>6</v>
      </c>
      <c r="W8" s="56">
        <f t="shared" si="2"/>
        <v>4</v>
      </c>
    </row>
    <row r="9" spans="1:24" ht="15.75" x14ac:dyDescent="0.25">
      <c r="B9" s="71" t="s">
        <v>153</v>
      </c>
      <c r="C9" s="56">
        <f t="shared" ref="C9:W9" si="3">MIN(C3:C5)</f>
        <v>3</v>
      </c>
      <c r="D9" s="56">
        <f t="shared" si="3"/>
        <v>1</v>
      </c>
      <c r="E9" s="56">
        <f t="shared" si="3"/>
        <v>10</v>
      </c>
      <c r="F9" s="56">
        <f t="shared" si="3"/>
        <v>0</v>
      </c>
      <c r="G9" s="56">
        <f t="shared" si="3"/>
        <v>4</v>
      </c>
      <c r="H9" s="56">
        <f t="shared" si="3"/>
        <v>0</v>
      </c>
      <c r="I9" s="56">
        <f t="shared" si="3"/>
        <v>9</v>
      </c>
      <c r="J9" s="56">
        <f t="shared" si="3"/>
        <v>0</v>
      </c>
      <c r="K9" s="56">
        <f t="shared" si="3"/>
        <v>2</v>
      </c>
      <c r="L9" s="56">
        <f t="shared" si="3"/>
        <v>4</v>
      </c>
      <c r="M9" s="56">
        <f t="shared" si="3"/>
        <v>0</v>
      </c>
      <c r="N9" s="56">
        <f t="shared" si="3"/>
        <v>11</v>
      </c>
      <c r="O9" s="56">
        <f t="shared" si="3"/>
        <v>7</v>
      </c>
      <c r="P9" s="56">
        <f t="shared" si="3"/>
        <v>1</v>
      </c>
      <c r="Q9" s="56">
        <f t="shared" si="3"/>
        <v>1</v>
      </c>
      <c r="R9" s="56">
        <f t="shared" si="3"/>
        <v>14</v>
      </c>
      <c r="S9" s="56">
        <f t="shared" si="3"/>
        <v>24</v>
      </c>
      <c r="T9" s="56">
        <f t="shared" si="3"/>
        <v>67</v>
      </c>
      <c r="U9" s="56">
        <f t="shared" si="3"/>
        <v>3</v>
      </c>
      <c r="V9" s="56">
        <f t="shared" si="3"/>
        <v>2</v>
      </c>
      <c r="W9" s="56">
        <f t="shared" si="3"/>
        <v>0</v>
      </c>
    </row>
    <row r="13" spans="1:24" x14ac:dyDescent="0.25">
      <c r="B13" s="56" t="s">
        <v>47</v>
      </c>
      <c r="C13" s="56">
        <f>SUM(C6:I6)</f>
        <v>102</v>
      </c>
    </row>
    <row r="14" spans="1:24" x14ac:dyDescent="0.25">
      <c r="B14" s="56" t="s">
        <v>46</v>
      </c>
      <c r="C14" s="56">
        <f>SUM(J6:K6)</f>
        <v>14</v>
      </c>
    </row>
    <row r="15" spans="1:24" x14ac:dyDescent="0.25">
      <c r="B15" s="56" t="s">
        <v>45</v>
      </c>
      <c r="C15" s="56">
        <f>SUM(L6:R6)</f>
        <v>206</v>
      </c>
    </row>
    <row r="16" spans="1:24" x14ac:dyDescent="0.25">
      <c r="B16" s="56" t="s">
        <v>44</v>
      </c>
      <c r="C16" s="56">
        <f>SUM(S6:T6)</f>
        <v>366</v>
      </c>
    </row>
    <row r="17" spans="2:3" x14ac:dyDescent="0.25">
      <c r="B17" s="56" t="s">
        <v>43</v>
      </c>
      <c r="C17" s="56">
        <f>SUM(U6:V6)</f>
        <v>36</v>
      </c>
    </row>
  </sheetData>
  <mergeCells count="8">
    <mergeCell ref="X1:X2"/>
    <mergeCell ref="A6:B6"/>
    <mergeCell ref="A1:A2"/>
    <mergeCell ref="C1:I1"/>
    <mergeCell ref="J1:K1"/>
    <mergeCell ref="L1:R1"/>
    <mergeCell ref="S1:T1"/>
    <mergeCell ref="U1:W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997"/>
  <sheetViews>
    <sheetView zoomScale="85" zoomScaleNormal="85" workbookViewId="0">
      <pane xSplit="2" ySplit="2" topLeftCell="C3" activePane="bottomRight" state="frozen"/>
      <selection activeCell="G46" sqref="G46"/>
      <selection pane="topRight" activeCell="G46" sqref="G46"/>
      <selection pane="bottomLeft" activeCell="G46" sqref="G46"/>
      <selection pane="bottomRight" activeCell="I17" sqref="I17"/>
    </sheetView>
  </sheetViews>
  <sheetFormatPr baseColWidth="10" defaultColWidth="14.42578125" defaultRowHeight="15" customHeight="1" x14ac:dyDescent="0.25"/>
  <cols>
    <col min="1" max="1" width="10.140625" customWidth="1"/>
    <col min="2" max="25" width="10.7109375" customWidth="1"/>
  </cols>
  <sheetData>
    <row r="1" spans="1:25" ht="15.75" thickBot="1" x14ac:dyDescent="0.3">
      <c r="A1" s="97" t="s">
        <v>0</v>
      </c>
      <c r="B1" s="99" t="s">
        <v>1</v>
      </c>
      <c r="C1" s="93">
        <v>2.1</v>
      </c>
      <c r="D1" s="94"/>
      <c r="E1" s="2">
        <v>2.2000000000000002</v>
      </c>
      <c r="F1" s="93">
        <v>2.2999999999999998</v>
      </c>
      <c r="G1" s="101"/>
      <c r="H1" s="2">
        <v>2.4</v>
      </c>
      <c r="I1" s="93">
        <v>2.5</v>
      </c>
      <c r="J1" s="94"/>
      <c r="K1" s="2">
        <v>2.6</v>
      </c>
      <c r="L1" s="93">
        <v>2.7</v>
      </c>
      <c r="M1" s="94"/>
      <c r="N1" s="2">
        <v>2.8</v>
      </c>
      <c r="O1" s="2"/>
      <c r="P1" s="2"/>
      <c r="Q1" s="2">
        <v>2.9</v>
      </c>
      <c r="R1" s="93" t="s">
        <v>2</v>
      </c>
      <c r="S1" s="94"/>
      <c r="T1" s="2">
        <v>2.11</v>
      </c>
      <c r="U1" s="93">
        <v>2.12</v>
      </c>
      <c r="V1" s="94"/>
      <c r="W1" s="2"/>
      <c r="X1" s="91" t="s">
        <v>3</v>
      </c>
      <c r="Y1" s="1"/>
    </row>
    <row r="2" spans="1:25" ht="128.25" thickBot="1" x14ac:dyDescent="0.3">
      <c r="A2" s="98"/>
      <c r="B2" s="100"/>
      <c r="C2" s="3" t="s">
        <v>4</v>
      </c>
      <c r="D2" s="4" t="s">
        <v>5</v>
      </c>
      <c r="E2" s="4" t="s">
        <v>6</v>
      </c>
      <c r="F2" s="3" t="s">
        <v>7</v>
      </c>
      <c r="G2" s="3" t="s">
        <v>8</v>
      </c>
      <c r="H2" s="4" t="s">
        <v>9</v>
      </c>
      <c r="I2" s="3" t="s">
        <v>10</v>
      </c>
      <c r="J2" s="4" t="s">
        <v>11</v>
      </c>
      <c r="K2" s="4" t="s">
        <v>12</v>
      </c>
      <c r="L2" s="3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3" t="s">
        <v>19</v>
      </c>
      <c r="S2" s="4" t="s">
        <v>20</v>
      </c>
      <c r="T2" s="4" t="s">
        <v>21</v>
      </c>
      <c r="U2" s="3" t="s">
        <v>22</v>
      </c>
      <c r="V2" s="4" t="s">
        <v>23</v>
      </c>
      <c r="W2" s="4" t="s">
        <v>24</v>
      </c>
      <c r="X2" s="92"/>
      <c r="Y2" s="5"/>
    </row>
    <row r="3" spans="1:25" x14ac:dyDescent="0.25">
      <c r="A3" s="26">
        <v>32</v>
      </c>
      <c r="B3" s="27">
        <v>44774</v>
      </c>
      <c r="C3" s="26">
        <v>5</v>
      </c>
      <c r="D3" s="26">
        <v>1</v>
      </c>
      <c r="E3" s="26">
        <v>15</v>
      </c>
      <c r="F3" s="26">
        <v>16</v>
      </c>
      <c r="G3" s="26">
        <v>1</v>
      </c>
      <c r="H3" s="26">
        <v>3</v>
      </c>
      <c r="I3" s="26">
        <v>1</v>
      </c>
      <c r="J3" s="26">
        <v>2</v>
      </c>
      <c r="K3" s="26">
        <v>15</v>
      </c>
      <c r="L3" s="26">
        <v>8</v>
      </c>
      <c r="M3" s="26">
        <v>0</v>
      </c>
      <c r="N3" s="26">
        <v>12</v>
      </c>
      <c r="O3" s="26">
        <v>10</v>
      </c>
      <c r="P3" s="26">
        <v>0</v>
      </c>
      <c r="Q3" s="26">
        <v>23</v>
      </c>
      <c r="R3" s="26">
        <v>10</v>
      </c>
      <c r="S3" s="26">
        <v>1</v>
      </c>
      <c r="T3" s="26">
        <v>29</v>
      </c>
      <c r="U3" s="26">
        <v>7</v>
      </c>
      <c r="V3" s="26">
        <v>0</v>
      </c>
      <c r="W3" s="26">
        <v>19</v>
      </c>
      <c r="X3" s="26">
        <f t="shared" ref="X3:X33" si="0">SUM(B3+C3+D3+E3+F3+G3+H3+I3+J3+K3+L3+M3+N3+O3+P3+Q3+R3+S3+T3+U3+V3+W3)</f>
        <v>44952</v>
      </c>
      <c r="Y3" s="7"/>
    </row>
    <row r="4" spans="1:25" x14ac:dyDescent="0.25">
      <c r="A4" s="26">
        <v>32</v>
      </c>
      <c r="B4" s="27">
        <v>44775</v>
      </c>
      <c r="C4" s="26">
        <v>8</v>
      </c>
      <c r="D4" s="26">
        <v>0</v>
      </c>
      <c r="E4" s="26">
        <v>11</v>
      </c>
      <c r="F4" s="26">
        <v>18</v>
      </c>
      <c r="G4" s="26">
        <v>2</v>
      </c>
      <c r="H4" s="26">
        <v>10</v>
      </c>
      <c r="I4" s="26">
        <v>3</v>
      </c>
      <c r="J4" s="26">
        <v>6</v>
      </c>
      <c r="K4" s="26">
        <v>17</v>
      </c>
      <c r="L4" s="26">
        <v>4</v>
      </c>
      <c r="M4" s="26">
        <v>1</v>
      </c>
      <c r="N4" s="26">
        <v>1</v>
      </c>
      <c r="O4" s="26">
        <v>10</v>
      </c>
      <c r="P4" s="26">
        <v>0</v>
      </c>
      <c r="Q4" s="26">
        <v>23</v>
      </c>
      <c r="R4" s="26">
        <v>15</v>
      </c>
      <c r="S4" s="26">
        <v>2</v>
      </c>
      <c r="T4" s="26">
        <v>32</v>
      </c>
      <c r="U4" s="26">
        <v>15</v>
      </c>
      <c r="V4" s="26">
        <v>0</v>
      </c>
      <c r="W4" s="26">
        <v>15</v>
      </c>
      <c r="X4" s="26">
        <f t="shared" si="0"/>
        <v>44968</v>
      </c>
      <c r="Y4" s="7"/>
    </row>
    <row r="5" spans="1:25" x14ac:dyDescent="0.25">
      <c r="A5" s="26">
        <v>32</v>
      </c>
      <c r="B5" s="27">
        <v>44776</v>
      </c>
      <c r="C5" s="26">
        <v>5</v>
      </c>
      <c r="D5" s="26">
        <v>0</v>
      </c>
      <c r="E5" s="26">
        <v>14</v>
      </c>
      <c r="F5" s="26">
        <v>21</v>
      </c>
      <c r="G5" s="26">
        <v>3</v>
      </c>
      <c r="H5" s="26">
        <v>10</v>
      </c>
      <c r="I5" s="26">
        <v>3</v>
      </c>
      <c r="J5" s="26">
        <v>6</v>
      </c>
      <c r="K5" s="26">
        <v>20</v>
      </c>
      <c r="L5" s="26">
        <v>9</v>
      </c>
      <c r="M5" s="26">
        <v>0</v>
      </c>
      <c r="N5" s="26">
        <v>1</v>
      </c>
      <c r="O5" s="26">
        <v>7</v>
      </c>
      <c r="P5" s="26">
        <v>3</v>
      </c>
      <c r="Q5" s="26">
        <v>25</v>
      </c>
      <c r="R5" s="26">
        <v>17</v>
      </c>
      <c r="S5" s="26">
        <v>4</v>
      </c>
      <c r="T5" s="26">
        <v>27</v>
      </c>
      <c r="U5" s="26">
        <v>10</v>
      </c>
      <c r="V5" s="26">
        <v>0</v>
      </c>
      <c r="W5" s="26">
        <v>19</v>
      </c>
      <c r="X5" s="26">
        <f t="shared" si="0"/>
        <v>44980</v>
      </c>
      <c r="Y5" s="7"/>
    </row>
    <row r="6" spans="1:25" x14ac:dyDescent="0.25">
      <c r="A6" s="26">
        <v>32</v>
      </c>
      <c r="B6" s="27">
        <v>44777</v>
      </c>
      <c r="C6" s="26">
        <v>2</v>
      </c>
      <c r="D6" s="26">
        <v>1</v>
      </c>
      <c r="E6" s="26">
        <v>10</v>
      </c>
      <c r="F6" s="26">
        <v>18</v>
      </c>
      <c r="G6" s="26">
        <v>4</v>
      </c>
      <c r="H6" s="26">
        <v>12</v>
      </c>
      <c r="I6" s="26">
        <v>0</v>
      </c>
      <c r="J6" s="26">
        <v>7</v>
      </c>
      <c r="K6" s="26">
        <v>9</v>
      </c>
      <c r="L6" s="26">
        <v>5</v>
      </c>
      <c r="M6" s="26">
        <v>0</v>
      </c>
      <c r="N6" s="26">
        <v>1</v>
      </c>
      <c r="O6" s="26">
        <v>3</v>
      </c>
      <c r="P6" s="26">
        <v>0</v>
      </c>
      <c r="Q6" s="26">
        <v>25</v>
      </c>
      <c r="R6" s="26">
        <v>18</v>
      </c>
      <c r="S6" s="26">
        <v>3</v>
      </c>
      <c r="T6" s="26">
        <v>28</v>
      </c>
      <c r="U6" s="26">
        <v>5</v>
      </c>
      <c r="V6" s="26">
        <v>0</v>
      </c>
      <c r="W6" s="26">
        <v>24</v>
      </c>
      <c r="X6" s="26">
        <f t="shared" si="0"/>
        <v>44952</v>
      </c>
      <c r="Y6" s="7"/>
    </row>
    <row r="7" spans="1:25" x14ac:dyDescent="0.25">
      <c r="A7" s="26">
        <v>32</v>
      </c>
      <c r="B7" s="27">
        <v>44778</v>
      </c>
      <c r="C7" s="26">
        <v>3</v>
      </c>
      <c r="D7" s="26">
        <v>3</v>
      </c>
      <c r="E7" s="26">
        <v>10</v>
      </c>
      <c r="F7" s="26">
        <v>20</v>
      </c>
      <c r="G7" s="26">
        <v>3</v>
      </c>
      <c r="H7" s="26">
        <v>5</v>
      </c>
      <c r="I7" s="26">
        <v>4</v>
      </c>
      <c r="J7" s="26">
        <v>4</v>
      </c>
      <c r="K7" s="26">
        <v>2</v>
      </c>
      <c r="L7" s="26">
        <v>6</v>
      </c>
      <c r="M7" s="26">
        <v>2</v>
      </c>
      <c r="N7" s="26">
        <v>3</v>
      </c>
      <c r="O7" s="26">
        <v>7</v>
      </c>
      <c r="P7" s="26">
        <v>0</v>
      </c>
      <c r="Q7" s="26">
        <v>28</v>
      </c>
      <c r="R7" s="26">
        <v>15</v>
      </c>
      <c r="S7" s="26">
        <v>4</v>
      </c>
      <c r="T7" s="26">
        <v>23</v>
      </c>
      <c r="U7" s="26">
        <v>8</v>
      </c>
      <c r="V7" s="26">
        <v>0</v>
      </c>
      <c r="W7" s="26">
        <v>16</v>
      </c>
      <c r="X7" s="26">
        <f t="shared" si="0"/>
        <v>44944</v>
      </c>
      <c r="Y7" s="7"/>
    </row>
    <row r="8" spans="1:25" x14ac:dyDescent="0.25">
      <c r="A8" s="26">
        <v>32</v>
      </c>
      <c r="B8" s="27">
        <v>44779</v>
      </c>
      <c r="C8" s="26">
        <v>0</v>
      </c>
      <c r="D8" s="26">
        <v>0</v>
      </c>
      <c r="E8" s="26">
        <v>0</v>
      </c>
      <c r="F8" s="26">
        <v>15</v>
      </c>
      <c r="G8" s="26">
        <v>45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f t="shared" si="0"/>
        <v>44839</v>
      </c>
      <c r="Y8" s="7"/>
    </row>
    <row r="9" spans="1:25" x14ac:dyDescent="0.25">
      <c r="A9" s="26">
        <v>33</v>
      </c>
      <c r="B9" s="27">
        <v>44780</v>
      </c>
      <c r="C9" s="26">
        <v>0</v>
      </c>
      <c r="D9" s="26">
        <v>0</v>
      </c>
      <c r="E9" s="26">
        <v>0</v>
      </c>
      <c r="F9" s="26">
        <v>27</v>
      </c>
      <c r="G9" s="26">
        <v>2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f t="shared" si="0"/>
        <v>44809</v>
      </c>
      <c r="Y9" s="7"/>
    </row>
    <row r="10" spans="1:25" x14ac:dyDescent="0.25">
      <c r="A10" s="26">
        <v>33</v>
      </c>
      <c r="B10" s="27">
        <v>44781</v>
      </c>
      <c r="C10" s="26">
        <v>6</v>
      </c>
      <c r="D10" s="26">
        <v>0</v>
      </c>
      <c r="E10" s="26">
        <v>19</v>
      </c>
      <c r="F10" s="26">
        <v>21</v>
      </c>
      <c r="G10" s="26">
        <v>88</v>
      </c>
      <c r="H10" s="26">
        <v>12</v>
      </c>
      <c r="I10" s="26">
        <v>1</v>
      </c>
      <c r="J10" s="26">
        <v>7</v>
      </c>
      <c r="K10" s="26">
        <v>0</v>
      </c>
      <c r="L10" s="26">
        <v>1</v>
      </c>
      <c r="M10" s="26">
        <v>0</v>
      </c>
      <c r="N10" s="26">
        <v>3</v>
      </c>
      <c r="O10" s="26">
        <v>4</v>
      </c>
      <c r="P10" s="26">
        <v>1</v>
      </c>
      <c r="Q10" s="26">
        <v>19</v>
      </c>
      <c r="R10" s="26">
        <v>12</v>
      </c>
      <c r="S10" s="26">
        <v>2</v>
      </c>
      <c r="T10" s="26">
        <v>20</v>
      </c>
      <c r="U10" s="26">
        <v>9</v>
      </c>
      <c r="V10" s="26">
        <v>0</v>
      </c>
      <c r="W10" s="26">
        <v>16</v>
      </c>
      <c r="X10" s="26">
        <f t="shared" si="0"/>
        <v>45022</v>
      </c>
      <c r="Y10" s="7"/>
    </row>
    <row r="11" spans="1:25" x14ac:dyDescent="0.25">
      <c r="A11" s="26">
        <v>33</v>
      </c>
      <c r="B11" s="27">
        <v>44782</v>
      </c>
      <c r="C11" s="26">
        <v>5</v>
      </c>
      <c r="D11" s="26">
        <v>0</v>
      </c>
      <c r="E11" s="26">
        <v>18</v>
      </c>
      <c r="F11" s="26">
        <v>23</v>
      </c>
      <c r="G11" s="26">
        <v>73</v>
      </c>
      <c r="H11" s="26">
        <v>2</v>
      </c>
      <c r="I11" s="26">
        <v>4</v>
      </c>
      <c r="J11" s="26">
        <v>5</v>
      </c>
      <c r="K11" s="26">
        <v>7</v>
      </c>
      <c r="L11" s="26">
        <v>3</v>
      </c>
      <c r="M11" s="26">
        <v>0</v>
      </c>
      <c r="N11" s="26">
        <v>0</v>
      </c>
      <c r="O11" s="26">
        <v>5</v>
      </c>
      <c r="P11" s="26">
        <v>0</v>
      </c>
      <c r="Q11" s="26">
        <v>19</v>
      </c>
      <c r="R11" s="26">
        <v>21</v>
      </c>
      <c r="S11" s="26">
        <v>2</v>
      </c>
      <c r="T11" s="26">
        <v>26</v>
      </c>
      <c r="U11" s="26">
        <v>9</v>
      </c>
      <c r="V11" s="26">
        <v>0</v>
      </c>
      <c r="W11" s="26">
        <v>17</v>
      </c>
      <c r="X11" s="26">
        <f t="shared" si="0"/>
        <v>45021</v>
      </c>
      <c r="Y11" s="7"/>
    </row>
    <row r="12" spans="1:25" x14ac:dyDescent="0.25">
      <c r="A12" s="26">
        <v>33</v>
      </c>
      <c r="B12" s="27">
        <v>44783</v>
      </c>
      <c r="C12" s="26">
        <v>4</v>
      </c>
      <c r="D12" s="26">
        <v>0</v>
      </c>
      <c r="E12" s="26">
        <v>10</v>
      </c>
      <c r="F12" s="26">
        <v>18</v>
      </c>
      <c r="G12" s="26">
        <v>69</v>
      </c>
      <c r="H12" s="26">
        <v>3</v>
      </c>
      <c r="I12" s="26">
        <v>2</v>
      </c>
      <c r="J12" s="26">
        <v>7</v>
      </c>
      <c r="K12" s="26">
        <v>6</v>
      </c>
      <c r="L12" s="26">
        <v>2</v>
      </c>
      <c r="M12" s="26">
        <v>0</v>
      </c>
      <c r="N12" s="26">
        <v>1</v>
      </c>
      <c r="O12" s="26">
        <v>4</v>
      </c>
      <c r="P12" s="26">
        <v>0</v>
      </c>
      <c r="Q12" s="26">
        <v>30</v>
      </c>
      <c r="R12" s="26">
        <v>9</v>
      </c>
      <c r="S12" s="26">
        <v>6</v>
      </c>
      <c r="T12" s="26">
        <v>32</v>
      </c>
      <c r="U12" s="26">
        <v>8</v>
      </c>
      <c r="V12" s="26">
        <v>0</v>
      </c>
      <c r="W12" s="26">
        <v>20</v>
      </c>
      <c r="X12" s="26">
        <f t="shared" si="0"/>
        <v>45014</v>
      </c>
      <c r="Y12" s="7"/>
    </row>
    <row r="13" spans="1:25" x14ac:dyDescent="0.25">
      <c r="A13" s="26">
        <v>33</v>
      </c>
      <c r="B13" s="27">
        <v>44784</v>
      </c>
      <c r="C13" s="26">
        <v>3</v>
      </c>
      <c r="D13" s="26">
        <v>0</v>
      </c>
      <c r="E13" s="26">
        <v>15</v>
      </c>
      <c r="F13" s="26">
        <v>17</v>
      </c>
      <c r="G13" s="26">
        <v>58</v>
      </c>
      <c r="H13" s="26">
        <v>3</v>
      </c>
      <c r="I13" s="26">
        <v>2</v>
      </c>
      <c r="J13" s="26">
        <v>6</v>
      </c>
      <c r="K13" s="26">
        <v>12</v>
      </c>
      <c r="L13" s="26">
        <v>2</v>
      </c>
      <c r="M13" s="26">
        <v>1</v>
      </c>
      <c r="N13" s="26">
        <v>7</v>
      </c>
      <c r="O13" s="26">
        <v>2</v>
      </c>
      <c r="P13" s="26">
        <v>0</v>
      </c>
      <c r="Q13" s="26">
        <v>28</v>
      </c>
      <c r="R13" s="26">
        <v>17</v>
      </c>
      <c r="S13" s="26">
        <v>2</v>
      </c>
      <c r="T13" s="26">
        <v>37</v>
      </c>
      <c r="U13" s="26">
        <v>7</v>
      </c>
      <c r="V13" s="26">
        <v>0</v>
      </c>
      <c r="W13" s="26">
        <v>11</v>
      </c>
      <c r="X13" s="26">
        <f t="shared" si="0"/>
        <v>45014</v>
      </c>
      <c r="Y13" s="7"/>
    </row>
    <row r="14" spans="1:25" x14ac:dyDescent="0.25">
      <c r="A14" s="26">
        <v>33</v>
      </c>
      <c r="B14" s="27">
        <v>44785</v>
      </c>
      <c r="C14" s="26">
        <v>0</v>
      </c>
      <c r="D14" s="26">
        <v>1</v>
      </c>
      <c r="E14" s="26">
        <v>9</v>
      </c>
      <c r="F14" s="26">
        <v>14</v>
      </c>
      <c r="G14" s="26">
        <v>64</v>
      </c>
      <c r="H14" s="26">
        <v>5</v>
      </c>
      <c r="I14" s="26">
        <v>0</v>
      </c>
      <c r="J14" s="26">
        <v>9</v>
      </c>
      <c r="K14" s="26">
        <v>9</v>
      </c>
      <c r="L14" s="26">
        <v>3</v>
      </c>
      <c r="M14" s="26">
        <v>0</v>
      </c>
      <c r="N14" s="26">
        <v>6</v>
      </c>
      <c r="O14" s="26">
        <v>4</v>
      </c>
      <c r="P14" s="26">
        <v>0</v>
      </c>
      <c r="Q14" s="26">
        <v>25</v>
      </c>
      <c r="R14" s="26">
        <v>10</v>
      </c>
      <c r="S14" s="26">
        <v>5</v>
      </c>
      <c r="T14" s="26">
        <v>22</v>
      </c>
      <c r="U14" s="26">
        <v>11</v>
      </c>
      <c r="V14" s="26">
        <v>0</v>
      </c>
      <c r="W14" s="26">
        <v>11</v>
      </c>
      <c r="X14" s="26">
        <f t="shared" si="0"/>
        <v>44993</v>
      </c>
      <c r="Y14" s="7"/>
    </row>
    <row r="15" spans="1:25" x14ac:dyDescent="0.25">
      <c r="A15" s="26">
        <v>33</v>
      </c>
      <c r="B15" s="27">
        <v>44786</v>
      </c>
      <c r="C15" s="26">
        <v>0</v>
      </c>
      <c r="D15" s="26">
        <v>0</v>
      </c>
      <c r="E15" s="26">
        <v>0</v>
      </c>
      <c r="F15" s="26">
        <v>25</v>
      </c>
      <c r="G15" s="26">
        <v>85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f t="shared" si="0"/>
        <v>44896</v>
      </c>
      <c r="Y15" s="7"/>
    </row>
    <row r="16" spans="1:25" x14ac:dyDescent="0.25">
      <c r="A16" s="26">
        <v>33</v>
      </c>
      <c r="B16" s="27">
        <v>44787</v>
      </c>
      <c r="C16" s="26">
        <v>0</v>
      </c>
      <c r="D16" s="26">
        <v>0</v>
      </c>
      <c r="E16" s="26">
        <v>0</v>
      </c>
      <c r="F16" s="26">
        <v>19</v>
      </c>
      <c r="G16" s="26">
        <v>101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f t="shared" si="0"/>
        <v>44907</v>
      </c>
      <c r="Y16" s="7"/>
    </row>
    <row r="17" spans="1:25" x14ac:dyDescent="0.25">
      <c r="A17" s="26">
        <v>34</v>
      </c>
      <c r="B17" s="27">
        <v>44788</v>
      </c>
      <c r="C17" s="26">
        <v>3</v>
      </c>
      <c r="D17" s="26">
        <v>0</v>
      </c>
      <c r="E17" s="26">
        <v>10</v>
      </c>
      <c r="F17" s="26">
        <v>25</v>
      </c>
      <c r="G17" s="26">
        <v>91</v>
      </c>
      <c r="H17" s="26">
        <v>7</v>
      </c>
      <c r="I17" s="26">
        <v>0</v>
      </c>
      <c r="J17" s="26">
        <v>7</v>
      </c>
      <c r="K17" s="26">
        <v>6</v>
      </c>
      <c r="L17" s="26">
        <v>6</v>
      </c>
      <c r="M17" s="26">
        <v>0</v>
      </c>
      <c r="N17" s="26">
        <v>14</v>
      </c>
      <c r="O17" s="26">
        <v>8</v>
      </c>
      <c r="P17" s="26">
        <v>0</v>
      </c>
      <c r="Q17" s="26">
        <v>21</v>
      </c>
      <c r="R17" s="26">
        <v>11</v>
      </c>
      <c r="S17" s="26">
        <v>0</v>
      </c>
      <c r="T17" s="26">
        <v>30</v>
      </c>
      <c r="U17" s="26">
        <v>10</v>
      </c>
      <c r="V17" s="26">
        <v>0</v>
      </c>
      <c r="W17" s="26">
        <v>8</v>
      </c>
      <c r="X17" s="26">
        <f t="shared" si="0"/>
        <v>45045</v>
      </c>
      <c r="Y17" s="7"/>
    </row>
    <row r="18" spans="1:25" ht="15.75" customHeight="1" x14ac:dyDescent="0.25">
      <c r="A18" s="26">
        <v>34</v>
      </c>
      <c r="B18" s="27">
        <v>44789</v>
      </c>
      <c r="C18" s="26">
        <v>4</v>
      </c>
      <c r="D18" s="26">
        <v>0</v>
      </c>
      <c r="E18" s="26">
        <v>11</v>
      </c>
      <c r="F18" s="26">
        <v>26</v>
      </c>
      <c r="G18" s="26">
        <v>69</v>
      </c>
      <c r="H18" s="26">
        <v>5</v>
      </c>
      <c r="I18" s="26">
        <v>2</v>
      </c>
      <c r="J18" s="26">
        <v>12</v>
      </c>
      <c r="K18" s="26">
        <v>14</v>
      </c>
      <c r="L18" s="26">
        <v>6</v>
      </c>
      <c r="M18" s="26">
        <v>0</v>
      </c>
      <c r="N18" s="26">
        <v>1</v>
      </c>
      <c r="O18" s="26">
        <v>10</v>
      </c>
      <c r="P18" s="26">
        <v>0</v>
      </c>
      <c r="Q18" s="26">
        <v>24</v>
      </c>
      <c r="R18" s="26">
        <v>12</v>
      </c>
      <c r="S18" s="26">
        <v>0</v>
      </c>
      <c r="T18" s="26">
        <v>24</v>
      </c>
      <c r="U18" s="26">
        <v>16</v>
      </c>
      <c r="V18" s="26">
        <v>0</v>
      </c>
      <c r="W18" s="26">
        <v>16</v>
      </c>
      <c r="X18" s="26">
        <f t="shared" si="0"/>
        <v>45041</v>
      </c>
      <c r="Y18" s="7"/>
    </row>
    <row r="19" spans="1:25" ht="15.75" customHeight="1" x14ac:dyDescent="0.25">
      <c r="A19" s="26">
        <v>34</v>
      </c>
      <c r="B19" s="27">
        <v>44790</v>
      </c>
      <c r="C19" s="26">
        <v>3</v>
      </c>
      <c r="D19" s="26">
        <v>1</v>
      </c>
      <c r="E19" s="26">
        <v>9</v>
      </c>
      <c r="F19" s="26">
        <v>13</v>
      </c>
      <c r="G19" s="26">
        <v>72</v>
      </c>
      <c r="H19" s="26">
        <v>4</v>
      </c>
      <c r="I19" s="26">
        <v>1</v>
      </c>
      <c r="J19" s="26">
        <v>6</v>
      </c>
      <c r="K19" s="26">
        <v>15</v>
      </c>
      <c r="L19" s="26">
        <v>4</v>
      </c>
      <c r="M19" s="26">
        <v>0</v>
      </c>
      <c r="N19" s="26">
        <v>8</v>
      </c>
      <c r="O19" s="26">
        <v>10</v>
      </c>
      <c r="P19" s="26">
        <v>0</v>
      </c>
      <c r="Q19" s="26">
        <v>27</v>
      </c>
      <c r="R19" s="26">
        <v>8</v>
      </c>
      <c r="S19" s="26">
        <v>1</v>
      </c>
      <c r="T19" s="26">
        <v>24</v>
      </c>
      <c r="U19" s="26">
        <v>9</v>
      </c>
      <c r="V19" s="26">
        <v>0</v>
      </c>
      <c r="W19" s="26">
        <v>14</v>
      </c>
      <c r="X19" s="26">
        <f t="shared" si="0"/>
        <v>45019</v>
      </c>
      <c r="Y19" s="7"/>
    </row>
    <row r="20" spans="1:25" ht="15.75" customHeight="1" x14ac:dyDescent="0.25">
      <c r="A20" s="26">
        <v>34</v>
      </c>
      <c r="B20" s="27">
        <v>44791</v>
      </c>
      <c r="C20" s="26">
        <v>4</v>
      </c>
      <c r="D20" s="26">
        <v>1</v>
      </c>
      <c r="E20" s="26">
        <v>16</v>
      </c>
      <c r="F20" s="26">
        <v>35</v>
      </c>
      <c r="G20" s="26">
        <v>66</v>
      </c>
      <c r="H20" s="26">
        <v>3</v>
      </c>
      <c r="I20" s="26">
        <v>1</v>
      </c>
      <c r="J20" s="26">
        <v>9</v>
      </c>
      <c r="K20" s="26">
        <v>12</v>
      </c>
      <c r="L20" s="26">
        <v>7</v>
      </c>
      <c r="M20" s="26">
        <v>0</v>
      </c>
      <c r="N20" s="26">
        <v>0</v>
      </c>
      <c r="O20" s="26">
        <v>9</v>
      </c>
      <c r="P20" s="26">
        <v>0</v>
      </c>
      <c r="Q20" s="26">
        <v>25</v>
      </c>
      <c r="R20" s="26">
        <v>13</v>
      </c>
      <c r="S20" s="26">
        <v>3</v>
      </c>
      <c r="T20" s="26">
        <v>40</v>
      </c>
      <c r="U20" s="26">
        <v>9</v>
      </c>
      <c r="V20" s="26">
        <v>0</v>
      </c>
      <c r="W20" s="26">
        <v>24</v>
      </c>
      <c r="X20" s="26">
        <f t="shared" si="0"/>
        <v>45068</v>
      </c>
      <c r="Y20" s="7"/>
    </row>
    <row r="21" spans="1:25" ht="15.75" customHeight="1" x14ac:dyDescent="0.25">
      <c r="A21" s="26">
        <v>34</v>
      </c>
      <c r="B21" s="27">
        <v>44792</v>
      </c>
      <c r="C21" s="26">
        <v>7</v>
      </c>
      <c r="D21" s="26">
        <v>0</v>
      </c>
      <c r="E21" s="26">
        <v>9</v>
      </c>
      <c r="F21" s="26">
        <v>16</v>
      </c>
      <c r="G21" s="26">
        <v>70</v>
      </c>
      <c r="H21" s="26">
        <v>3</v>
      </c>
      <c r="I21" s="26">
        <v>0</v>
      </c>
      <c r="J21" s="26">
        <v>6</v>
      </c>
      <c r="K21" s="26">
        <v>4</v>
      </c>
      <c r="L21" s="26">
        <v>5</v>
      </c>
      <c r="M21" s="26">
        <v>0</v>
      </c>
      <c r="N21" s="26">
        <v>0</v>
      </c>
      <c r="O21" s="26">
        <v>6</v>
      </c>
      <c r="P21" s="26">
        <v>1</v>
      </c>
      <c r="Q21" s="26">
        <v>26</v>
      </c>
      <c r="R21" s="26">
        <v>18</v>
      </c>
      <c r="S21" s="26">
        <v>0</v>
      </c>
      <c r="T21" s="26">
        <v>32</v>
      </c>
      <c r="U21" s="26">
        <v>11</v>
      </c>
      <c r="V21" s="26">
        <v>0</v>
      </c>
      <c r="W21" s="26">
        <v>22</v>
      </c>
      <c r="X21" s="26">
        <f t="shared" si="0"/>
        <v>45028</v>
      </c>
      <c r="Y21" s="7"/>
    </row>
    <row r="22" spans="1:25" ht="15.75" customHeight="1" x14ac:dyDescent="0.25">
      <c r="A22" s="26">
        <v>34</v>
      </c>
      <c r="B22" s="27">
        <v>44793</v>
      </c>
      <c r="C22" s="26">
        <v>0</v>
      </c>
      <c r="D22" s="26">
        <v>0</v>
      </c>
      <c r="E22" s="26">
        <v>0</v>
      </c>
      <c r="F22" s="26">
        <v>15</v>
      </c>
      <c r="G22" s="26">
        <v>73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f t="shared" si="0"/>
        <v>44881</v>
      </c>
      <c r="Y22" s="7"/>
    </row>
    <row r="23" spans="1:25" ht="15.75" customHeight="1" x14ac:dyDescent="0.25">
      <c r="A23" s="26">
        <v>34</v>
      </c>
      <c r="B23" s="27">
        <v>44794</v>
      </c>
      <c r="C23" s="26">
        <v>0</v>
      </c>
      <c r="D23" s="26">
        <v>0</v>
      </c>
      <c r="E23" s="26">
        <v>0</v>
      </c>
      <c r="F23" s="26">
        <v>28</v>
      </c>
      <c r="G23" s="26">
        <v>136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f t="shared" si="0"/>
        <v>44958</v>
      </c>
      <c r="Y23" s="7"/>
    </row>
    <row r="24" spans="1:25" ht="15.75" customHeight="1" x14ac:dyDescent="0.25">
      <c r="A24" s="26">
        <v>35</v>
      </c>
      <c r="B24" s="27">
        <v>44795</v>
      </c>
      <c r="C24" s="26">
        <v>5</v>
      </c>
      <c r="D24" s="26">
        <v>1</v>
      </c>
      <c r="E24" s="26">
        <v>19</v>
      </c>
      <c r="F24" s="26">
        <v>29</v>
      </c>
      <c r="G24" s="26">
        <v>134</v>
      </c>
      <c r="H24" s="26">
        <v>2</v>
      </c>
      <c r="I24" s="26">
        <v>0</v>
      </c>
      <c r="J24" s="26">
        <v>10</v>
      </c>
      <c r="K24" s="26">
        <v>6</v>
      </c>
      <c r="L24" s="26">
        <v>2</v>
      </c>
      <c r="M24" s="26">
        <v>0</v>
      </c>
      <c r="N24" s="26">
        <v>3</v>
      </c>
      <c r="O24" s="26">
        <v>13</v>
      </c>
      <c r="P24" s="26">
        <v>0</v>
      </c>
      <c r="Q24" s="26">
        <v>22</v>
      </c>
      <c r="R24" s="26">
        <v>10</v>
      </c>
      <c r="S24" s="26">
        <v>2</v>
      </c>
      <c r="T24" s="26">
        <v>37</v>
      </c>
      <c r="U24" s="26">
        <v>6</v>
      </c>
      <c r="V24" s="26">
        <v>0</v>
      </c>
      <c r="W24" s="26">
        <v>12</v>
      </c>
      <c r="X24" s="26">
        <f t="shared" si="0"/>
        <v>45108</v>
      </c>
      <c r="Y24" s="7"/>
    </row>
    <row r="25" spans="1:25" ht="15.75" customHeight="1" x14ac:dyDescent="0.25">
      <c r="A25" s="26">
        <v>35</v>
      </c>
      <c r="B25" s="27">
        <v>44796</v>
      </c>
      <c r="C25" s="26">
        <v>7</v>
      </c>
      <c r="D25" s="26">
        <v>0</v>
      </c>
      <c r="E25" s="26">
        <v>18</v>
      </c>
      <c r="F25" s="26">
        <v>21</v>
      </c>
      <c r="G25" s="26">
        <v>70</v>
      </c>
      <c r="H25" s="26">
        <v>8</v>
      </c>
      <c r="I25" s="26">
        <v>2</v>
      </c>
      <c r="J25" s="26">
        <v>12</v>
      </c>
      <c r="K25" s="26">
        <v>4</v>
      </c>
      <c r="L25" s="26">
        <v>3</v>
      </c>
      <c r="M25" s="26">
        <v>0</v>
      </c>
      <c r="N25" s="26">
        <v>4</v>
      </c>
      <c r="O25" s="26">
        <v>8</v>
      </c>
      <c r="P25" s="26">
        <v>0</v>
      </c>
      <c r="Q25" s="26">
        <v>20</v>
      </c>
      <c r="R25" s="26">
        <v>15</v>
      </c>
      <c r="S25" s="26">
        <v>3</v>
      </c>
      <c r="T25" s="26">
        <v>30</v>
      </c>
      <c r="U25" s="26">
        <v>10</v>
      </c>
      <c r="V25" s="26">
        <v>0</v>
      </c>
      <c r="W25" s="26">
        <v>19</v>
      </c>
      <c r="X25" s="26">
        <f t="shared" si="0"/>
        <v>45050</v>
      </c>
      <c r="Y25" s="7"/>
    </row>
    <row r="26" spans="1:25" ht="15.75" customHeight="1" x14ac:dyDescent="0.25">
      <c r="A26" s="26">
        <v>35</v>
      </c>
      <c r="B26" s="27">
        <v>44797</v>
      </c>
      <c r="C26" s="26">
        <v>5</v>
      </c>
      <c r="D26" s="26">
        <v>1</v>
      </c>
      <c r="E26" s="26">
        <v>18</v>
      </c>
      <c r="F26" s="26">
        <v>16</v>
      </c>
      <c r="G26" s="26">
        <v>73</v>
      </c>
      <c r="H26" s="26">
        <v>4</v>
      </c>
      <c r="I26" s="26">
        <v>5</v>
      </c>
      <c r="J26" s="26">
        <v>5</v>
      </c>
      <c r="K26" s="26">
        <v>3</v>
      </c>
      <c r="L26" s="26">
        <v>4</v>
      </c>
      <c r="M26" s="26">
        <v>1</v>
      </c>
      <c r="N26" s="26">
        <v>3</v>
      </c>
      <c r="O26" s="26">
        <v>10</v>
      </c>
      <c r="P26" s="26">
        <v>3</v>
      </c>
      <c r="Q26" s="26">
        <v>24</v>
      </c>
      <c r="R26" s="26">
        <v>16</v>
      </c>
      <c r="S26" s="26">
        <v>2</v>
      </c>
      <c r="T26" s="26">
        <v>33</v>
      </c>
      <c r="U26" s="26">
        <v>14</v>
      </c>
      <c r="V26" s="26">
        <v>0</v>
      </c>
      <c r="W26" s="26">
        <v>20</v>
      </c>
      <c r="X26" s="26">
        <f t="shared" si="0"/>
        <v>45057</v>
      </c>
      <c r="Y26" s="7"/>
    </row>
    <row r="27" spans="1:25" ht="15.75" customHeight="1" x14ac:dyDescent="0.25">
      <c r="A27" s="26">
        <v>35</v>
      </c>
      <c r="B27" s="27">
        <v>44798</v>
      </c>
      <c r="C27" s="26">
        <v>2</v>
      </c>
      <c r="D27" s="26">
        <v>0</v>
      </c>
      <c r="E27" s="26">
        <v>18</v>
      </c>
      <c r="F27" s="26">
        <v>32</v>
      </c>
      <c r="G27" s="26">
        <v>80</v>
      </c>
      <c r="H27" s="26">
        <v>4</v>
      </c>
      <c r="I27" s="26">
        <v>0</v>
      </c>
      <c r="J27" s="26">
        <v>10</v>
      </c>
      <c r="K27" s="26">
        <v>5</v>
      </c>
      <c r="L27" s="26">
        <v>6</v>
      </c>
      <c r="M27" s="26">
        <v>0</v>
      </c>
      <c r="N27" s="26">
        <v>15</v>
      </c>
      <c r="O27" s="26">
        <v>9</v>
      </c>
      <c r="P27" s="26">
        <v>0</v>
      </c>
      <c r="Q27" s="26">
        <v>24</v>
      </c>
      <c r="R27" s="26">
        <v>15</v>
      </c>
      <c r="S27" s="26">
        <v>3</v>
      </c>
      <c r="T27" s="26">
        <v>25</v>
      </c>
      <c r="U27" s="26">
        <v>12</v>
      </c>
      <c r="V27" s="26">
        <v>0</v>
      </c>
      <c r="W27" s="26">
        <v>11</v>
      </c>
      <c r="X27" s="26">
        <f t="shared" si="0"/>
        <v>45069</v>
      </c>
      <c r="Y27" s="7"/>
    </row>
    <row r="28" spans="1:25" ht="15.75" customHeight="1" x14ac:dyDescent="0.25">
      <c r="A28" s="26">
        <v>35</v>
      </c>
      <c r="B28" s="27">
        <v>44799</v>
      </c>
      <c r="C28" s="26">
        <v>2</v>
      </c>
      <c r="D28" s="26">
        <v>0</v>
      </c>
      <c r="E28" s="26">
        <v>11</v>
      </c>
      <c r="F28" s="26">
        <v>29</v>
      </c>
      <c r="G28" s="26">
        <v>62</v>
      </c>
      <c r="H28" s="26">
        <v>4</v>
      </c>
      <c r="I28" s="26">
        <v>4</v>
      </c>
      <c r="J28" s="26">
        <v>3</v>
      </c>
      <c r="K28" s="26">
        <v>8</v>
      </c>
      <c r="L28" s="26">
        <v>7</v>
      </c>
      <c r="M28" s="26">
        <v>0</v>
      </c>
      <c r="N28" s="26">
        <v>2</v>
      </c>
      <c r="O28" s="26">
        <v>9</v>
      </c>
      <c r="P28" s="26">
        <v>0</v>
      </c>
      <c r="Q28" s="26">
        <v>19</v>
      </c>
      <c r="R28" s="26">
        <v>15</v>
      </c>
      <c r="S28" s="26">
        <v>4</v>
      </c>
      <c r="T28" s="26">
        <v>37</v>
      </c>
      <c r="U28" s="26">
        <v>10</v>
      </c>
      <c r="V28" s="26">
        <v>0</v>
      </c>
      <c r="W28" s="26">
        <v>12</v>
      </c>
      <c r="X28" s="26">
        <f t="shared" si="0"/>
        <v>45037</v>
      </c>
      <c r="Y28" s="7"/>
    </row>
    <row r="29" spans="1:25" ht="15.75" customHeight="1" x14ac:dyDescent="0.25">
      <c r="A29" s="26">
        <v>35</v>
      </c>
      <c r="B29" s="27">
        <v>44800</v>
      </c>
      <c r="C29" s="26">
        <v>0</v>
      </c>
      <c r="D29" s="26">
        <v>0</v>
      </c>
      <c r="E29" s="26">
        <v>0</v>
      </c>
      <c r="F29" s="26">
        <v>17</v>
      </c>
      <c r="G29" s="26">
        <v>104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f t="shared" si="0"/>
        <v>44921</v>
      </c>
      <c r="Y29" s="7"/>
    </row>
    <row r="30" spans="1:25" ht="15.75" customHeight="1" x14ac:dyDescent="0.25">
      <c r="A30" s="26">
        <v>35</v>
      </c>
      <c r="B30" s="27">
        <v>44801</v>
      </c>
      <c r="C30" s="26">
        <v>0</v>
      </c>
      <c r="D30" s="26">
        <v>0</v>
      </c>
      <c r="E30" s="26">
        <v>0</v>
      </c>
      <c r="F30" s="26">
        <v>27</v>
      </c>
      <c r="G30" s="26">
        <v>147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f t="shared" si="0"/>
        <v>44975</v>
      </c>
      <c r="Y30" s="7"/>
    </row>
    <row r="31" spans="1:25" ht="15.75" customHeight="1" x14ac:dyDescent="0.25">
      <c r="A31" s="26">
        <v>36</v>
      </c>
      <c r="B31" s="27">
        <v>44802</v>
      </c>
      <c r="C31" s="26">
        <v>3</v>
      </c>
      <c r="D31" s="26">
        <v>2</v>
      </c>
      <c r="E31" s="26">
        <v>11</v>
      </c>
      <c r="F31" s="26">
        <v>31</v>
      </c>
      <c r="G31" s="26">
        <v>135</v>
      </c>
      <c r="H31" s="26">
        <v>18</v>
      </c>
      <c r="I31" s="26">
        <v>3</v>
      </c>
      <c r="J31" s="26">
        <v>4</v>
      </c>
      <c r="K31" s="26">
        <v>0</v>
      </c>
      <c r="L31" s="26">
        <v>7</v>
      </c>
      <c r="M31" s="26">
        <v>0</v>
      </c>
      <c r="N31" s="26">
        <v>6</v>
      </c>
      <c r="O31" s="26">
        <v>10</v>
      </c>
      <c r="P31" s="26">
        <v>4</v>
      </c>
      <c r="Q31" s="26">
        <v>19</v>
      </c>
      <c r="R31" s="26">
        <v>7</v>
      </c>
      <c r="S31" s="26">
        <v>4</v>
      </c>
      <c r="T31" s="26">
        <v>27</v>
      </c>
      <c r="U31" s="26">
        <v>12</v>
      </c>
      <c r="V31" s="26">
        <v>0</v>
      </c>
      <c r="W31" s="26">
        <v>14</v>
      </c>
      <c r="X31" s="26">
        <f t="shared" si="0"/>
        <v>45119</v>
      </c>
      <c r="Y31" s="7"/>
    </row>
    <row r="32" spans="1:25" ht="15.75" customHeight="1" x14ac:dyDescent="0.25">
      <c r="A32" s="26">
        <v>36</v>
      </c>
      <c r="B32" s="27">
        <v>44803</v>
      </c>
      <c r="C32" s="26">
        <v>3</v>
      </c>
      <c r="D32" s="26">
        <v>1</v>
      </c>
      <c r="E32" s="26">
        <v>12</v>
      </c>
      <c r="F32" s="26">
        <v>30</v>
      </c>
      <c r="G32" s="26">
        <v>67</v>
      </c>
      <c r="H32" s="26">
        <v>4</v>
      </c>
      <c r="I32" s="26">
        <v>1</v>
      </c>
      <c r="J32" s="26">
        <v>2</v>
      </c>
      <c r="K32" s="26">
        <v>4</v>
      </c>
      <c r="L32" s="26">
        <v>4</v>
      </c>
      <c r="M32" s="26">
        <v>0</v>
      </c>
      <c r="N32" s="26">
        <v>2</v>
      </c>
      <c r="O32" s="26">
        <v>9</v>
      </c>
      <c r="P32" s="26">
        <v>0</v>
      </c>
      <c r="Q32" s="26">
        <v>7</v>
      </c>
      <c r="R32" s="26">
        <v>1</v>
      </c>
      <c r="S32" s="26">
        <v>1</v>
      </c>
      <c r="T32" s="26">
        <v>14</v>
      </c>
      <c r="U32" s="26">
        <v>7</v>
      </c>
      <c r="V32" s="26">
        <v>0</v>
      </c>
      <c r="W32" s="26">
        <v>13</v>
      </c>
      <c r="X32" s="26">
        <f t="shared" si="0"/>
        <v>44985</v>
      </c>
      <c r="Y32" s="7"/>
    </row>
    <row r="33" spans="1:25" ht="15.75" customHeight="1" x14ac:dyDescent="0.25">
      <c r="A33" s="26">
        <v>36</v>
      </c>
      <c r="B33" s="27">
        <v>44804</v>
      </c>
      <c r="C33" s="26">
        <v>3</v>
      </c>
      <c r="D33" s="26">
        <v>1</v>
      </c>
      <c r="E33" s="26">
        <v>10</v>
      </c>
      <c r="F33" s="26">
        <v>24</v>
      </c>
      <c r="G33" s="26">
        <v>79</v>
      </c>
      <c r="H33" s="26">
        <v>3</v>
      </c>
      <c r="I33" s="26">
        <v>0</v>
      </c>
      <c r="J33" s="26">
        <v>4</v>
      </c>
      <c r="K33" s="26">
        <v>6</v>
      </c>
      <c r="L33" s="26">
        <v>4</v>
      </c>
      <c r="M33" s="26">
        <v>1</v>
      </c>
      <c r="N33" s="26">
        <v>3</v>
      </c>
      <c r="O33" s="26">
        <v>11</v>
      </c>
      <c r="P33" s="26">
        <v>0</v>
      </c>
      <c r="Q33" s="26">
        <v>26</v>
      </c>
      <c r="R33" s="26">
        <v>10</v>
      </c>
      <c r="S33" s="26">
        <v>3</v>
      </c>
      <c r="T33" s="26">
        <v>26</v>
      </c>
      <c r="U33" s="26">
        <v>4</v>
      </c>
      <c r="V33" s="26">
        <v>0</v>
      </c>
      <c r="W33" s="26">
        <v>11</v>
      </c>
      <c r="X33" s="26">
        <f t="shared" si="0"/>
        <v>45033</v>
      </c>
      <c r="Y33" s="7"/>
    </row>
    <row r="34" spans="1:25" ht="15.75" customHeight="1" x14ac:dyDescent="0.25">
      <c r="A34" s="95" t="s">
        <v>25</v>
      </c>
      <c r="B34" s="96"/>
      <c r="C34" s="28">
        <f t="shared" ref="C34:K34" si="1">SUM(C3+C4+C5+C6+C7+C8+C9+C10+C11+C12+C13+C14+C15+C16+C17+C18+C19+C20+C21+C22+C23+C24+C25+C26+C27+C28+C29+C30+C31+C32+C33)</f>
        <v>92</v>
      </c>
      <c r="D34" s="28">
        <f t="shared" si="1"/>
        <v>14</v>
      </c>
      <c r="E34" s="28">
        <f t="shared" si="1"/>
        <v>303</v>
      </c>
      <c r="F34" s="29">
        <f t="shared" si="1"/>
        <v>686</v>
      </c>
      <c r="G34" s="29">
        <f t="shared" si="1"/>
        <v>2126</v>
      </c>
      <c r="H34" s="29">
        <f t="shared" si="1"/>
        <v>134</v>
      </c>
      <c r="I34" s="29">
        <f t="shared" si="1"/>
        <v>39</v>
      </c>
      <c r="J34" s="29">
        <f t="shared" si="1"/>
        <v>149</v>
      </c>
      <c r="K34" s="29">
        <f t="shared" si="1"/>
        <v>184</v>
      </c>
      <c r="L34" s="29">
        <v>108</v>
      </c>
      <c r="M34" s="29">
        <f t="shared" ref="M34:W34" si="2">SUM(M3+M4+M5+M6+M7+M8+M9+M10+M11+M12+M13+M14+M15+M16+M17+M18+M19+M20+M21+M22+M23+M24+M25+M26+M27+M28+M29+M30+M31+M32+M33)</f>
        <v>6</v>
      </c>
      <c r="N34" s="29">
        <f t="shared" si="2"/>
        <v>96</v>
      </c>
      <c r="O34" s="28">
        <f t="shared" si="2"/>
        <v>178</v>
      </c>
      <c r="P34" s="29">
        <f t="shared" si="2"/>
        <v>12</v>
      </c>
      <c r="Q34" s="29">
        <f t="shared" si="2"/>
        <v>529</v>
      </c>
      <c r="R34" s="29">
        <f t="shared" si="2"/>
        <v>295</v>
      </c>
      <c r="S34" s="29">
        <f t="shared" si="2"/>
        <v>57</v>
      </c>
      <c r="T34" s="29">
        <f t="shared" si="2"/>
        <v>655</v>
      </c>
      <c r="U34" s="29">
        <f t="shared" si="2"/>
        <v>219</v>
      </c>
      <c r="V34" s="29">
        <f t="shared" si="2"/>
        <v>0</v>
      </c>
      <c r="W34" s="28">
        <f t="shared" si="2"/>
        <v>364</v>
      </c>
      <c r="X34" s="30">
        <f>SUM(W34+V34+U34+T34+S34+R34+Q34+P34+O34+N34+M34+L34+K34+J34+I34+H34+G34+F34+E34+D34+C34+B34)</f>
        <v>6246</v>
      </c>
      <c r="Y34" s="8"/>
    </row>
    <row r="35" spans="1:25" ht="15.75" customHeight="1" x14ac:dyDescent="0.25"/>
    <row r="36" spans="1:25" ht="15.75" customHeight="1" x14ac:dyDescent="0.25"/>
    <row r="37" spans="1:25" ht="15.75" customHeight="1" x14ac:dyDescent="0.25"/>
    <row r="38" spans="1:25" ht="15.75" customHeight="1" x14ac:dyDescent="0.25"/>
    <row r="39" spans="1:25" ht="15.75" customHeight="1" x14ac:dyDescent="0.25"/>
    <row r="40" spans="1:25" ht="15.75" customHeight="1" x14ac:dyDescent="0.25"/>
    <row r="41" spans="1:25" ht="15.75" customHeight="1" x14ac:dyDescent="0.25"/>
    <row r="42" spans="1:25" ht="15.75" customHeight="1" x14ac:dyDescent="0.25"/>
    <row r="43" spans="1:25" ht="15.75" customHeight="1" x14ac:dyDescent="0.25"/>
    <row r="44" spans="1:25" ht="15.75" customHeight="1" x14ac:dyDescent="0.25"/>
    <row r="45" spans="1:25" ht="15.75" customHeight="1" x14ac:dyDescent="0.25"/>
    <row r="46" spans="1:25" ht="15.75" customHeight="1" x14ac:dyDescent="0.25"/>
    <row r="47" spans="1:25" ht="15.75" customHeight="1" x14ac:dyDescent="0.25"/>
    <row r="48" spans="1:2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10">
    <mergeCell ref="X1:X2"/>
    <mergeCell ref="I1:J1"/>
    <mergeCell ref="L1:M1"/>
    <mergeCell ref="A34:B34"/>
    <mergeCell ref="R1:S1"/>
    <mergeCell ref="U1:V1"/>
    <mergeCell ref="A1:A2"/>
    <mergeCell ref="B1:B2"/>
    <mergeCell ref="C1:D1"/>
    <mergeCell ref="F1:G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D5FD-2490-4B80-86D0-ED19DF2CD247}">
  <dimension ref="A1:AH1002"/>
  <sheetViews>
    <sheetView tabSelected="1" zoomScale="55" zoomScaleNormal="55" workbookViewId="0">
      <pane xSplit="2" ySplit="2" topLeftCell="C3" activePane="bottomRight" state="frozen"/>
      <selection pane="topRight" activeCell="C1" sqref="C1"/>
      <selection pane="bottomLeft" activeCell="A6" sqref="A6"/>
      <selection pane="bottomRight" activeCell="H13" sqref="H13"/>
    </sheetView>
  </sheetViews>
  <sheetFormatPr baseColWidth="10" defaultColWidth="14.42578125" defaultRowHeight="15" customHeight="1" x14ac:dyDescent="0.25"/>
  <cols>
    <col min="1" max="1" width="10.140625" customWidth="1"/>
    <col min="2" max="14" width="10.7109375" customWidth="1"/>
    <col min="15" max="15" width="9.5703125" customWidth="1"/>
    <col min="16" max="27" width="10.7109375" customWidth="1"/>
  </cols>
  <sheetData>
    <row r="1" spans="1:27" ht="15.75" thickBot="1" x14ac:dyDescent="0.3">
      <c r="A1" s="13"/>
      <c r="B1" s="14"/>
      <c r="C1" s="93">
        <v>2.1</v>
      </c>
      <c r="D1" s="94"/>
      <c r="E1" s="2">
        <v>2.2000000000000002</v>
      </c>
      <c r="F1" s="9"/>
      <c r="G1" s="9"/>
      <c r="H1" s="9"/>
      <c r="I1" s="9"/>
      <c r="J1" s="9"/>
      <c r="K1" s="105"/>
      <c r="L1" s="105"/>
      <c r="M1" s="105"/>
      <c r="N1" s="105"/>
      <c r="O1" s="101"/>
      <c r="P1" s="12"/>
      <c r="Q1" s="12"/>
      <c r="R1" s="12"/>
      <c r="S1" s="12">
        <v>2.9</v>
      </c>
      <c r="T1" s="102" t="s">
        <v>2</v>
      </c>
      <c r="U1" s="103"/>
      <c r="V1" s="12">
        <v>2.11</v>
      </c>
      <c r="W1" s="15"/>
      <c r="X1" s="15"/>
      <c r="Y1" s="15"/>
      <c r="Z1" s="91" t="s">
        <v>3</v>
      </c>
      <c r="AA1" s="1"/>
    </row>
    <row r="2" spans="1:27" ht="128.25" thickBot="1" x14ac:dyDescent="0.3">
      <c r="A2" s="13" t="s">
        <v>0</v>
      </c>
      <c r="B2" s="14" t="s">
        <v>1</v>
      </c>
      <c r="C2" s="3" t="s">
        <v>4</v>
      </c>
      <c r="D2" s="4" t="s">
        <v>5</v>
      </c>
      <c r="E2" s="4" t="s">
        <v>6</v>
      </c>
      <c r="F2" s="4" t="s">
        <v>39</v>
      </c>
      <c r="G2" s="3" t="s">
        <v>13</v>
      </c>
      <c r="H2" s="4" t="s">
        <v>14</v>
      </c>
      <c r="I2" s="4" t="s">
        <v>16</v>
      </c>
      <c r="J2" s="55" t="s">
        <v>37</v>
      </c>
      <c r="K2" s="10" t="s">
        <v>28</v>
      </c>
      <c r="L2" s="11" t="s">
        <v>27</v>
      </c>
      <c r="M2" s="55" t="s">
        <v>38</v>
      </c>
      <c r="N2" s="3" t="s">
        <v>7</v>
      </c>
      <c r="O2" s="3" t="s">
        <v>26</v>
      </c>
      <c r="P2" s="3" t="s">
        <v>29</v>
      </c>
      <c r="Q2" s="4" t="s">
        <v>30</v>
      </c>
      <c r="R2" s="4" t="s">
        <v>31</v>
      </c>
      <c r="S2" s="4" t="s">
        <v>32</v>
      </c>
      <c r="T2" s="3" t="s">
        <v>33</v>
      </c>
      <c r="U2" s="4" t="s">
        <v>34</v>
      </c>
      <c r="V2" s="4" t="s">
        <v>40</v>
      </c>
      <c r="W2" s="11" t="s">
        <v>35</v>
      </c>
      <c r="X2" s="11" t="s">
        <v>15</v>
      </c>
      <c r="Y2" s="11" t="s">
        <v>36</v>
      </c>
      <c r="Z2" s="92"/>
      <c r="AA2" s="5"/>
    </row>
    <row r="3" spans="1:27" ht="31.5" x14ac:dyDescent="0.25">
      <c r="A3" s="106" t="s">
        <v>67</v>
      </c>
      <c r="B3" s="31" t="s">
        <v>68</v>
      </c>
      <c r="C3" s="32">
        <f>+'Final Agosto 2022'!C3</f>
        <v>5</v>
      </c>
      <c r="D3" s="32">
        <f>+'Final Agosto 2022'!D3</f>
        <v>1</v>
      </c>
      <c r="E3" s="32">
        <f>+'Final Agosto 2022'!E3</f>
        <v>15</v>
      </c>
      <c r="F3" s="32">
        <f>+'Final Agosto 2022'!K3</f>
        <v>15</v>
      </c>
      <c r="G3" s="32">
        <f>+'Final Agosto 2022'!L3</f>
        <v>8</v>
      </c>
      <c r="H3" s="32">
        <f>+'Final Agosto 2022'!M3</f>
        <v>0</v>
      </c>
      <c r="I3" s="33">
        <f>+'Final Agosto 2022'!O3</f>
        <v>10</v>
      </c>
      <c r="J3" s="34">
        <f>SUM(C3:I3)</f>
        <v>54</v>
      </c>
      <c r="K3" s="32">
        <f>+'Final Agosto 2022'!I3</f>
        <v>1</v>
      </c>
      <c r="L3" s="32">
        <f>+'Final Agosto 2022'!J3</f>
        <v>2</v>
      </c>
      <c r="M3" s="35">
        <f>SUM(K3:L3)</f>
        <v>3</v>
      </c>
      <c r="N3" s="32">
        <f>+'Final Agosto 2022'!F3</f>
        <v>16</v>
      </c>
      <c r="O3" s="32">
        <f>+'Final Agosto 2022'!G3</f>
        <v>1</v>
      </c>
      <c r="P3" s="33">
        <f>+'Final Agosto 2022'!U3</f>
        <v>7</v>
      </c>
      <c r="Q3" s="33">
        <f>+'Final Agosto 2022'!V3</f>
        <v>0</v>
      </c>
      <c r="R3" s="33">
        <f>+'Final Agosto 2022'!W3</f>
        <v>19</v>
      </c>
      <c r="S3" s="33">
        <f>+'Final Agosto 2022'!Q3</f>
        <v>23</v>
      </c>
      <c r="T3" s="33">
        <f>+'Final Agosto 2022'!R3</f>
        <v>10</v>
      </c>
      <c r="U3" s="33">
        <f>+'Final Agosto 2022'!S3</f>
        <v>1</v>
      </c>
      <c r="V3" s="33">
        <f>+'Final Agosto 2022'!T3</f>
        <v>29</v>
      </c>
      <c r="W3" s="32">
        <f>+'Final Agosto 2022'!H3</f>
        <v>3</v>
      </c>
      <c r="X3" s="33">
        <f>+'Final Agosto 2022'!N3</f>
        <v>12</v>
      </c>
      <c r="Y3" s="32">
        <f>+'Final Agosto 2022'!P3</f>
        <v>0</v>
      </c>
      <c r="Z3" s="36">
        <f>SUM(J3,M3:X3)</f>
        <v>178</v>
      </c>
      <c r="AA3" s="7"/>
    </row>
    <row r="4" spans="1:27" ht="31.5" x14ac:dyDescent="0.25">
      <c r="A4" s="107"/>
      <c r="B4" s="31" t="s">
        <v>69</v>
      </c>
      <c r="C4" s="32">
        <f>+'Final Agosto 2022'!C4</f>
        <v>8</v>
      </c>
      <c r="D4" s="32">
        <f>+'Final Agosto 2022'!D4</f>
        <v>0</v>
      </c>
      <c r="E4" s="32">
        <f>+'Final Agosto 2022'!E4</f>
        <v>11</v>
      </c>
      <c r="F4" s="32">
        <f>+'Final Agosto 2022'!K4</f>
        <v>17</v>
      </c>
      <c r="G4" s="32">
        <f>+'Final Agosto 2022'!L4</f>
        <v>4</v>
      </c>
      <c r="H4" s="32">
        <f>+'Final Agosto 2022'!M4</f>
        <v>1</v>
      </c>
      <c r="I4" s="33">
        <f>+'Final Agosto 2022'!O4</f>
        <v>10</v>
      </c>
      <c r="J4" s="34">
        <f t="shared" ref="J4:J9" si="0">SUM(C4:I4)</f>
        <v>51</v>
      </c>
      <c r="K4" s="32">
        <f>+'Final Agosto 2022'!I4</f>
        <v>3</v>
      </c>
      <c r="L4" s="32">
        <f>+'Final Agosto 2022'!J4</f>
        <v>6</v>
      </c>
      <c r="M4" s="35">
        <f t="shared" ref="M4:M9" si="1">SUM(K4:L4)</f>
        <v>9</v>
      </c>
      <c r="N4" s="32">
        <f>+'Final Agosto 2022'!F4</f>
        <v>18</v>
      </c>
      <c r="O4" s="32">
        <f>+'Final Agosto 2022'!G4</f>
        <v>2</v>
      </c>
      <c r="P4" s="33">
        <f>+'Final Agosto 2022'!U4</f>
        <v>15</v>
      </c>
      <c r="Q4" s="33">
        <f>+'Final Agosto 2022'!V4</f>
        <v>0</v>
      </c>
      <c r="R4" s="33">
        <f>+'Final Agosto 2022'!W4</f>
        <v>15</v>
      </c>
      <c r="S4" s="33">
        <f>+'Final Agosto 2022'!Q4</f>
        <v>23</v>
      </c>
      <c r="T4" s="33">
        <f>+'Final Agosto 2022'!R4</f>
        <v>15</v>
      </c>
      <c r="U4" s="33">
        <f>+'Final Agosto 2022'!S4</f>
        <v>2</v>
      </c>
      <c r="V4" s="33">
        <f>+'Final Agosto 2022'!T4</f>
        <v>32</v>
      </c>
      <c r="W4" s="32">
        <f>+'Final Agosto 2022'!H4</f>
        <v>10</v>
      </c>
      <c r="X4" s="33">
        <f>+'Final Agosto 2022'!N4</f>
        <v>1</v>
      </c>
      <c r="Y4" s="32">
        <f>+'Final Agosto 2022'!P4</f>
        <v>0</v>
      </c>
      <c r="Z4" s="36">
        <f t="shared" ref="Z4:Z37" si="2">SUM(J4,M4:X4)</f>
        <v>193</v>
      </c>
      <c r="AA4" s="7"/>
    </row>
    <row r="5" spans="1:27" ht="31.5" x14ac:dyDescent="0.25">
      <c r="A5" s="107"/>
      <c r="B5" s="31" t="s">
        <v>70</v>
      </c>
      <c r="C5" s="32">
        <f>+'Final Agosto 2022'!C5</f>
        <v>5</v>
      </c>
      <c r="D5" s="32">
        <f>+'Final Agosto 2022'!D5</f>
        <v>0</v>
      </c>
      <c r="E5" s="32">
        <f>+'Final Agosto 2022'!E5</f>
        <v>14</v>
      </c>
      <c r="F5" s="32">
        <f>+'Final Agosto 2022'!K5</f>
        <v>20</v>
      </c>
      <c r="G5" s="32">
        <f>+'Final Agosto 2022'!L5</f>
        <v>9</v>
      </c>
      <c r="H5" s="32">
        <f>+'Final Agosto 2022'!M5</f>
        <v>0</v>
      </c>
      <c r="I5" s="33">
        <f>+'Final Agosto 2022'!O5</f>
        <v>7</v>
      </c>
      <c r="J5" s="34">
        <f t="shared" si="0"/>
        <v>55</v>
      </c>
      <c r="K5" s="32">
        <f>+'Final Agosto 2022'!I5</f>
        <v>3</v>
      </c>
      <c r="L5" s="32">
        <f>+'Final Agosto 2022'!J5</f>
        <v>6</v>
      </c>
      <c r="M5" s="35">
        <f t="shared" si="1"/>
        <v>9</v>
      </c>
      <c r="N5" s="32">
        <f>+'Final Agosto 2022'!F5</f>
        <v>21</v>
      </c>
      <c r="O5" s="32">
        <f>+'Final Agosto 2022'!G5</f>
        <v>3</v>
      </c>
      <c r="P5" s="33">
        <f>+'Final Agosto 2022'!U5</f>
        <v>10</v>
      </c>
      <c r="Q5" s="33">
        <f>+'Final Agosto 2022'!V5</f>
        <v>0</v>
      </c>
      <c r="R5" s="33">
        <f>+'Final Agosto 2022'!W5</f>
        <v>19</v>
      </c>
      <c r="S5" s="33">
        <f>+'Final Agosto 2022'!Q5</f>
        <v>25</v>
      </c>
      <c r="T5" s="33">
        <f>+'Final Agosto 2022'!R5</f>
        <v>17</v>
      </c>
      <c r="U5" s="33">
        <f>+'Final Agosto 2022'!S5</f>
        <v>4</v>
      </c>
      <c r="V5" s="33">
        <f>+'Final Agosto 2022'!T5</f>
        <v>27</v>
      </c>
      <c r="W5" s="32">
        <f>+'Final Agosto 2022'!H5</f>
        <v>10</v>
      </c>
      <c r="X5" s="33">
        <f>+'Final Agosto 2022'!N5</f>
        <v>1</v>
      </c>
      <c r="Y5" s="32">
        <f>+'Final Agosto 2022'!P5</f>
        <v>3</v>
      </c>
      <c r="Z5" s="36">
        <f t="shared" si="2"/>
        <v>201</v>
      </c>
      <c r="AA5" s="7"/>
    </row>
    <row r="6" spans="1:27" ht="31.5" x14ac:dyDescent="0.25">
      <c r="A6" s="107"/>
      <c r="B6" s="31" t="s">
        <v>71</v>
      </c>
      <c r="C6" s="32">
        <f>+'Final Agosto 2022'!C6</f>
        <v>2</v>
      </c>
      <c r="D6" s="32">
        <f>+'Final Agosto 2022'!D6</f>
        <v>1</v>
      </c>
      <c r="E6" s="32">
        <f>+'Final Agosto 2022'!E6</f>
        <v>10</v>
      </c>
      <c r="F6" s="32">
        <f>+'Final Agosto 2022'!K6</f>
        <v>9</v>
      </c>
      <c r="G6" s="32">
        <f>+'Final Agosto 2022'!L6</f>
        <v>5</v>
      </c>
      <c r="H6" s="32">
        <f>+'Final Agosto 2022'!M6</f>
        <v>0</v>
      </c>
      <c r="I6" s="33">
        <f>+'Final Agosto 2022'!O6</f>
        <v>3</v>
      </c>
      <c r="J6" s="34">
        <f t="shared" si="0"/>
        <v>30</v>
      </c>
      <c r="K6" s="32">
        <f>+'Final Agosto 2022'!I6</f>
        <v>0</v>
      </c>
      <c r="L6" s="32">
        <f>+'Final Agosto 2022'!J6</f>
        <v>7</v>
      </c>
      <c r="M6" s="35">
        <f t="shared" si="1"/>
        <v>7</v>
      </c>
      <c r="N6" s="32">
        <f>+'Final Agosto 2022'!F6</f>
        <v>18</v>
      </c>
      <c r="O6" s="32">
        <f>+'Final Agosto 2022'!G6</f>
        <v>4</v>
      </c>
      <c r="P6" s="33">
        <f>+'Final Agosto 2022'!U6</f>
        <v>5</v>
      </c>
      <c r="Q6" s="33">
        <f>+'Final Agosto 2022'!V6</f>
        <v>0</v>
      </c>
      <c r="R6" s="33">
        <f>+'Final Agosto 2022'!W6</f>
        <v>24</v>
      </c>
      <c r="S6" s="33">
        <f>+'Final Agosto 2022'!Q6</f>
        <v>25</v>
      </c>
      <c r="T6" s="33">
        <f>+'Final Agosto 2022'!R6</f>
        <v>18</v>
      </c>
      <c r="U6" s="33">
        <f>+'Final Agosto 2022'!S6</f>
        <v>3</v>
      </c>
      <c r="V6" s="33">
        <f>+'Final Agosto 2022'!T6</f>
        <v>28</v>
      </c>
      <c r="W6" s="32">
        <f>+'Final Agosto 2022'!H6</f>
        <v>12</v>
      </c>
      <c r="X6" s="33">
        <f>+'Final Agosto 2022'!N6</f>
        <v>1</v>
      </c>
      <c r="Y6" s="32">
        <f>+'Final Agosto 2022'!P6</f>
        <v>0</v>
      </c>
      <c r="Z6" s="36">
        <f t="shared" si="2"/>
        <v>175</v>
      </c>
      <c r="AA6" s="7"/>
    </row>
    <row r="7" spans="1:27" ht="30" x14ac:dyDescent="0.25">
      <c r="A7" s="107"/>
      <c r="B7" s="37" t="s">
        <v>72</v>
      </c>
      <c r="C7" s="32">
        <f>+'Final Agosto 2022'!C7</f>
        <v>3</v>
      </c>
      <c r="D7" s="32">
        <f>+'Final Agosto 2022'!D7</f>
        <v>3</v>
      </c>
      <c r="E7" s="32">
        <f>+'Final Agosto 2022'!E7</f>
        <v>10</v>
      </c>
      <c r="F7" s="32">
        <f>+'Final Agosto 2022'!K7</f>
        <v>2</v>
      </c>
      <c r="G7" s="32">
        <f>+'Final Agosto 2022'!L7</f>
        <v>6</v>
      </c>
      <c r="H7" s="32">
        <f>+'Final Agosto 2022'!M7</f>
        <v>2</v>
      </c>
      <c r="I7" s="33">
        <f>+'Final Agosto 2022'!O7</f>
        <v>7</v>
      </c>
      <c r="J7" s="34">
        <f>SUM(C7:I7)</f>
        <v>33</v>
      </c>
      <c r="K7" s="32">
        <f>+'Final Agosto 2022'!I7</f>
        <v>4</v>
      </c>
      <c r="L7" s="32">
        <f>+'Final Agosto 2022'!J7</f>
        <v>4</v>
      </c>
      <c r="M7" s="35">
        <f t="shared" si="1"/>
        <v>8</v>
      </c>
      <c r="N7" s="32">
        <f>+'Final Agosto 2022'!F7</f>
        <v>20</v>
      </c>
      <c r="O7" s="32">
        <f>+'Final Agosto 2022'!G7</f>
        <v>3</v>
      </c>
      <c r="P7" s="33">
        <f>+'Final Agosto 2022'!U7</f>
        <v>8</v>
      </c>
      <c r="Q7" s="33">
        <f>+'Final Agosto 2022'!V7</f>
        <v>0</v>
      </c>
      <c r="R7" s="33">
        <f>+'Final Agosto 2022'!W7</f>
        <v>16</v>
      </c>
      <c r="S7" s="33">
        <f>+'Final Agosto 2022'!Q7</f>
        <v>28</v>
      </c>
      <c r="T7" s="33">
        <f>+'Final Agosto 2022'!R7</f>
        <v>15</v>
      </c>
      <c r="U7" s="33">
        <f>+'Final Agosto 2022'!S7</f>
        <v>4</v>
      </c>
      <c r="V7" s="33">
        <f>+'Final Agosto 2022'!T7</f>
        <v>23</v>
      </c>
      <c r="W7" s="32">
        <f>+'Final Agosto 2022'!H7</f>
        <v>5</v>
      </c>
      <c r="X7" s="33">
        <f>+'Final Agosto 2022'!N7</f>
        <v>3</v>
      </c>
      <c r="Y7" s="32">
        <f>+'Final Agosto 2022'!P7</f>
        <v>0</v>
      </c>
      <c r="Z7" s="36">
        <f t="shared" si="2"/>
        <v>166</v>
      </c>
      <c r="AA7" s="7"/>
    </row>
    <row r="8" spans="1:27" ht="31.5" x14ac:dyDescent="0.25">
      <c r="A8" s="107"/>
      <c r="B8" s="31" t="s">
        <v>73</v>
      </c>
      <c r="C8" s="32">
        <f>+'Final Agosto 2022'!C8</f>
        <v>0</v>
      </c>
      <c r="D8" s="32">
        <f>+'Final Agosto 2022'!D8</f>
        <v>0</v>
      </c>
      <c r="E8" s="32">
        <f>+'Final Agosto 2022'!E8</f>
        <v>0</v>
      </c>
      <c r="F8" s="32">
        <f>+'Final Agosto 2022'!K8</f>
        <v>0</v>
      </c>
      <c r="G8" s="32">
        <f>+'Final Agosto 2022'!L8</f>
        <v>0</v>
      </c>
      <c r="H8" s="32">
        <f>+'Final Agosto 2022'!M8</f>
        <v>0</v>
      </c>
      <c r="I8" s="33">
        <f>+'Final Agosto 2022'!O8</f>
        <v>0</v>
      </c>
      <c r="J8" s="34">
        <f t="shared" si="0"/>
        <v>0</v>
      </c>
      <c r="K8" s="32">
        <f>+'Final Agosto 2022'!I8</f>
        <v>0</v>
      </c>
      <c r="L8" s="32">
        <f>+'Final Agosto 2022'!J8</f>
        <v>0</v>
      </c>
      <c r="M8" s="35">
        <f t="shared" si="1"/>
        <v>0</v>
      </c>
      <c r="N8" s="32">
        <f>+'Final Agosto 2022'!F8</f>
        <v>15</v>
      </c>
      <c r="O8" s="32">
        <f>+'Final Agosto 2022'!G8</f>
        <v>45</v>
      </c>
      <c r="P8" s="33">
        <f>+'Final Agosto 2022'!U8</f>
        <v>0</v>
      </c>
      <c r="Q8" s="33">
        <f>+'Final Agosto 2022'!V8</f>
        <v>0</v>
      </c>
      <c r="R8" s="33">
        <f>+'Final Agosto 2022'!W8</f>
        <v>0</v>
      </c>
      <c r="S8" s="33">
        <f>+'Final Agosto 2022'!Q8</f>
        <v>0</v>
      </c>
      <c r="T8" s="33">
        <f>+'Final Agosto 2022'!R8</f>
        <v>0</v>
      </c>
      <c r="U8" s="33">
        <f>+'Final Agosto 2022'!S8</f>
        <v>0</v>
      </c>
      <c r="V8" s="33">
        <f>+'Final Agosto 2022'!T8</f>
        <v>0</v>
      </c>
      <c r="W8" s="32">
        <f>+'Final Agosto 2022'!H8</f>
        <v>0</v>
      </c>
      <c r="X8" s="33">
        <f>+'Final Agosto 2022'!N8</f>
        <v>0</v>
      </c>
      <c r="Y8" s="32">
        <f>+'Final Agosto 2022'!P8</f>
        <v>0</v>
      </c>
      <c r="Z8" s="36">
        <f t="shared" si="2"/>
        <v>60</v>
      </c>
      <c r="AA8" s="7"/>
    </row>
    <row r="9" spans="1:27" ht="31.5" x14ac:dyDescent="0.25">
      <c r="A9" s="108"/>
      <c r="B9" s="31" t="s">
        <v>74</v>
      </c>
      <c r="C9" s="32">
        <f>+'Final Agosto 2022'!C9</f>
        <v>0</v>
      </c>
      <c r="D9" s="32">
        <f>+'Final Agosto 2022'!D9</f>
        <v>0</v>
      </c>
      <c r="E9" s="32">
        <f>+'Final Agosto 2022'!E9</f>
        <v>0</v>
      </c>
      <c r="F9" s="32">
        <f>+'Final Agosto 2022'!K9</f>
        <v>0</v>
      </c>
      <c r="G9" s="32">
        <f>+'Final Agosto 2022'!L9</f>
        <v>0</v>
      </c>
      <c r="H9" s="32">
        <f>+'Final Agosto 2022'!M9</f>
        <v>0</v>
      </c>
      <c r="I9" s="33">
        <f>+'Final Agosto 2022'!O9</f>
        <v>0</v>
      </c>
      <c r="J9" s="34">
        <f t="shared" si="0"/>
        <v>0</v>
      </c>
      <c r="K9" s="32">
        <f>+'Final Agosto 2022'!I9</f>
        <v>0</v>
      </c>
      <c r="L9" s="32">
        <f>+'Final Agosto 2022'!J9</f>
        <v>0</v>
      </c>
      <c r="M9" s="35">
        <f t="shared" si="1"/>
        <v>0</v>
      </c>
      <c r="N9" s="32">
        <f>+'Final Agosto 2022'!F9</f>
        <v>27</v>
      </c>
      <c r="O9" s="32">
        <f>+'Final Agosto 2022'!G9</f>
        <v>2</v>
      </c>
      <c r="P9" s="33">
        <f>+'Final Agosto 2022'!U9</f>
        <v>0</v>
      </c>
      <c r="Q9" s="33">
        <f>+'Final Agosto 2022'!V9</f>
        <v>0</v>
      </c>
      <c r="R9" s="33">
        <f>+'Final Agosto 2022'!W9</f>
        <v>0</v>
      </c>
      <c r="S9" s="33">
        <f>+'Final Agosto 2022'!Q9</f>
        <v>0</v>
      </c>
      <c r="T9" s="33">
        <f>+'Final Agosto 2022'!R9</f>
        <v>0</v>
      </c>
      <c r="U9" s="33">
        <f>+'Final Agosto 2022'!S9</f>
        <v>0</v>
      </c>
      <c r="V9" s="33">
        <f>+'Final Agosto 2022'!T9</f>
        <v>0</v>
      </c>
      <c r="W9" s="32">
        <f>+'Final Agosto 2022'!H9</f>
        <v>0</v>
      </c>
      <c r="X9" s="33">
        <f>+'Final Agosto 2022'!N9</f>
        <v>0</v>
      </c>
      <c r="Y9" s="32">
        <f>+'Final Agosto 2022'!P9</f>
        <v>0</v>
      </c>
      <c r="Z9" s="36">
        <f t="shared" si="2"/>
        <v>29</v>
      </c>
      <c r="AA9" s="7"/>
    </row>
    <row r="10" spans="1:27" ht="15.75" x14ac:dyDescent="0.25">
      <c r="A10" s="38"/>
      <c r="B10" s="39"/>
      <c r="C10" s="40">
        <f>SUM(C3:C9)</f>
        <v>23</v>
      </c>
      <c r="D10" s="40">
        <f t="shared" ref="D10:W10" si="3">SUM(D3:D9)</f>
        <v>5</v>
      </c>
      <c r="E10" s="40">
        <f t="shared" si="3"/>
        <v>60</v>
      </c>
      <c r="F10" s="40">
        <f t="shared" si="3"/>
        <v>63</v>
      </c>
      <c r="G10" s="40">
        <f t="shared" si="3"/>
        <v>32</v>
      </c>
      <c r="H10" s="40">
        <f t="shared" si="3"/>
        <v>3</v>
      </c>
      <c r="I10" s="40">
        <f t="shared" si="3"/>
        <v>37</v>
      </c>
      <c r="J10" s="40">
        <f>SUM(J3:J9)</f>
        <v>223</v>
      </c>
      <c r="K10" s="40">
        <f t="shared" si="3"/>
        <v>11</v>
      </c>
      <c r="L10" s="40">
        <f t="shared" si="3"/>
        <v>25</v>
      </c>
      <c r="M10" s="35">
        <f t="shared" si="3"/>
        <v>36</v>
      </c>
      <c r="N10" s="40">
        <v>195</v>
      </c>
      <c r="O10" s="40">
        <f t="shared" si="3"/>
        <v>60</v>
      </c>
      <c r="P10" s="40">
        <f t="shared" si="3"/>
        <v>45</v>
      </c>
      <c r="Q10" s="40">
        <f t="shared" si="3"/>
        <v>0</v>
      </c>
      <c r="R10" s="40">
        <f t="shared" si="3"/>
        <v>93</v>
      </c>
      <c r="S10" s="40">
        <f t="shared" si="3"/>
        <v>124</v>
      </c>
      <c r="T10" s="40">
        <f t="shared" si="3"/>
        <v>75</v>
      </c>
      <c r="U10" s="40">
        <f t="shared" si="3"/>
        <v>14</v>
      </c>
      <c r="V10" s="40">
        <f t="shared" si="3"/>
        <v>139</v>
      </c>
      <c r="W10" s="40">
        <f t="shared" si="3"/>
        <v>40</v>
      </c>
      <c r="X10" s="40">
        <f>SUM(X3:X9)</f>
        <v>18</v>
      </c>
      <c r="Y10" s="40">
        <f>SUM(Y3:Y9)</f>
        <v>3</v>
      </c>
      <c r="Z10" s="41">
        <f t="shared" si="2"/>
        <v>1062</v>
      </c>
      <c r="AA10" s="7"/>
    </row>
    <row r="11" spans="1:27" ht="31.5" x14ac:dyDescent="0.25">
      <c r="A11" s="106" t="s">
        <v>75</v>
      </c>
      <c r="B11" s="31" t="s">
        <v>76</v>
      </c>
      <c r="C11" s="32">
        <f>+'Final Agosto 2022'!C10</f>
        <v>6</v>
      </c>
      <c r="D11" s="32">
        <f>+'Final Agosto 2022'!D10</f>
        <v>0</v>
      </c>
      <c r="E11" s="32">
        <f>+'Final Agosto 2022'!E10</f>
        <v>19</v>
      </c>
      <c r="F11" s="32">
        <f>+'Final Agosto 2022'!K10</f>
        <v>0</v>
      </c>
      <c r="G11" s="32">
        <f>+'Final Agosto 2022'!L10</f>
        <v>1</v>
      </c>
      <c r="H11" s="32">
        <f>+'Final Agosto 2022'!M10</f>
        <v>0</v>
      </c>
      <c r="I11" s="33">
        <f>+'Final Agosto 2022'!O10</f>
        <v>4</v>
      </c>
      <c r="J11" s="34">
        <f>SUM(C11:I11)</f>
        <v>30</v>
      </c>
      <c r="K11" s="32">
        <f>+'Final Agosto 2022'!I10</f>
        <v>1</v>
      </c>
      <c r="L11" s="32">
        <f>+'Final Agosto 2022'!J10</f>
        <v>7</v>
      </c>
      <c r="M11" s="35">
        <f>SUM(K11:L11)</f>
        <v>8</v>
      </c>
      <c r="N11" s="32">
        <f>+'Final Agosto 2022'!F10</f>
        <v>21</v>
      </c>
      <c r="O11" s="32">
        <f>+'Final Agosto 2022'!G10</f>
        <v>88</v>
      </c>
      <c r="P11" s="33">
        <f>+'Final Agosto 2022'!U10</f>
        <v>9</v>
      </c>
      <c r="Q11" s="33">
        <f>+'Final Agosto 2022'!V10</f>
        <v>0</v>
      </c>
      <c r="R11" s="33">
        <f>+'Final Agosto 2022'!W10</f>
        <v>16</v>
      </c>
      <c r="S11" s="33">
        <f>+'Final Agosto 2022'!Q10</f>
        <v>19</v>
      </c>
      <c r="T11" s="33">
        <f>+'Final Agosto 2022'!R10</f>
        <v>12</v>
      </c>
      <c r="U11" s="33">
        <f>+'Final Agosto 2022'!S10</f>
        <v>2</v>
      </c>
      <c r="V11" s="33">
        <f>+'Final Agosto 2022'!T10</f>
        <v>20</v>
      </c>
      <c r="W11" s="32">
        <f>+'Final Agosto 2022'!H10</f>
        <v>12</v>
      </c>
      <c r="X11" s="33">
        <f>+'Final Agosto 2022'!N10</f>
        <v>3</v>
      </c>
      <c r="Y11" s="32">
        <f>+'Final Agosto 2022'!P10</f>
        <v>1</v>
      </c>
      <c r="Z11" s="36">
        <f t="shared" si="2"/>
        <v>240</v>
      </c>
      <c r="AA11" s="7"/>
    </row>
    <row r="12" spans="1:27" ht="31.5" x14ac:dyDescent="0.25">
      <c r="A12" s="107"/>
      <c r="B12" s="31" t="s">
        <v>77</v>
      </c>
      <c r="C12" s="32">
        <f>+'Final Agosto 2022'!C11</f>
        <v>5</v>
      </c>
      <c r="D12" s="32">
        <f>+'Final Agosto 2022'!D11</f>
        <v>0</v>
      </c>
      <c r="E12" s="32">
        <f>+'Final Agosto 2022'!E11</f>
        <v>18</v>
      </c>
      <c r="F12" s="32">
        <f>+'Final Agosto 2022'!K11</f>
        <v>7</v>
      </c>
      <c r="G12" s="32">
        <f>+'Final Agosto 2022'!L11</f>
        <v>3</v>
      </c>
      <c r="H12" s="32">
        <f>+'Final Agosto 2022'!M11</f>
        <v>0</v>
      </c>
      <c r="I12" s="33">
        <f>+'Final Agosto 2022'!O11</f>
        <v>5</v>
      </c>
      <c r="J12" s="34">
        <f t="shared" ref="J12:J37" si="4">SUM(C12:I12)</f>
        <v>38</v>
      </c>
      <c r="K12" s="32">
        <f>+'Final Agosto 2022'!I11</f>
        <v>4</v>
      </c>
      <c r="L12" s="32">
        <f>+'Final Agosto 2022'!J11</f>
        <v>5</v>
      </c>
      <c r="M12" s="35">
        <f t="shared" ref="M12:M37" si="5">SUM(K12:L12)</f>
        <v>9</v>
      </c>
      <c r="N12" s="32">
        <f>+'Final Agosto 2022'!F11</f>
        <v>23</v>
      </c>
      <c r="O12" s="32">
        <f>+'Final Agosto 2022'!G11</f>
        <v>73</v>
      </c>
      <c r="P12" s="33">
        <f>+'Final Agosto 2022'!U11</f>
        <v>9</v>
      </c>
      <c r="Q12" s="33">
        <f>+'Final Agosto 2022'!V11</f>
        <v>0</v>
      </c>
      <c r="R12" s="33">
        <f>+'Final Agosto 2022'!W11</f>
        <v>17</v>
      </c>
      <c r="S12" s="33">
        <f>+'Final Agosto 2022'!Q11</f>
        <v>19</v>
      </c>
      <c r="T12" s="33">
        <f>+'Final Agosto 2022'!R11</f>
        <v>21</v>
      </c>
      <c r="U12" s="33">
        <f>+'Final Agosto 2022'!S11</f>
        <v>2</v>
      </c>
      <c r="V12" s="33">
        <f>+'Final Agosto 2022'!T11</f>
        <v>26</v>
      </c>
      <c r="W12" s="32">
        <f>+'Final Agosto 2022'!H11</f>
        <v>2</v>
      </c>
      <c r="X12" s="33">
        <f>+'Final Agosto 2022'!N11</f>
        <v>0</v>
      </c>
      <c r="Y12" s="32">
        <f>+'Final Agosto 2022'!P11</f>
        <v>0</v>
      </c>
      <c r="Z12" s="36">
        <f t="shared" si="2"/>
        <v>239</v>
      </c>
      <c r="AA12" s="7"/>
    </row>
    <row r="13" spans="1:27" ht="31.5" x14ac:dyDescent="0.25">
      <c r="A13" s="107"/>
      <c r="B13" s="31" t="s">
        <v>78</v>
      </c>
      <c r="C13" s="32">
        <f>+'Final Agosto 2022'!C12</f>
        <v>4</v>
      </c>
      <c r="D13" s="32">
        <f>+'Final Agosto 2022'!D12</f>
        <v>0</v>
      </c>
      <c r="E13" s="32">
        <f>+'Final Agosto 2022'!E12</f>
        <v>10</v>
      </c>
      <c r="F13" s="32">
        <f>+'Final Agosto 2022'!K12</f>
        <v>6</v>
      </c>
      <c r="G13" s="32">
        <f>+'Final Agosto 2022'!L12</f>
        <v>2</v>
      </c>
      <c r="H13" s="32">
        <f>+'Final Agosto 2022'!M12</f>
        <v>0</v>
      </c>
      <c r="I13" s="33">
        <f>+'Final Agosto 2022'!O12</f>
        <v>4</v>
      </c>
      <c r="J13" s="34">
        <f t="shared" si="4"/>
        <v>26</v>
      </c>
      <c r="K13" s="32">
        <f>+'Final Agosto 2022'!I12</f>
        <v>2</v>
      </c>
      <c r="L13" s="32">
        <f>+'Final Agosto 2022'!J12</f>
        <v>7</v>
      </c>
      <c r="M13" s="35">
        <f t="shared" si="5"/>
        <v>9</v>
      </c>
      <c r="N13" s="32">
        <f>+'Final Agosto 2022'!F12</f>
        <v>18</v>
      </c>
      <c r="O13" s="32">
        <f>+'Final Agosto 2022'!G12</f>
        <v>69</v>
      </c>
      <c r="P13" s="33">
        <f>+'Final Agosto 2022'!U12</f>
        <v>8</v>
      </c>
      <c r="Q13" s="33">
        <f>+'Final Agosto 2022'!V12</f>
        <v>0</v>
      </c>
      <c r="R13" s="33">
        <f>+'Final Agosto 2022'!W12</f>
        <v>20</v>
      </c>
      <c r="S13" s="33">
        <f>+'Final Agosto 2022'!Q12</f>
        <v>30</v>
      </c>
      <c r="T13" s="33">
        <f>+'Final Agosto 2022'!R12</f>
        <v>9</v>
      </c>
      <c r="U13" s="33">
        <f>+'Final Agosto 2022'!S12</f>
        <v>6</v>
      </c>
      <c r="V13" s="33">
        <f>+'Final Agosto 2022'!T12</f>
        <v>32</v>
      </c>
      <c r="W13" s="32">
        <f>+'Final Agosto 2022'!H12</f>
        <v>3</v>
      </c>
      <c r="X13" s="33">
        <f>+'Final Agosto 2022'!N12</f>
        <v>1</v>
      </c>
      <c r="Y13" s="32">
        <f>+'Final Agosto 2022'!P12</f>
        <v>0</v>
      </c>
      <c r="Z13" s="36">
        <f t="shared" si="2"/>
        <v>231</v>
      </c>
      <c r="AA13" s="7"/>
    </row>
    <row r="14" spans="1:27" ht="31.5" x14ac:dyDescent="0.25">
      <c r="A14" s="107"/>
      <c r="B14" s="31" t="s">
        <v>79</v>
      </c>
      <c r="C14" s="32">
        <f>+'Final Agosto 2022'!C13</f>
        <v>3</v>
      </c>
      <c r="D14" s="32">
        <f>+'Final Agosto 2022'!D13</f>
        <v>0</v>
      </c>
      <c r="E14" s="32">
        <f>+'Final Agosto 2022'!E13</f>
        <v>15</v>
      </c>
      <c r="F14" s="32">
        <f>+'Final Agosto 2022'!K13</f>
        <v>12</v>
      </c>
      <c r="G14" s="32">
        <f>+'Final Agosto 2022'!L13</f>
        <v>2</v>
      </c>
      <c r="H14" s="32">
        <f>+'Final Agosto 2022'!M13</f>
        <v>1</v>
      </c>
      <c r="I14" s="33">
        <f>+'Final Agosto 2022'!O13</f>
        <v>2</v>
      </c>
      <c r="J14" s="34">
        <f t="shared" si="4"/>
        <v>35</v>
      </c>
      <c r="K14" s="32">
        <f>+'Final Agosto 2022'!I13</f>
        <v>2</v>
      </c>
      <c r="L14" s="32">
        <f>+'Final Agosto 2022'!J13</f>
        <v>6</v>
      </c>
      <c r="M14" s="35">
        <f t="shared" si="5"/>
        <v>8</v>
      </c>
      <c r="N14" s="32">
        <f>+'Final Agosto 2022'!F13</f>
        <v>17</v>
      </c>
      <c r="O14" s="32">
        <f>+'Final Agosto 2022'!G13</f>
        <v>58</v>
      </c>
      <c r="P14" s="33">
        <f>+'Final Agosto 2022'!U13</f>
        <v>7</v>
      </c>
      <c r="Q14" s="33">
        <f>+'Final Agosto 2022'!V13</f>
        <v>0</v>
      </c>
      <c r="R14" s="33">
        <f>+'Final Agosto 2022'!W13</f>
        <v>11</v>
      </c>
      <c r="S14" s="33">
        <f>+'Final Agosto 2022'!Q13</f>
        <v>28</v>
      </c>
      <c r="T14" s="33">
        <f>+'Final Agosto 2022'!R13</f>
        <v>17</v>
      </c>
      <c r="U14" s="33">
        <f>+'Final Agosto 2022'!S13</f>
        <v>2</v>
      </c>
      <c r="V14" s="33">
        <f>+'Final Agosto 2022'!T13</f>
        <v>37</v>
      </c>
      <c r="W14" s="32">
        <f>+'Final Agosto 2022'!H13</f>
        <v>3</v>
      </c>
      <c r="X14" s="33">
        <f>+'Final Agosto 2022'!N13</f>
        <v>7</v>
      </c>
      <c r="Y14" s="32">
        <f>+'Final Agosto 2022'!P13</f>
        <v>0</v>
      </c>
      <c r="Z14" s="36">
        <f t="shared" si="2"/>
        <v>230</v>
      </c>
      <c r="AA14" s="7"/>
    </row>
    <row r="15" spans="1:27" ht="30" x14ac:dyDescent="0.25">
      <c r="A15" s="107"/>
      <c r="B15" s="37" t="s">
        <v>80</v>
      </c>
      <c r="C15" s="32">
        <f>+'Final Agosto 2022'!C14</f>
        <v>0</v>
      </c>
      <c r="D15" s="32">
        <f>+'Final Agosto 2022'!D14</f>
        <v>1</v>
      </c>
      <c r="E15" s="32">
        <f>+'Final Agosto 2022'!E14</f>
        <v>9</v>
      </c>
      <c r="F15" s="32">
        <f>+'Final Agosto 2022'!K14</f>
        <v>9</v>
      </c>
      <c r="G15" s="32">
        <f>+'Final Agosto 2022'!L14</f>
        <v>3</v>
      </c>
      <c r="H15" s="32">
        <f>+'Final Agosto 2022'!M14</f>
        <v>0</v>
      </c>
      <c r="I15" s="33">
        <f>+'Final Agosto 2022'!O14</f>
        <v>4</v>
      </c>
      <c r="J15" s="34">
        <f t="shared" si="4"/>
        <v>26</v>
      </c>
      <c r="K15" s="32">
        <f>+'Final Agosto 2022'!I14</f>
        <v>0</v>
      </c>
      <c r="L15" s="32">
        <f>+'Final Agosto 2022'!J14</f>
        <v>9</v>
      </c>
      <c r="M15" s="35">
        <f t="shared" si="5"/>
        <v>9</v>
      </c>
      <c r="N15" s="32">
        <f>+'Final Agosto 2022'!F14</f>
        <v>14</v>
      </c>
      <c r="O15" s="32">
        <f>+'Final Agosto 2022'!G14</f>
        <v>64</v>
      </c>
      <c r="P15" s="33">
        <f>+'Final Agosto 2022'!U14</f>
        <v>11</v>
      </c>
      <c r="Q15" s="33">
        <f>+'Final Agosto 2022'!V14</f>
        <v>0</v>
      </c>
      <c r="R15" s="33">
        <f>+'Final Agosto 2022'!W14</f>
        <v>11</v>
      </c>
      <c r="S15" s="33">
        <f>+'Final Agosto 2022'!Q14</f>
        <v>25</v>
      </c>
      <c r="T15" s="33">
        <f>+'Final Agosto 2022'!R14</f>
        <v>10</v>
      </c>
      <c r="U15" s="33">
        <f>+'Final Agosto 2022'!S14</f>
        <v>5</v>
      </c>
      <c r="V15" s="33">
        <f>+'Final Agosto 2022'!T14</f>
        <v>22</v>
      </c>
      <c r="W15" s="32">
        <f>+'Final Agosto 2022'!H14</f>
        <v>5</v>
      </c>
      <c r="X15" s="33">
        <f>+'Final Agosto 2022'!N14</f>
        <v>6</v>
      </c>
      <c r="Y15" s="32">
        <f>+'Final Agosto 2022'!P14</f>
        <v>0</v>
      </c>
      <c r="Z15" s="36">
        <f>SUM(J15,M15:X15)</f>
        <v>208</v>
      </c>
      <c r="AA15" s="7"/>
    </row>
    <row r="16" spans="1:27" ht="31.5" x14ac:dyDescent="0.25">
      <c r="A16" s="107"/>
      <c r="B16" s="31" t="s">
        <v>81</v>
      </c>
      <c r="C16" s="32">
        <f>+'Final Agosto 2022'!C15</f>
        <v>0</v>
      </c>
      <c r="D16" s="32">
        <f>+'Final Agosto 2022'!D15</f>
        <v>0</v>
      </c>
      <c r="E16" s="32">
        <f>+'Final Agosto 2022'!E15</f>
        <v>0</v>
      </c>
      <c r="F16" s="32">
        <f>+'Final Agosto 2022'!K15</f>
        <v>0</v>
      </c>
      <c r="G16" s="32">
        <f>+'Final Agosto 2022'!L15</f>
        <v>0</v>
      </c>
      <c r="H16" s="32">
        <f>+'Final Agosto 2022'!M15</f>
        <v>0</v>
      </c>
      <c r="I16" s="33">
        <f>+'Final Agosto 2022'!O15</f>
        <v>0</v>
      </c>
      <c r="J16" s="34">
        <f t="shared" si="4"/>
        <v>0</v>
      </c>
      <c r="K16" s="32">
        <f>+'Final Agosto 2022'!I15</f>
        <v>0</v>
      </c>
      <c r="L16" s="32">
        <f>+'Final Agosto 2022'!J15</f>
        <v>0</v>
      </c>
      <c r="M16" s="35">
        <f t="shared" si="5"/>
        <v>0</v>
      </c>
      <c r="N16" s="32">
        <f>+'Final Agosto 2022'!F15</f>
        <v>25</v>
      </c>
      <c r="O16" s="32">
        <f>+'Final Agosto 2022'!G15</f>
        <v>85</v>
      </c>
      <c r="P16" s="33">
        <f>+'Final Agosto 2022'!U15</f>
        <v>0</v>
      </c>
      <c r="Q16" s="33">
        <f>+'Final Agosto 2022'!V15</f>
        <v>0</v>
      </c>
      <c r="R16" s="33">
        <f>+'Final Agosto 2022'!W15</f>
        <v>0</v>
      </c>
      <c r="S16" s="33">
        <f>+'Final Agosto 2022'!Q15</f>
        <v>0</v>
      </c>
      <c r="T16" s="33">
        <f>+'Final Agosto 2022'!R15</f>
        <v>0</v>
      </c>
      <c r="U16" s="33">
        <f>+'Final Agosto 2022'!S15</f>
        <v>0</v>
      </c>
      <c r="V16" s="33">
        <f>+'Final Agosto 2022'!T15</f>
        <v>0</v>
      </c>
      <c r="W16" s="32">
        <f>+'Final Agosto 2022'!H15</f>
        <v>0</v>
      </c>
      <c r="X16" s="33">
        <f>+'Final Agosto 2022'!N15</f>
        <v>0</v>
      </c>
      <c r="Y16" s="32">
        <f>+'Final Agosto 2022'!P15</f>
        <v>0</v>
      </c>
      <c r="Z16" s="36">
        <f t="shared" si="2"/>
        <v>110</v>
      </c>
      <c r="AA16" s="7"/>
    </row>
    <row r="17" spans="1:27" ht="31.5" x14ac:dyDescent="0.25">
      <c r="A17" s="108"/>
      <c r="B17" s="31" t="s">
        <v>82</v>
      </c>
      <c r="C17" s="32">
        <f>+'Final Agosto 2022'!C16</f>
        <v>0</v>
      </c>
      <c r="D17" s="32">
        <f>+'Final Agosto 2022'!D16</f>
        <v>0</v>
      </c>
      <c r="E17" s="32">
        <f>+'Final Agosto 2022'!E16</f>
        <v>0</v>
      </c>
      <c r="F17" s="32">
        <f>+'Final Agosto 2022'!K16</f>
        <v>0</v>
      </c>
      <c r="G17" s="32">
        <f>+'Final Agosto 2022'!L16</f>
        <v>0</v>
      </c>
      <c r="H17" s="32">
        <f>+'Final Agosto 2022'!M16</f>
        <v>0</v>
      </c>
      <c r="I17" s="33">
        <f>+'Final Agosto 2022'!O16</f>
        <v>0</v>
      </c>
      <c r="J17" s="34">
        <f t="shared" si="4"/>
        <v>0</v>
      </c>
      <c r="K17" s="32">
        <f>+'Final Agosto 2022'!I16</f>
        <v>0</v>
      </c>
      <c r="L17" s="32">
        <f>+'Final Agosto 2022'!J16</f>
        <v>0</v>
      </c>
      <c r="M17" s="35">
        <f t="shared" si="5"/>
        <v>0</v>
      </c>
      <c r="N17" s="32">
        <f>+'Final Agosto 2022'!F16</f>
        <v>19</v>
      </c>
      <c r="O17" s="32">
        <f>+'Final Agosto 2022'!G16</f>
        <v>101</v>
      </c>
      <c r="P17" s="33">
        <f>+'Final Agosto 2022'!U16</f>
        <v>0</v>
      </c>
      <c r="Q17" s="33">
        <f>+'Final Agosto 2022'!V16</f>
        <v>0</v>
      </c>
      <c r="R17" s="33">
        <f>+'Final Agosto 2022'!W16</f>
        <v>0</v>
      </c>
      <c r="S17" s="33">
        <f>+'Final Agosto 2022'!Q16</f>
        <v>0</v>
      </c>
      <c r="T17" s="33">
        <f>+'Final Agosto 2022'!R16</f>
        <v>0</v>
      </c>
      <c r="U17" s="33">
        <f>+'Final Agosto 2022'!S16</f>
        <v>0</v>
      </c>
      <c r="V17" s="33">
        <f>+'Final Agosto 2022'!T16</f>
        <v>0</v>
      </c>
      <c r="W17" s="32">
        <f>+'Final Agosto 2022'!H16</f>
        <v>0</v>
      </c>
      <c r="X17" s="33">
        <f>+'Final Agosto 2022'!N16</f>
        <v>0</v>
      </c>
      <c r="Y17" s="32">
        <f>+'Final Agosto 2022'!P16</f>
        <v>0</v>
      </c>
      <c r="Z17" s="36">
        <f t="shared" si="2"/>
        <v>120</v>
      </c>
      <c r="AA17" s="7"/>
    </row>
    <row r="18" spans="1:27" ht="15.75" x14ac:dyDescent="0.25">
      <c r="A18" s="38"/>
      <c r="B18" s="39"/>
      <c r="C18" s="34">
        <f>SUM(C11:C17)</f>
        <v>18</v>
      </c>
      <c r="D18" s="34">
        <f t="shared" ref="D18:Y18" si="6">SUM(D11:D17)</f>
        <v>1</v>
      </c>
      <c r="E18" s="34">
        <f t="shared" si="6"/>
        <v>71</v>
      </c>
      <c r="F18" s="34">
        <f t="shared" si="6"/>
        <v>34</v>
      </c>
      <c r="G18" s="34">
        <f t="shared" si="6"/>
        <v>11</v>
      </c>
      <c r="H18" s="34">
        <f t="shared" si="6"/>
        <v>1</v>
      </c>
      <c r="I18" s="34">
        <f t="shared" si="6"/>
        <v>19</v>
      </c>
      <c r="J18" s="34">
        <f>SUM(J11:J17)</f>
        <v>155</v>
      </c>
      <c r="K18" s="34">
        <f t="shared" si="6"/>
        <v>9</v>
      </c>
      <c r="L18" s="34">
        <f t="shared" si="6"/>
        <v>34</v>
      </c>
      <c r="M18" s="42">
        <f t="shared" si="6"/>
        <v>43</v>
      </c>
      <c r="N18" s="34">
        <f t="shared" si="6"/>
        <v>137</v>
      </c>
      <c r="O18" s="34">
        <f t="shared" si="6"/>
        <v>538</v>
      </c>
      <c r="P18" s="34">
        <f t="shared" si="6"/>
        <v>44</v>
      </c>
      <c r="Q18" s="34">
        <f t="shared" si="6"/>
        <v>0</v>
      </c>
      <c r="R18" s="34">
        <f t="shared" si="6"/>
        <v>75</v>
      </c>
      <c r="S18" s="34">
        <f t="shared" si="6"/>
        <v>121</v>
      </c>
      <c r="T18" s="34">
        <f t="shared" si="6"/>
        <v>69</v>
      </c>
      <c r="U18" s="34">
        <f t="shared" si="6"/>
        <v>17</v>
      </c>
      <c r="V18" s="34">
        <f t="shared" si="6"/>
        <v>137</v>
      </c>
      <c r="W18" s="34">
        <f t="shared" si="6"/>
        <v>25</v>
      </c>
      <c r="X18" s="34">
        <f t="shared" si="6"/>
        <v>17</v>
      </c>
      <c r="Y18" s="34">
        <f t="shared" si="6"/>
        <v>1</v>
      </c>
      <c r="Z18" s="34">
        <f t="shared" si="2"/>
        <v>1378</v>
      </c>
      <c r="AA18" s="7"/>
    </row>
    <row r="19" spans="1:27" ht="31.5" x14ac:dyDescent="0.25">
      <c r="A19" s="106" t="s">
        <v>83</v>
      </c>
      <c r="B19" s="31" t="s">
        <v>84</v>
      </c>
      <c r="C19" s="32">
        <f>+'Final Agosto 2022'!C17</f>
        <v>3</v>
      </c>
      <c r="D19" s="32">
        <f>+'Final Agosto 2022'!D17</f>
        <v>0</v>
      </c>
      <c r="E19" s="32">
        <f>+'Final Agosto 2022'!E17</f>
        <v>10</v>
      </c>
      <c r="F19" s="32">
        <f>+'Final Agosto 2022'!K17</f>
        <v>6</v>
      </c>
      <c r="G19" s="32">
        <f>+'Final Agosto 2022'!L17</f>
        <v>6</v>
      </c>
      <c r="H19" s="32">
        <f>+'Final Agosto 2022'!M17</f>
        <v>0</v>
      </c>
      <c r="I19" s="33">
        <f>+'Final Agosto 2022'!O17</f>
        <v>8</v>
      </c>
      <c r="J19" s="34">
        <f t="shared" si="4"/>
        <v>33</v>
      </c>
      <c r="K19" s="32">
        <f>+'Final Agosto 2022'!I17</f>
        <v>0</v>
      </c>
      <c r="L19" s="32">
        <f>+'Final Agosto 2022'!J17</f>
        <v>7</v>
      </c>
      <c r="M19" s="35">
        <f t="shared" si="5"/>
        <v>7</v>
      </c>
      <c r="N19" s="32">
        <f>+'Final Agosto 2022'!F17</f>
        <v>25</v>
      </c>
      <c r="O19" s="32">
        <f>+'Final Agosto 2022'!G17</f>
        <v>91</v>
      </c>
      <c r="P19" s="32">
        <f>+'Final Agosto 2022'!U17</f>
        <v>10</v>
      </c>
      <c r="Q19" s="32">
        <f>+'Final Agosto 2022'!V17</f>
        <v>0</v>
      </c>
      <c r="R19" s="32">
        <f>+'Final Agosto 2022'!W17</f>
        <v>8</v>
      </c>
      <c r="S19" s="32">
        <f>+'Final Agosto 2022'!Q17</f>
        <v>21</v>
      </c>
      <c r="T19" s="32">
        <f>+'Final Agosto 2022'!R17</f>
        <v>11</v>
      </c>
      <c r="U19" s="32">
        <f>+'Final Agosto 2022'!S17</f>
        <v>0</v>
      </c>
      <c r="V19" s="32">
        <f>+'Final Agosto 2022'!T17</f>
        <v>30</v>
      </c>
      <c r="W19" s="32">
        <f>+'Final Agosto 2022'!H17</f>
        <v>7</v>
      </c>
      <c r="X19" s="32">
        <f>+'Final Agosto 2022'!N17</f>
        <v>14</v>
      </c>
      <c r="Y19" s="32">
        <f>+'Final Agosto 2022'!P17</f>
        <v>0</v>
      </c>
      <c r="Z19" s="36">
        <f t="shared" si="2"/>
        <v>257</v>
      </c>
      <c r="AA19" s="7"/>
    </row>
    <row r="20" spans="1:27" ht="31.5" x14ac:dyDescent="0.25">
      <c r="A20" s="107"/>
      <c r="B20" s="31" t="s">
        <v>85</v>
      </c>
      <c r="C20" s="32">
        <f>+'Final Agosto 2022'!C18</f>
        <v>4</v>
      </c>
      <c r="D20" s="32">
        <f>+'Final Agosto 2022'!D18</f>
        <v>0</v>
      </c>
      <c r="E20" s="32">
        <f>+'Final Agosto 2022'!E18</f>
        <v>11</v>
      </c>
      <c r="F20" s="32">
        <f>+'Final Agosto 2022'!K18</f>
        <v>14</v>
      </c>
      <c r="G20" s="32">
        <f>+'Final Agosto 2022'!L18</f>
        <v>6</v>
      </c>
      <c r="H20" s="32">
        <f>+'Final Agosto 2022'!M18</f>
        <v>0</v>
      </c>
      <c r="I20" s="33">
        <f>+'Final Agosto 2022'!O18</f>
        <v>10</v>
      </c>
      <c r="J20" s="34">
        <f t="shared" si="4"/>
        <v>45</v>
      </c>
      <c r="K20" s="32">
        <f>+'Final Agosto 2022'!I18</f>
        <v>2</v>
      </c>
      <c r="L20" s="32">
        <f>+'Final Agosto 2022'!J18</f>
        <v>12</v>
      </c>
      <c r="M20" s="35">
        <f t="shared" si="5"/>
        <v>14</v>
      </c>
      <c r="N20" s="32">
        <f>+'Final Agosto 2022'!F18</f>
        <v>26</v>
      </c>
      <c r="O20" s="32">
        <f>+'Final Agosto 2022'!G18</f>
        <v>69</v>
      </c>
      <c r="P20" s="32">
        <f>+'Final Agosto 2022'!U18</f>
        <v>16</v>
      </c>
      <c r="Q20" s="32">
        <f>+'Final Agosto 2022'!V18</f>
        <v>0</v>
      </c>
      <c r="R20" s="32">
        <f>+'Final Agosto 2022'!W18</f>
        <v>16</v>
      </c>
      <c r="S20" s="32">
        <f>+'Final Agosto 2022'!Q18</f>
        <v>24</v>
      </c>
      <c r="T20" s="32">
        <f>+'Final Agosto 2022'!R18</f>
        <v>12</v>
      </c>
      <c r="U20" s="32">
        <f>+'Final Agosto 2022'!S18</f>
        <v>0</v>
      </c>
      <c r="V20" s="32">
        <f>+'Final Agosto 2022'!T18</f>
        <v>24</v>
      </c>
      <c r="W20" s="32">
        <f>+'Final Agosto 2022'!H18</f>
        <v>5</v>
      </c>
      <c r="X20" s="32">
        <f>+'Final Agosto 2022'!N18</f>
        <v>1</v>
      </c>
      <c r="Y20" s="32">
        <f>+'Final Agosto 2022'!P18</f>
        <v>0</v>
      </c>
      <c r="Z20" s="36">
        <f t="shared" si="2"/>
        <v>252</v>
      </c>
      <c r="AA20" s="7"/>
    </row>
    <row r="21" spans="1:27" ht="31.5" x14ac:dyDescent="0.25">
      <c r="A21" s="107"/>
      <c r="B21" s="31" t="s">
        <v>86</v>
      </c>
      <c r="C21" s="32">
        <f>+'Final Agosto 2022'!C19</f>
        <v>3</v>
      </c>
      <c r="D21" s="32">
        <f>+'Final Agosto 2022'!D19</f>
        <v>1</v>
      </c>
      <c r="E21" s="32">
        <f>+'Final Agosto 2022'!E19</f>
        <v>9</v>
      </c>
      <c r="F21" s="32">
        <f>+'Final Agosto 2022'!K19</f>
        <v>15</v>
      </c>
      <c r="G21" s="32">
        <f>+'Final Agosto 2022'!L19</f>
        <v>4</v>
      </c>
      <c r="H21" s="32">
        <f>+'Final Agosto 2022'!M19</f>
        <v>0</v>
      </c>
      <c r="I21" s="33">
        <f>+'Final Agosto 2022'!O19</f>
        <v>10</v>
      </c>
      <c r="J21" s="34">
        <f t="shared" si="4"/>
        <v>42</v>
      </c>
      <c r="K21" s="32">
        <f>+'Final Agosto 2022'!I19</f>
        <v>1</v>
      </c>
      <c r="L21" s="32">
        <f>+'Final Agosto 2022'!J19</f>
        <v>6</v>
      </c>
      <c r="M21" s="35">
        <f t="shared" si="5"/>
        <v>7</v>
      </c>
      <c r="N21" s="32">
        <f>+'Final Agosto 2022'!F19</f>
        <v>13</v>
      </c>
      <c r="O21" s="32">
        <f>+'Final Agosto 2022'!G19</f>
        <v>72</v>
      </c>
      <c r="P21" s="32">
        <f>+'Final Agosto 2022'!U19</f>
        <v>9</v>
      </c>
      <c r="Q21" s="32">
        <f>+'Final Agosto 2022'!V19</f>
        <v>0</v>
      </c>
      <c r="R21" s="32">
        <f>+'Final Agosto 2022'!W19</f>
        <v>14</v>
      </c>
      <c r="S21" s="32">
        <f>+'Final Agosto 2022'!Q19</f>
        <v>27</v>
      </c>
      <c r="T21" s="32">
        <f>+'Final Agosto 2022'!R19</f>
        <v>8</v>
      </c>
      <c r="U21" s="32">
        <f>+'Final Agosto 2022'!S19</f>
        <v>1</v>
      </c>
      <c r="V21" s="32">
        <f>+'Final Agosto 2022'!T19</f>
        <v>24</v>
      </c>
      <c r="W21" s="32">
        <f>+'Final Agosto 2022'!H19</f>
        <v>4</v>
      </c>
      <c r="X21" s="32">
        <f>+'Final Agosto 2022'!N19</f>
        <v>8</v>
      </c>
      <c r="Y21" s="32">
        <f>+'Final Agosto 2022'!P19</f>
        <v>0</v>
      </c>
      <c r="Z21" s="36">
        <f t="shared" si="2"/>
        <v>229</v>
      </c>
      <c r="AA21" s="7"/>
    </row>
    <row r="22" spans="1:27" ht="31.5" x14ac:dyDescent="0.25">
      <c r="A22" s="107"/>
      <c r="B22" s="31" t="s">
        <v>87</v>
      </c>
      <c r="C22" s="32">
        <f>+'Final Agosto 2022'!C20</f>
        <v>4</v>
      </c>
      <c r="D22" s="32">
        <f>+'Final Agosto 2022'!D20</f>
        <v>1</v>
      </c>
      <c r="E22" s="32">
        <f>+'Final Agosto 2022'!E20</f>
        <v>16</v>
      </c>
      <c r="F22" s="32">
        <f>+'Final Agosto 2022'!K20</f>
        <v>12</v>
      </c>
      <c r="G22" s="32">
        <f>+'Final Agosto 2022'!L20</f>
        <v>7</v>
      </c>
      <c r="H22" s="32">
        <f>+'Final Agosto 2022'!M20</f>
        <v>0</v>
      </c>
      <c r="I22" s="33">
        <f>+'Final Agosto 2022'!O20</f>
        <v>9</v>
      </c>
      <c r="J22" s="34">
        <f t="shared" si="4"/>
        <v>49</v>
      </c>
      <c r="K22" s="32">
        <f>+'Final Agosto 2022'!I20</f>
        <v>1</v>
      </c>
      <c r="L22" s="32">
        <f>+'Final Agosto 2022'!J20</f>
        <v>9</v>
      </c>
      <c r="M22" s="35">
        <f t="shared" si="5"/>
        <v>10</v>
      </c>
      <c r="N22" s="32">
        <f>+'Final Agosto 2022'!F20</f>
        <v>35</v>
      </c>
      <c r="O22" s="32">
        <f>+'Final Agosto 2022'!G20</f>
        <v>66</v>
      </c>
      <c r="P22" s="32">
        <f>+'Final Agosto 2022'!U20</f>
        <v>9</v>
      </c>
      <c r="Q22" s="32">
        <f>+'Final Agosto 2022'!V20</f>
        <v>0</v>
      </c>
      <c r="R22" s="32">
        <f>+'Final Agosto 2022'!W20</f>
        <v>24</v>
      </c>
      <c r="S22" s="32">
        <f>+'Final Agosto 2022'!Q20</f>
        <v>25</v>
      </c>
      <c r="T22" s="32">
        <f>+'Final Agosto 2022'!R20</f>
        <v>13</v>
      </c>
      <c r="U22" s="32">
        <f>+'Final Agosto 2022'!S20</f>
        <v>3</v>
      </c>
      <c r="V22" s="32">
        <f>+'Final Agosto 2022'!T20</f>
        <v>40</v>
      </c>
      <c r="W22" s="32">
        <f>+'Final Agosto 2022'!H20</f>
        <v>3</v>
      </c>
      <c r="X22" s="32">
        <f>+'Final Agosto 2022'!N20</f>
        <v>0</v>
      </c>
      <c r="Y22" s="32">
        <f>+'Final Agosto 2022'!P20</f>
        <v>0</v>
      </c>
      <c r="Z22" s="36">
        <f t="shared" si="2"/>
        <v>277</v>
      </c>
      <c r="AA22" s="7"/>
    </row>
    <row r="23" spans="1:27" ht="30" x14ac:dyDescent="0.25">
      <c r="A23" s="107"/>
      <c r="B23" s="37" t="s">
        <v>88</v>
      </c>
      <c r="C23" s="32">
        <f>+'Final Agosto 2022'!C21</f>
        <v>7</v>
      </c>
      <c r="D23" s="32">
        <f>+'Final Agosto 2022'!D21</f>
        <v>0</v>
      </c>
      <c r="E23" s="32">
        <f>+'Final Agosto 2022'!E21</f>
        <v>9</v>
      </c>
      <c r="F23" s="32">
        <f>+'Final Agosto 2022'!K21</f>
        <v>4</v>
      </c>
      <c r="G23" s="32">
        <f>+'Final Agosto 2022'!L21</f>
        <v>5</v>
      </c>
      <c r="H23" s="32">
        <f>+'Final Agosto 2022'!M21</f>
        <v>0</v>
      </c>
      <c r="I23" s="33">
        <f>+'Final Agosto 2022'!O21</f>
        <v>6</v>
      </c>
      <c r="J23" s="34">
        <f t="shared" si="4"/>
        <v>31</v>
      </c>
      <c r="K23" s="32">
        <f>+'Final Agosto 2022'!I21</f>
        <v>0</v>
      </c>
      <c r="L23" s="32">
        <f>+'Final Agosto 2022'!J21</f>
        <v>6</v>
      </c>
      <c r="M23" s="35">
        <f t="shared" si="5"/>
        <v>6</v>
      </c>
      <c r="N23" s="32">
        <f>+'Final Agosto 2022'!F21</f>
        <v>16</v>
      </c>
      <c r="O23" s="32">
        <f>+'Final Agosto 2022'!G21</f>
        <v>70</v>
      </c>
      <c r="P23" s="32">
        <f>+'Final Agosto 2022'!U21</f>
        <v>11</v>
      </c>
      <c r="Q23" s="32">
        <f>+'Final Agosto 2022'!V21</f>
        <v>0</v>
      </c>
      <c r="R23" s="32">
        <f>+'Final Agosto 2022'!W21</f>
        <v>22</v>
      </c>
      <c r="S23" s="32">
        <f>+'Final Agosto 2022'!Q21</f>
        <v>26</v>
      </c>
      <c r="T23" s="32">
        <f>+'Final Agosto 2022'!R21</f>
        <v>18</v>
      </c>
      <c r="U23" s="32">
        <f>+'Final Agosto 2022'!S21</f>
        <v>0</v>
      </c>
      <c r="V23" s="32">
        <f>+'Final Agosto 2022'!T21</f>
        <v>32</v>
      </c>
      <c r="W23" s="32">
        <f>+'Final Agosto 2022'!H21</f>
        <v>3</v>
      </c>
      <c r="X23" s="32">
        <f>+'Final Agosto 2022'!N21</f>
        <v>0</v>
      </c>
      <c r="Y23" s="32">
        <f>+'Final Agosto 2022'!P21</f>
        <v>1</v>
      </c>
      <c r="Z23" s="36">
        <f t="shared" si="2"/>
        <v>235</v>
      </c>
      <c r="AA23" s="7"/>
    </row>
    <row r="24" spans="1:27" ht="31.5" x14ac:dyDescent="0.25">
      <c r="A24" s="107"/>
      <c r="B24" s="31" t="s">
        <v>89</v>
      </c>
      <c r="C24" s="32">
        <f>+'Final Agosto 2022'!C22</f>
        <v>0</v>
      </c>
      <c r="D24" s="32">
        <f>+'Final Agosto 2022'!D22</f>
        <v>0</v>
      </c>
      <c r="E24" s="32">
        <f>+'Final Agosto 2022'!E22</f>
        <v>0</v>
      </c>
      <c r="F24" s="32">
        <f>+'Final Agosto 2022'!K22</f>
        <v>0</v>
      </c>
      <c r="G24" s="32">
        <f>+'Final Agosto 2022'!L22</f>
        <v>0</v>
      </c>
      <c r="H24" s="32">
        <f>+'Final Agosto 2022'!M22</f>
        <v>0</v>
      </c>
      <c r="I24" s="33">
        <f>+'Final Agosto 2022'!O22</f>
        <v>0</v>
      </c>
      <c r="J24" s="34">
        <f t="shared" si="4"/>
        <v>0</v>
      </c>
      <c r="K24" s="32">
        <f>+'Final Agosto 2022'!I22</f>
        <v>0</v>
      </c>
      <c r="L24" s="32">
        <f>+'Final Agosto 2022'!J22</f>
        <v>0</v>
      </c>
      <c r="M24" s="35">
        <f t="shared" si="5"/>
        <v>0</v>
      </c>
      <c r="N24" s="32">
        <f>+'Final Agosto 2022'!F22</f>
        <v>15</v>
      </c>
      <c r="O24" s="32">
        <f>+'Final Agosto 2022'!G22</f>
        <v>73</v>
      </c>
      <c r="P24" s="32">
        <f>+'Final Agosto 2022'!U22</f>
        <v>0</v>
      </c>
      <c r="Q24" s="32">
        <f>+'Final Agosto 2022'!V22</f>
        <v>0</v>
      </c>
      <c r="R24" s="32">
        <f>+'Final Agosto 2022'!W22</f>
        <v>0</v>
      </c>
      <c r="S24" s="32">
        <f>+'Final Agosto 2022'!Q22</f>
        <v>0</v>
      </c>
      <c r="T24" s="32">
        <f>+'Final Agosto 2022'!R22</f>
        <v>0</v>
      </c>
      <c r="U24" s="32">
        <f>+'Final Agosto 2022'!S22</f>
        <v>0</v>
      </c>
      <c r="V24" s="32">
        <f>+'Final Agosto 2022'!T22</f>
        <v>0</v>
      </c>
      <c r="W24" s="32">
        <f>+'Final Agosto 2022'!H22</f>
        <v>0</v>
      </c>
      <c r="X24" s="32">
        <f>+'Final Agosto 2022'!N22</f>
        <v>0</v>
      </c>
      <c r="Y24" s="32">
        <f>+'Final Agosto 2022'!P22</f>
        <v>0</v>
      </c>
      <c r="Z24" s="36">
        <f t="shared" si="2"/>
        <v>88</v>
      </c>
      <c r="AA24" s="7"/>
    </row>
    <row r="25" spans="1:27" ht="31.5" x14ac:dyDescent="0.25">
      <c r="A25" s="108"/>
      <c r="B25" s="31" t="s">
        <v>90</v>
      </c>
      <c r="C25" s="32">
        <f>+'Final Agosto 2022'!C23</f>
        <v>0</v>
      </c>
      <c r="D25" s="32">
        <f>+'Final Agosto 2022'!D23</f>
        <v>0</v>
      </c>
      <c r="E25" s="32">
        <f>+'Final Agosto 2022'!E23</f>
        <v>0</v>
      </c>
      <c r="F25" s="32">
        <f>+'Final Agosto 2022'!K23</f>
        <v>0</v>
      </c>
      <c r="G25" s="32">
        <f>+'Final Agosto 2022'!L23</f>
        <v>0</v>
      </c>
      <c r="H25" s="32">
        <f>+'Final Agosto 2022'!M23</f>
        <v>0</v>
      </c>
      <c r="I25" s="33">
        <f>+'Final Agosto 2022'!O23</f>
        <v>0</v>
      </c>
      <c r="J25" s="34">
        <f t="shared" si="4"/>
        <v>0</v>
      </c>
      <c r="K25" s="32">
        <f>+'Final Agosto 2022'!I23</f>
        <v>0</v>
      </c>
      <c r="L25" s="32">
        <f>+'Final Agosto 2022'!J23</f>
        <v>0</v>
      </c>
      <c r="M25" s="35">
        <f t="shared" si="5"/>
        <v>0</v>
      </c>
      <c r="N25" s="32">
        <f>+'Final Agosto 2022'!F23</f>
        <v>28</v>
      </c>
      <c r="O25" s="32">
        <f>+'Final Agosto 2022'!G23</f>
        <v>136</v>
      </c>
      <c r="P25" s="32">
        <f>+'Final Agosto 2022'!U23</f>
        <v>0</v>
      </c>
      <c r="Q25" s="32">
        <f>+'Final Agosto 2022'!V23</f>
        <v>0</v>
      </c>
      <c r="R25" s="32">
        <f>+'Final Agosto 2022'!W23</f>
        <v>0</v>
      </c>
      <c r="S25" s="32">
        <f>+'Final Agosto 2022'!Q23</f>
        <v>0</v>
      </c>
      <c r="T25" s="32">
        <f>+'Final Agosto 2022'!R23</f>
        <v>0</v>
      </c>
      <c r="U25" s="32">
        <f>+'Final Agosto 2022'!S23</f>
        <v>0</v>
      </c>
      <c r="V25" s="32">
        <f>+'Final Agosto 2022'!T23</f>
        <v>0</v>
      </c>
      <c r="W25" s="32">
        <f>+'Final Agosto 2022'!H23</f>
        <v>0</v>
      </c>
      <c r="X25" s="32">
        <f>+'Final Agosto 2022'!N23</f>
        <v>0</v>
      </c>
      <c r="Y25" s="32">
        <f>+'Final Agosto 2022'!P23</f>
        <v>0</v>
      </c>
      <c r="Z25" s="36">
        <f t="shared" si="2"/>
        <v>164</v>
      </c>
      <c r="AA25" s="7"/>
    </row>
    <row r="26" spans="1:27" ht="15.75" x14ac:dyDescent="0.25">
      <c r="A26" s="38"/>
      <c r="B26" s="39"/>
      <c r="C26" s="34">
        <f>SUM(C19:C25)</f>
        <v>21</v>
      </c>
      <c r="D26" s="34">
        <f t="shared" ref="D26:Y26" si="7">SUM(D19:D25)</f>
        <v>2</v>
      </c>
      <c r="E26" s="34">
        <f t="shared" si="7"/>
        <v>55</v>
      </c>
      <c r="F26" s="34">
        <f t="shared" si="7"/>
        <v>51</v>
      </c>
      <c r="G26" s="34">
        <f t="shared" si="7"/>
        <v>28</v>
      </c>
      <c r="H26" s="34">
        <f t="shared" si="7"/>
        <v>0</v>
      </c>
      <c r="I26" s="34">
        <f t="shared" si="7"/>
        <v>43</v>
      </c>
      <c r="J26" s="34">
        <f>SUM(J19:J25)</f>
        <v>200</v>
      </c>
      <c r="K26" s="34">
        <f t="shared" si="7"/>
        <v>4</v>
      </c>
      <c r="L26" s="34">
        <f t="shared" si="7"/>
        <v>40</v>
      </c>
      <c r="M26" s="42">
        <f t="shared" si="7"/>
        <v>44</v>
      </c>
      <c r="N26" s="34">
        <f t="shared" si="7"/>
        <v>158</v>
      </c>
      <c r="O26" s="34">
        <f t="shared" si="7"/>
        <v>577</v>
      </c>
      <c r="P26" s="34">
        <f t="shared" si="7"/>
        <v>55</v>
      </c>
      <c r="Q26" s="34">
        <f t="shared" si="7"/>
        <v>0</v>
      </c>
      <c r="R26" s="34">
        <f t="shared" si="7"/>
        <v>84</v>
      </c>
      <c r="S26" s="34">
        <f t="shared" si="7"/>
        <v>123</v>
      </c>
      <c r="T26" s="34">
        <f t="shared" si="7"/>
        <v>62</v>
      </c>
      <c r="U26" s="34">
        <f t="shared" si="7"/>
        <v>4</v>
      </c>
      <c r="V26" s="34">
        <f t="shared" si="7"/>
        <v>150</v>
      </c>
      <c r="W26" s="34">
        <f t="shared" si="7"/>
        <v>22</v>
      </c>
      <c r="X26" s="34">
        <f t="shared" si="7"/>
        <v>23</v>
      </c>
      <c r="Y26" s="34">
        <f t="shared" si="7"/>
        <v>1</v>
      </c>
      <c r="Z26" s="34">
        <f t="shared" si="2"/>
        <v>1502</v>
      </c>
      <c r="AA26" s="7"/>
    </row>
    <row r="27" spans="1:27" ht="31.5" x14ac:dyDescent="0.25">
      <c r="A27" s="106" t="s">
        <v>91</v>
      </c>
      <c r="B27" s="31" t="s">
        <v>92</v>
      </c>
      <c r="C27" s="32">
        <f>+'Final Agosto 2022'!C24</f>
        <v>5</v>
      </c>
      <c r="D27" s="32">
        <f>+'Final Agosto 2022'!D24</f>
        <v>1</v>
      </c>
      <c r="E27" s="32">
        <f>+'Final Agosto 2022'!E24</f>
        <v>19</v>
      </c>
      <c r="F27" s="32">
        <f>+'Final Agosto 2022'!K24</f>
        <v>6</v>
      </c>
      <c r="G27" s="32">
        <f>+'Final Agosto 2022'!L24</f>
        <v>2</v>
      </c>
      <c r="H27" s="32">
        <f>+'Final Agosto 2022'!M24</f>
        <v>0</v>
      </c>
      <c r="I27" s="33">
        <f>+'Final Agosto 2022'!O24</f>
        <v>13</v>
      </c>
      <c r="J27" s="34">
        <f t="shared" si="4"/>
        <v>46</v>
      </c>
      <c r="K27" s="32">
        <f>+'Final Agosto 2022'!I24</f>
        <v>0</v>
      </c>
      <c r="L27" s="32">
        <f>+'Final Agosto 2022'!J24</f>
        <v>10</v>
      </c>
      <c r="M27" s="35">
        <f t="shared" si="5"/>
        <v>10</v>
      </c>
      <c r="N27" s="32">
        <f>+'Final Agosto 2022'!F24</f>
        <v>29</v>
      </c>
      <c r="O27" s="32">
        <f>+'Final Agosto 2022'!G24</f>
        <v>134</v>
      </c>
      <c r="P27" s="33">
        <f>+'Final Agosto 2022'!U24</f>
        <v>6</v>
      </c>
      <c r="Q27" s="33">
        <f>+'Final Agosto 2022'!V24</f>
        <v>0</v>
      </c>
      <c r="R27" s="33">
        <f>+'Final Agosto 2022'!W24</f>
        <v>12</v>
      </c>
      <c r="S27" s="33">
        <f>+'Final Agosto 2022'!Q24</f>
        <v>22</v>
      </c>
      <c r="T27" s="33">
        <f>+'Final Agosto 2022'!R24</f>
        <v>10</v>
      </c>
      <c r="U27" s="33">
        <f>+'Final Agosto 2022'!S24</f>
        <v>2</v>
      </c>
      <c r="V27" s="33">
        <f>+'Final Agosto 2022'!T24</f>
        <v>37</v>
      </c>
      <c r="W27" s="32">
        <f>+'Final Agosto 2022'!H24</f>
        <v>2</v>
      </c>
      <c r="X27" s="33">
        <f>+'Final Agosto 2022'!N24</f>
        <v>3</v>
      </c>
      <c r="Y27" s="32">
        <f>+'Final Agosto 2022'!P24</f>
        <v>0</v>
      </c>
      <c r="Z27" s="36">
        <f t="shared" si="2"/>
        <v>313</v>
      </c>
      <c r="AA27" s="7"/>
    </row>
    <row r="28" spans="1:27" ht="31.5" x14ac:dyDescent="0.25">
      <c r="A28" s="107"/>
      <c r="B28" s="31" t="s">
        <v>93</v>
      </c>
      <c r="C28" s="32">
        <f>+'Final Agosto 2022'!C25</f>
        <v>7</v>
      </c>
      <c r="D28" s="32">
        <f>+'Final Agosto 2022'!D25</f>
        <v>0</v>
      </c>
      <c r="E28" s="32">
        <f>+'Final Agosto 2022'!E25</f>
        <v>18</v>
      </c>
      <c r="F28" s="32">
        <f>+'Final Agosto 2022'!K25</f>
        <v>4</v>
      </c>
      <c r="G28" s="32">
        <f>+'Final Agosto 2022'!L25</f>
        <v>3</v>
      </c>
      <c r="H28" s="32">
        <f>+'Final Agosto 2022'!M25</f>
        <v>0</v>
      </c>
      <c r="I28" s="33">
        <f>+'Final Agosto 2022'!O25</f>
        <v>8</v>
      </c>
      <c r="J28" s="34">
        <f t="shared" si="4"/>
        <v>40</v>
      </c>
      <c r="K28" s="32">
        <f>+'Final Agosto 2022'!I25</f>
        <v>2</v>
      </c>
      <c r="L28" s="32">
        <f>+'Final Agosto 2022'!J25</f>
        <v>12</v>
      </c>
      <c r="M28" s="35">
        <f t="shared" si="5"/>
        <v>14</v>
      </c>
      <c r="N28" s="32">
        <f>+'Final Agosto 2022'!F25</f>
        <v>21</v>
      </c>
      <c r="O28" s="32">
        <f>+'Final Agosto 2022'!G25</f>
        <v>70</v>
      </c>
      <c r="P28" s="33">
        <f>+'Final Agosto 2022'!U25</f>
        <v>10</v>
      </c>
      <c r="Q28" s="33">
        <f>+'Final Agosto 2022'!V25</f>
        <v>0</v>
      </c>
      <c r="R28" s="33">
        <f>+'Final Agosto 2022'!W25</f>
        <v>19</v>
      </c>
      <c r="S28" s="33">
        <f>+'Final Agosto 2022'!Q25</f>
        <v>20</v>
      </c>
      <c r="T28" s="33">
        <f>+'Final Agosto 2022'!R25</f>
        <v>15</v>
      </c>
      <c r="U28" s="33">
        <f>+'Final Agosto 2022'!S25</f>
        <v>3</v>
      </c>
      <c r="V28" s="33">
        <f>+'Final Agosto 2022'!T25</f>
        <v>30</v>
      </c>
      <c r="W28" s="32">
        <f>+'Final Agosto 2022'!H25</f>
        <v>8</v>
      </c>
      <c r="X28" s="33">
        <f>+'Final Agosto 2022'!N25</f>
        <v>4</v>
      </c>
      <c r="Y28" s="32">
        <f>+'Final Agosto 2022'!P25</f>
        <v>0</v>
      </c>
      <c r="Z28" s="36">
        <f t="shared" si="2"/>
        <v>254</v>
      </c>
      <c r="AA28" s="7"/>
    </row>
    <row r="29" spans="1:27" ht="31.5" x14ac:dyDescent="0.25">
      <c r="A29" s="107"/>
      <c r="B29" s="31" t="s">
        <v>94</v>
      </c>
      <c r="C29" s="32">
        <f>+'Final Agosto 2022'!C26</f>
        <v>5</v>
      </c>
      <c r="D29" s="32">
        <f>+'Final Agosto 2022'!D26</f>
        <v>1</v>
      </c>
      <c r="E29" s="32">
        <f>+'Final Agosto 2022'!E26</f>
        <v>18</v>
      </c>
      <c r="F29" s="32">
        <f>+'Final Agosto 2022'!K26</f>
        <v>3</v>
      </c>
      <c r="G29" s="32">
        <f>+'Final Agosto 2022'!L26</f>
        <v>4</v>
      </c>
      <c r="H29" s="32">
        <f>+'Final Agosto 2022'!M26</f>
        <v>1</v>
      </c>
      <c r="I29" s="33">
        <f>+'Final Agosto 2022'!O26</f>
        <v>10</v>
      </c>
      <c r="J29" s="34">
        <f t="shared" si="4"/>
        <v>42</v>
      </c>
      <c r="K29" s="32">
        <f>+'Final Agosto 2022'!I26</f>
        <v>5</v>
      </c>
      <c r="L29" s="32">
        <f>+'Final Agosto 2022'!J26</f>
        <v>5</v>
      </c>
      <c r="M29" s="35">
        <f t="shared" si="5"/>
        <v>10</v>
      </c>
      <c r="N29" s="32">
        <f>+'Final Agosto 2022'!F26</f>
        <v>16</v>
      </c>
      <c r="O29" s="32">
        <f>+'Final Agosto 2022'!G26</f>
        <v>73</v>
      </c>
      <c r="P29" s="33">
        <f>+'Final Agosto 2022'!U26</f>
        <v>14</v>
      </c>
      <c r="Q29" s="33">
        <f>+'Final Agosto 2022'!V26</f>
        <v>0</v>
      </c>
      <c r="R29" s="33">
        <f>+'Final Agosto 2022'!W26</f>
        <v>20</v>
      </c>
      <c r="S29" s="33">
        <f>+'Final Agosto 2022'!Q26</f>
        <v>24</v>
      </c>
      <c r="T29" s="33">
        <f>+'Final Agosto 2022'!R26</f>
        <v>16</v>
      </c>
      <c r="U29" s="33">
        <f>+'Final Agosto 2022'!S26</f>
        <v>2</v>
      </c>
      <c r="V29" s="33">
        <f>+'Final Agosto 2022'!T26</f>
        <v>33</v>
      </c>
      <c r="W29" s="32">
        <f>+'Final Agosto 2022'!H26</f>
        <v>4</v>
      </c>
      <c r="X29" s="33">
        <f>+'Final Agosto 2022'!N26</f>
        <v>3</v>
      </c>
      <c r="Y29" s="32">
        <f>+'Final Agosto 2022'!P26</f>
        <v>3</v>
      </c>
      <c r="Z29" s="36">
        <f t="shared" si="2"/>
        <v>257</v>
      </c>
      <c r="AA29" s="7"/>
    </row>
    <row r="30" spans="1:27" ht="31.5" x14ac:dyDescent="0.25">
      <c r="A30" s="107"/>
      <c r="B30" s="31" t="s">
        <v>95</v>
      </c>
      <c r="C30" s="32">
        <f>+'Final Agosto 2022'!C27</f>
        <v>2</v>
      </c>
      <c r="D30" s="32">
        <f>+'Final Agosto 2022'!D27</f>
        <v>0</v>
      </c>
      <c r="E30" s="32">
        <f>+'Final Agosto 2022'!E27</f>
        <v>18</v>
      </c>
      <c r="F30" s="32">
        <f>+'Final Agosto 2022'!K27</f>
        <v>5</v>
      </c>
      <c r="G30" s="32">
        <f>+'Final Agosto 2022'!L27</f>
        <v>6</v>
      </c>
      <c r="H30" s="32">
        <f>+'Final Agosto 2022'!M27</f>
        <v>0</v>
      </c>
      <c r="I30" s="33">
        <f>+'Final Agosto 2022'!O27</f>
        <v>9</v>
      </c>
      <c r="J30" s="34">
        <f t="shared" si="4"/>
        <v>40</v>
      </c>
      <c r="K30" s="32">
        <f>+'Final Agosto 2022'!I27</f>
        <v>0</v>
      </c>
      <c r="L30" s="32">
        <f>+'Final Agosto 2022'!J27</f>
        <v>10</v>
      </c>
      <c r="M30" s="35">
        <f t="shared" si="5"/>
        <v>10</v>
      </c>
      <c r="N30" s="32">
        <f>+'Final Agosto 2022'!F27</f>
        <v>32</v>
      </c>
      <c r="O30" s="32">
        <f>+'Final Agosto 2022'!G27</f>
        <v>80</v>
      </c>
      <c r="P30" s="33">
        <f>+'Final Agosto 2022'!U27</f>
        <v>12</v>
      </c>
      <c r="Q30" s="33">
        <f>+'Final Agosto 2022'!V27</f>
        <v>0</v>
      </c>
      <c r="R30" s="33">
        <f>+'Final Agosto 2022'!W27</f>
        <v>11</v>
      </c>
      <c r="S30" s="33">
        <f>+'Final Agosto 2022'!Q27</f>
        <v>24</v>
      </c>
      <c r="T30" s="33">
        <f>+'Final Agosto 2022'!R27</f>
        <v>15</v>
      </c>
      <c r="U30" s="33">
        <f>+'Final Agosto 2022'!S27</f>
        <v>3</v>
      </c>
      <c r="V30" s="33">
        <f>+'Final Agosto 2022'!T27</f>
        <v>25</v>
      </c>
      <c r="W30" s="32">
        <f>+'Final Agosto 2022'!H27</f>
        <v>4</v>
      </c>
      <c r="X30" s="33">
        <f>+'Final Agosto 2022'!N27</f>
        <v>15</v>
      </c>
      <c r="Y30" s="32">
        <f>+'Final Agosto 2022'!P27</f>
        <v>0</v>
      </c>
      <c r="Z30" s="36">
        <f t="shared" si="2"/>
        <v>271</v>
      </c>
      <c r="AA30" s="7"/>
    </row>
    <row r="31" spans="1:27" ht="30" x14ac:dyDescent="0.25">
      <c r="A31" s="107"/>
      <c r="B31" s="37" t="s">
        <v>96</v>
      </c>
      <c r="C31" s="32">
        <f>+'Final Agosto 2022'!C28</f>
        <v>2</v>
      </c>
      <c r="D31" s="32">
        <f>+'Final Agosto 2022'!D28</f>
        <v>0</v>
      </c>
      <c r="E31" s="32">
        <f>+'Final Agosto 2022'!E28</f>
        <v>11</v>
      </c>
      <c r="F31" s="32">
        <f>+'Final Agosto 2022'!K28</f>
        <v>8</v>
      </c>
      <c r="G31" s="32">
        <f>+'Final Agosto 2022'!L28</f>
        <v>7</v>
      </c>
      <c r="H31" s="32">
        <f>+'Final Agosto 2022'!M28</f>
        <v>0</v>
      </c>
      <c r="I31" s="33">
        <f>+'Final Agosto 2022'!O28</f>
        <v>9</v>
      </c>
      <c r="J31" s="34">
        <f t="shared" si="4"/>
        <v>37</v>
      </c>
      <c r="K31" s="32">
        <f>+'Final Agosto 2022'!I28</f>
        <v>4</v>
      </c>
      <c r="L31" s="32">
        <f>+'Final Agosto 2022'!J28</f>
        <v>3</v>
      </c>
      <c r="M31" s="35">
        <f t="shared" si="5"/>
        <v>7</v>
      </c>
      <c r="N31" s="32">
        <f>+'Final Agosto 2022'!F28</f>
        <v>29</v>
      </c>
      <c r="O31" s="32">
        <f>+'Final Agosto 2022'!G28</f>
        <v>62</v>
      </c>
      <c r="P31" s="33">
        <f>+'Final Agosto 2022'!U28</f>
        <v>10</v>
      </c>
      <c r="Q31" s="33">
        <f>+'Final Agosto 2022'!V28</f>
        <v>0</v>
      </c>
      <c r="R31" s="33">
        <f>+'Final Agosto 2022'!W28</f>
        <v>12</v>
      </c>
      <c r="S31" s="33">
        <f>+'Final Agosto 2022'!Q28</f>
        <v>19</v>
      </c>
      <c r="T31" s="33">
        <f>+'Final Agosto 2022'!R28</f>
        <v>15</v>
      </c>
      <c r="U31" s="33">
        <f>+'Final Agosto 2022'!S28</f>
        <v>4</v>
      </c>
      <c r="V31" s="33">
        <f>+'Final Agosto 2022'!T28</f>
        <v>37</v>
      </c>
      <c r="W31" s="32">
        <f>+'Final Agosto 2022'!H28</f>
        <v>4</v>
      </c>
      <c r="X31" s="33">
        <f>+'Final Agosto 2022'!N28</f>
        <v>2</v>
      </c>
      <c r="Y31" s="32">
        <f>+'Final Agosto 2022'!P28</f>
        <v>0</v>
      </c>
      <c r="Z31" s="36">
        <f t="shared" si="2"/>
        <v>238</v>
      </c>
      <c r="AA31" s="7"/>
    </row>
    <row r="32" spans="1:27" ht="31.5" x14ac:dyDescent="0.25">
      <c r="A32" s="107"/>
      <c r="B32" s="31" t="s">
        <v>97</v>
      </c>
      <c r="C32" s="32">
        <f>+'Final Agosto 2022'!C29</f>
        <v>0</v>
      </c>
      <c r="D32" s="32">
        <f>+'Final Agosto 2022'!D29</f>
        <v>0</v>
      </c>
      <c r="E32" s="32">
        <f>+'Final Agosto 2022'!E29</f>
        <v>0</v>
      </c>
      <c r="F32" s="32">
        <f>+'Final Agosto 2022'!K29</f>
        <v>0</v>
      </c>
      <c r="G32" s="32">
        <f>+'Final Agosto 2022'!L29</f>
        <v>0</v>
      </c>
      <c r="H32" s="32">
        <f>+'Final Agosto 2022'!M29</f>
        <v>0</v>
      </c>
      <c r="I32" s="33">
        <f>+'Final Agosto 2022'!O29</f>
        <v>0</v>
      </c>
      <c r="J32" s="34">
        <f t="shared" si="4"/>
        <v>0</v>
      </c>
      <c r="K32" s="32">
        <f>+'Final Agosto 2022'!I29</f>
        <v>0</v>
      </c>
      <c r="L32" s="32">
        <f>+'Final Agosto 2022'!J29</f>
        <v>0</v>
      </c>
      <c r="M32" s="35">
        <f t="shared" si="5"/>
        <v>0</v>
      </c>
      <c r="N32" s="32">
        <f>+'Final Agosto 2022'!F29</f>
        <v>17</v>
      </c>
      <c r="O32" s="32">
        <f>+'Final Agosto 2022'!G29</f>
        <v>104</v>
      </c>
      <c r="P32" s="33">
        <f>+'Final Agosto 2022'!U29</f>
        <v>0</v>
      </c>
      <c r="Q32" s="33">
        <f>+'Final Agosto 2022'!V29</f>
        <v>0</v>
      </c>
      <c r="R32" s="33">
        <f>+'Final Agosto 2022'!W29</f>
        <v>0</v>
      </c>
      <c r="S32" s="33">
        <f>+'Final Agosto 2022'!Q29</f>
        <v>0</v>
      </c>
      <c r="T32" s="33">
        <f>+'Final Agosto 2022'!R29</f>
        <v>0</v>
      </c>
      <c r="U32" s="33">
        <f>+'Final Agosto 2022'!S29</f>
        <v>0</v>
      </c>
      <c r="V32" s="33">
        <f>+'Final Agosto 2022'!T29</f>
        <v>0</v>
      </c>
      <c r="W32" s="32">
        <f>+'Final Agosto 2022'!H29</f>
        <v>0</v>
      </c>
      <c r="X32" s="33">
        <f>+'Final Agosto 2022'!N29</f>
        <v>0</v>
      </c>
      <c r="Y32" s="32">
        <f>+'Final Agosto 2022'!P29</f>
        <v>0</v>
      </c>
      <c r="Z32" s="36">
        <f t="shared" si="2"/>
        <v>121</v>
      </c>
      <c r="AA32" s="7"/>
    </row>
    <row r="33" spans="1:34" ht="31.5" x14ac:dyDescent="0.25">
      <c r="A33" s="108"/>
      <c r="B33" s="31" t="s">
        <v>98</v>
      </c>
      <c r="C33" s="32">
        <f>+'Final Agosto 2022'!C30</f>
        <v>0</v>
      </c>
      <c r="D33" s="32">
        <f>+'Final Agosto 2022'!D30</f>
        <v>0</v>
      </c>
      <c r="E33" s="32">
        <f>+'Final Agosto 2022'!E30</f>
        <v>0</v>
      </c>
      <c r="F33" s="32">
        <f>+'Final Agosto 2022'!K30</f>
        <v>0</v>
      </c>
      <c r="G33" s="32">
        <f>+'Final Agosto 2022'!L30</f>
        <v>0</v>
      </c>
      <c r="H33" s="32">
        <f>+'Final Agosto 2022'!M30</f>
        <v>0</v>
      </c>
      <c r="I33" s="33">
        <f>+'Final Agosto 2022'!O30</f>
        <v>0</v>
      </c>
      <c r="J33" s="34">
        <f t="shared" si="4"/>
        <v>0</v>
      </c>
      <c r="K33" s="32">
        <f>+'Final Agosto 2022'!I30</f>
        <v>0</v>
      </c>
      <c r="L33" s="32">
        <f>+'Final Agosto 2022'!J30</f>
        <v>0</v>
      </c>
      <c r="M33" s="35">
        <f t="shared" si="5"/>
        <v>0</v>
      </c>
      <c r="N33" s="32">
        <f>+'Final Agosto 2022'!F30</f>
        <v>27</v>
      </c>
      <c r="O33" s="32">
        <f>+'Final Agosto 2022'!G30</f>
        <v>147</v>
      </c>
      <c r="P33" s="33">
        <f>+'Final Agosto 2022'!U30</f>
        <v>0</v>
      </c>
      <c r="Q33" s="33">
        <f>+'Final Agosto 2022'!V30</f>
        <v>0</v>
      </c>
      <c r="R33" s="33">
        <f>+'Final Agosto 2022'!W30</f>
        <v>0</v>
      </c>
      <c r="S33" s="33">
        <f>+'Final Agosto 2022'!Q30</f>
        <v>0</v>
      </c>
      <c r="T33" s="33">
        <f>+'Final Agosto 2022'!R30</f>
        <v>0</v>
      </c>
      <c r="U33" s="33">
        <f>+'Final Agosto 2022'!S30</f>
        <v>0</v>
      </c>
      <c r="V33" s="33">
        <f>+'Final Agosto 2022'!T30</f>
        <v>0</v>
      </c>
      <c r="W33" s="32">
        <f>+'Final Agosto 2022'!H30</f>
        <v>0</v>
      </c>
      <c r="X33" s="33">
        <f>+'Final Agosto 2022'!N30</f>
        <v>0</v>
      </c>
      <c r="Y33" s="32">
        <f>+'Final Agosto 2022'!P30</f>
        <v>0</v>
      </c>
      <c r="Z33" s="36">
        <f t="shared" si="2"/>
        <v>174</v>
      </c>
      <c r="AA33" s="7"/>
    </row>
    <row r="34" spans="1:34" ht="15.75" x14ac:dyDescent="0.25">
      <c r="A34" s="38"/>
      <c r="B34" s="39"/>
      <c r="C34" s="34">
        <f>SUM(C27:C33)</f>
        <v>21</v>
      </c>
      <c r="D34" s="34">
        <f t="shared" ref="D34:Y34" si="8">SUM(D27:D33)</f>
        <v>2</v>
      </c>
      <c r="E34" s="34">
        <f t="shared" si="8"/>
        <v>84</v>
      </c>
      <c r="F34" s="34">
        <f>SUM(F27:F33)</f>
        <v>26</v>
      </c>
      <c r="G34" s="34">
        <f t="shared" si="8"/>
        <v>22</v>
      </c>
      <c r="H34" s="34">
        <f t="shared" si="8"/>
        <v>1</v>
      </c>
      <c r="I34" s="34">
        <f t="shared" si="8"/>
        <v>49</v>
      </c>
      <c r="J34" s="34">
        <f>SUM(J27:J33)</f>
        <v>205</v>
      </c>
      <c r="K34" s="34">
        <f t="shared" si="8"/>
        <v>11</v>
      </c>
      <c r="L34" s="34">
        <f t="shared" si="8"/>
        <v>40</v>
      </c>
      <c r="M34" s="42">
        <f t="shared" si="8"/>
        <v>51</v>
      </c>
      <c r="N34" s="34">
        <f t="shared" si="8"/>
        <v>171</v>
      </c>
      <c r="O34" s="34">
        <f t="shared" si="8"/>
        <v>670</v>
      </c>
      <c r="P34" s="34">
        <f t="shared" si="8"/>
        <v>52</v>
      </c>
      <c r="Q34" s="34">
        <f t="shared" si="8"/>
        <v>0</v>
      </c>
      <c r="R34" s="34">
        <f t="shared" si="8"/>
        <v>74</v>
      </c>
      <c r="S34" s="34">
        <f t="shared" si="8"/>
        <v>109</v>
      </c>
      <c r="T34" s="34">
        <f t="shared" si="8"/>
        <v>71</v>
      </c>
      <c r="U34" s="34">
        <f t="shared" si="8"/>
        <v>14</v>
      </c>
      <c r="V34" s="34">
        <f t="shared" si="8"/>
        <v>162</v>
      </c>
      <c r="W34" s="34">
        <f t="shared" si="8"/>
        <v>22</v>
      </c>
      <c r="X34" s="34">
        <f t="shared" si="8"/>
        <v>27</v>
      </c>
      <c r="Y34" s="34">
        <f t="shared" si="8"/>
        <v>3</v>
      </c>
      <c r="Z34" s="34">
        <f t="shared" si="2"/>
        <v>1628</v>
      </c>
      <c r="AA34" s="7"/>
    </row>
    <row r="35" spans="1:34" ht="31.5" x14ac:dyDescent="0.25">
      <c r="A35" s="106" t="s">
        <v>99</v>
      </c>
      <c r="B35" s="31" t="s">
        <v>100</v>
      </c>
      <c r="C35" s="32">
        <f>+'Final Agosto 2022'!C31</f>
        <v>3</v>
      </c>
      <c r="D35" s="32">
        <f>+'Final Agosto 2022'!D31</f>
        <v>2</v>
      </c>
      <c r="E35" s="32">
        <f>+'Final Agosto 2022'!E31</f>
        <v>11</v>
      </c>
      <c r="F35" s="32">
        <f>+'Final Agosto 2022'!K31</f>
        <v>0</v>
      </c>
      <c r="G35" s="32">
        <f>+'Final Agosto 2022'!L31</f>
        <v>7</v>
      </c>
      <c r="H35" s="32">
        <f>+'Final Agosto 2022'!M31</f>
        <v>0</v>
      </c>
      <c r="I35" s="33">
        <f>+'Final Agosto 2022'!O31</f>
        <v>10</v>
      </c>
      <c r="J35" s="34">
        <f>SUM(C35:I35)</f>
        <v>33</v>
      </c>
      <c r="K35" s="32">
        <f>+'Final Agosto 2022'!I31</f>
        <v>3</v>
      </c>
      <c r="L35" s="32">
        <f>+'Final Agosto 2022'!J31</f>
        <v>4</v>
      </c>
      <c r="M35" s="35">
        <f t="shared" si="5"/>
        <v>7</v>
      </c>
      <c r="N35" s="32">
        <f>+'Final Agosto 2022'!F31</f>
        <v>31</v>
      </c>
      <c r="O35" s="32">
        <f>+'Final Agosto 2022'!G31</f>
        <v>135</v>
      </c>
      <c r="P35" s="33">
        <f>+'Final Agosto 2022'!U31</f>
        <v>12</v>
      </c>
      <c r="Q35" s="33">
        <f>+'Final Agosto 2022'!V31</f>
        <v>0</v>
      </c>
      <c r="R35" s="33">
        <f>+'Final Agosto 2022'!W31</f>
        <v>14</v>
      </c>
      <c r="S35" s="33">
        <f>+'Final Agosto 2022'!Q31</f>
        <v>19</v>
      </c>
      <c r="T35" s="33">
        <f>+'Final Agosto 2022'!R31</f>
        <v>7</v>
      </c>
      <c r="U35" s="33">
        <f>+'Final Agosto 2022'!S31</f>
        <v>4</v>
      </c>
      <c r="V35" s="36">
        <f>+'Final Agosto 2022'!T31</f>
        <v>27</v>
      </c>
      <c r="W35" s="32">
        <f>+'Final Agosto 2022'!H31</f>
        <v>18</v>
      </c>
      <c r="X35" s="33">
        <f>+'Final Agosto 2022'!N31</f>
        <v>6</v>
      </c>
      <c r="Y35" s="32">
        <f>+'Final Agosto 2022'!P31</f>
        <v>4</v>
      </c>
      <c r="Z35" s="36">
        <f t="shared" si="2"/>
        <v>313</v>
      </c>
      <c r="AA35" s="7"/>
    </row>
    <row r="36" spans="1:34" ht="31.5" x14ac:dyDescent="0.25">
      <c r="A36" s="109"/>
      <c r="B36" s="31" t="s">
        <v>101</v>
      </c>
      <c r="C36" s="32">
        <f>+'Final Agosto 2022'!C32</f>
        <v>3</v>
      </c>
      <c r="D36" s="32">
        <f>+'Final Agosto 2022'!D32</f>
        <v>1</v>
      </c>
      <c r="E36" s="32">
        <f>+'Final Agosto 2022'!E32</f>
        <v>12</v>
      </c>
      <c r="F36" s="32">
        <f>+'Final Agosto 2022'!K32</f>
        <v>4</v>
      </c>
      <c r="G36" s="32">
        <f>+'Final Agosto 2022'!L32</f>
        <v>4</v>
      </c>
      <c r="H36" s="32">
        <f>+'Final Agosto 2022'!M32</f>
        <v>0</v>
      </c>
      <c r="I36" s="33">
        <f>+'Final Agosto 2022'!O32</f>
        <v>9</v>
      </c>
      <c r="J36" s="34">
        <f t="shared" si="4"/>
        <v>33</v>
      </c>
      <c r="K36" s="32">
        <f>+'Final Agosto 2022'!I32</f>
        <v>1</v>
      </c>
      <c r="L36" s="32">
        <f>+'Final Agosto 2022'!J32</f>
        <v>2</v>
      </c>
      <c r="M36" s="35">
        <f t="shared" si="5"/>
        <v>3</v>
      </c>
      <c r="N36" s="32">
        <f>+'Final Agosto 2022'!F32</f>
        <v>30</v>
      </c>
      <c r="O36" s="32">
        <f>+'Final Agosto 2022'!G32</f>
        <v>67</v>
      </c>
      <c r="P36" s="33">
        <f>+'Final Agosto 2022'!U32</f>
        <v>7</v>
      </c>
      <c r="Q36" s="33">
        <f>+'Final Agosto 2022'!V32</f>
        <v>0</v>
      </c>
      <c r="R36" s="33">
        <f>+'Final Agosto 2022'!W32</f>
        <v>13</v>
      </c>
      <c r="S36" s="33">
        <f>+'Final Agosto 2022'!Q32</f>
        <v>7</v>
      </c>
      <c r="T36" s="33">
        <f>+'Final Agosto 2022'!R32</f>
        <v>1</v>
      </c>
      <c r="U36" s="33">
        <f>+'Final Agosto 2022'!S32</f>
        <v>1</v>
      </c>
      <c r="V36" s="36">
        <f>+'Final Agosto 2022'!T32</f>
        <v>14</v>
      </c>
      <c r="W36" s="32">
        <f>+'Final Agosto 2022'!H32</f>
        <v>4</v>
      </c>
      <c r="X36" s="33">
        <f>+'Final Agosto 2022'!N32</f>
        <v>2</v>
      </c>
      <c r="Y36" s="32">
        <f>+'Final Agosto 2022'!P32</f>
        <v>0</v>
      </c>
      <c r="Z36" s="36">
        <f t="shared" si="2"/>
        <v>182</v>
      </c>
      <c r="AA36" s="7"/>
    </row>
    <row r="37" spans="1:34" ht="31.5" x14ac:dyDescent="0.25">
      <c r="A37" s="109"/>
      <c r="B37" s="31" t="s">
        <v>102</v>
      </c>
      <c r="C37" s="32">
        <f>+'Final Agosto 2022'!C33</f>
        <v>3</v>
      </c>
      <c r="D37" s="32">
        <f>+'Final Agosto 2022'!D33</f>
        <v>1</v>
      </c>
      <c r="E37" s="32">
        <f>+'Final Agosto 2022'!E33</f>
        <v>10</v>
      </c>
      <c r="F37" s="32">
        <f>+'Final Agosto 2022'!K33</f>
        <v>6</v>
      </c>
      <c r="G37" s="32">
        <f>+'Final Agosto 2022'!L33</f>
        <v>4</v>
      </c>
      <c r="H37" s="32">
        <f>+'Final Agosto 2022'!M33</f>
        <v>1</v>
      </c>
      <c r="I37" s="33">
        <f>+'Final Agosto 2022'!O33</f>
        <v>11</v>
      </c>
      <c r="J37" s="34">
        <f t="shared" si="4"/>
        <v>36</v>
      </c>
      <c r="K37" s="32">
        <f>+'Final Agosto 2022'!I33</f>
        <v>0</v>
      </c>
      <c r="L37" s="32">
        <f>+'Final Agosto 2022'!J33</f>
        <v>4</v>
      </c>
      <c r="M37" s="35">
        <f t="shared" si="5"/>
        <v>4</v>
      </c>
      <c r="N37" s="32">
        <f>+'Final Agosto 2022'!F33</f>
        <v>24</v>
      </c>
      <c r="O37" s="32">
        <f>+'Final Agosto 2022'!G33</f>
        <v>79</v>
      </c>
      <c r="P37" s="33">
        <f>+'Final Agosto 2022'!U33</f>
        <v>4</v>
      </c>
      <c r="Q37" s="33">
        <f>+'Final Agosto 2022'!V33</f>
        <v>0</v>
      </c>
      <c r="R37" s="33">
        <f>+'Final Agosto 2022'!W33</f>
        <v>11</v>
      </c>
      <c r="S37" s="33">
        <f>+'Final Agosto 2022'!Q33</f>
        <v>26</v>
      </c>
      <c r="T37" s="33">
        <f>+'Final Agosto 2022'!R33</f>
        <v>10</v>
      </c>
      <c r="U37" s="33">
        <f>+'Final Agosto 2022'!S33</f>
        <v>3</v>
      </c>
      <c r="V37" s="36">
        <f>+'Final Agosto 2022'!T33</f>
        <v>26</v>
      </c>
      <c r="W37" s="32">
        <f>+'Final Agosto 2022'!H33</f>
        <v>3</v>
      </c>
      <c r="X37" s="33">
        <f>+'Final Agosto 2022'!N33</f>
        <v>3</v>
      </c>
      <c r="Y37" s="32">
        <f>+'Final Agosto 2022'!P33</f>
        <v>0</v>
      </c>
      <c r="Z37" s="36">
        <f t="shared" si="2"/>
        <v>229</v>
      </c>
      <c r="AA37" s="7"/>
    </row>
    <row r="38" spans="1:34" ht="15.75" x14ac:dyDescent="0.25">
      <c r="A38" s="43"/>
      <c r="B38" s="44"/>
      <c r="C38" s="34">
        <f>SUM(C35:C37)</f>
        <v>9</v>
      </c>
      <c r="D38" s="34">
        <f t="shared" ref="D38:Y38" si="9">SUM(D35:D37)</f>
        <v>4</v>
      </c>
      <c r="E38" s="34">
        <f t="shared" si="9"/>
        <v>33</v>
      </c>
      <c r="F38" s="34">
        <f t="shared" si="9"/>
        <v>10</v>
      </c>
      <c r="G38" s="34">
        <f t="shared" si="9"/>
        <v>15</v>
      </c>
      <c r="H38" s="34">
        <f t="shared" si="9"/>
        <v>1</v>
      </c>
      <c r="I38" s="34">
        <f t="shared" si="9"/>
        <v>30</v>
      </c>
      <c r="J38" s="34">
        <f>SUM(J35:J37)</f>
        <v>102</v>
      </c>
      <c r="K38" s="34">
        <f t="shared" si="9"/>
        <v>4</v>
      </c>
      <c r="L38" s="34">
        <f t="shared" si="9"/>
        <v>10</v>
      </c>
      <c r="M38" s="42">
        <f t="shared" si="9"/>
        <v>14</v>
      </c>
      <c r="N38" s="34">
        <f t="shared" si="9"/>
        <v>85</v>
      </c>
      <c r="O38" s="34">
        <f t="shared" si="9"/>
        <v>281</v>
      </c>
      <c r="P38" s="34">
        <f t="shared" si="9"/>
        <v>23</v>
      </c>
      <c r="Q38" s="34">
        <f t="shared" si="9"/>
        <v>0</v>
      </c>
      <c r="R38" s="34">
        <f t="shared" si="9"/>
        <v>38</v>
      </c>
      <c r="S38" s="34">
        <f t="shared" si="9"/>
        <v>52</v>
      </c>
      <c r="T38" s="34">
        <f t="shared" si="9"/>
        <v>18</v>
      </c>
      <c r="U38" s="34">
        <f t="shared" si="9"/>
        <v>8</v>
      </c>
      <c r="V38" s="34">
        <f t="shared" si="9"/>
        <v>67</v>
      </c>
      <c r="W38" s="34">
        <f t="shared" si="9"/>
        <v>25</v>
      </c>
      <c r="X38" s="34">
        <f t="shared" si="9"/>
        <v>11</v>
      </c>
      <c r="Y38" s="34">
        <f t="shared" si="9"/>
        <v>4</v>
      </c>
      <c r="Z38" s="34">
        <f>SUM(J38,M38:X38)</f>
        <v>724</v>
      </c>
      <c r="AA38" s="7"/>
    </row>
    <row r="39" spans="1:34" ht="15.75" customHeight="1" x14ac:dyDescent="0.25">
      <c r="A39" s="104" t="s">
        <v>103</v>
      </c>
      <c r="B39" s="96"/>
      <c r="C39" s="45">
        <f t="shared" ref="C39:Y39" si="10">SUM(C10,C18,C26,C34,C38)</f>
        <v>92</v>
      </c>
      <c r="D39" s="45">
        <f t="shared" si="10"/>
        <v>14</v>
      </c>
      <c r="E39" s="45">
        <f t="shared" si="10"/>
        <v>303</v>
      </c>
      <c r="F39" s="45">
        <f t="shared" si="10"/>
        <v>184</v>
      </c>
      <c r="G39" s="45">
        <f t="shared" si="10"/>
        <v>108</v>
      </c>
      <c r="H39" s="45">
        <f t="shared" si="10"/>
        <v>6</v>
      </c>
      <c r="I39" s="45">
        <f t="shared" si="10"/>
        <v>178</v>
      </c>
      <c r="J39" s="45">
        <f t="shared" si="10"/>
        <v>885</v>
      </c>
      <c r="K39" s="45">
        <f t="shared" si="10"/>
        <v>39</v>
      </c>
      <c r="L39" s="45">
        <f t="shared" si="10"/>
        <v>149</v>
      </c>
      <c r="M39" s="45">
        <f t="shared" si="10"/>
        <v>188</v>
      </c>
      <c r="N39" s="45">
        <f t="shared" si="10"/>
        <v>746</v>
      </c>
      <c r="O39" s="45">
        <f t="shared" si="10"/>
        <v>2126</v>
      </c>
      <c r="P39" s="45">
        <f t="shared" si="10"/>
        <v>219</v>
      </c>
      <c r="Q39" s="45">
        <f t="shared" si="10"/>
        <v>0</v>
      </c>
      <c r="R39" s="45">
        <f t="shared" si="10"/>
        <v>364</v>
      </c>
      <c r="S39" s="45">
        <f t="shared" si="10"/>
        <v>529</v>
      </c>
      <c r="T39" s="45">
        <f t="shared" si="10"/>
        <v>295</v>
      </c>
      <c r="U39" s="45">
        <f t="shared" si="10"/>
        <v>57</v>
      </c>
      <c r="V39" s="45">
        <f t="shared" si="10"/>
        <v>655</v>
      </c>
      <c r="W39" s="45">
        <f t="shared" si="10"/>
        <v>134</v>
      </c>
      <c r="X39" s="45">
        <f t="shared" si="10"/>
        <v>96</v>
      </c>
      <c r="Y39" s="45">
        <f t="shared" si="10"/>
        <v>12</v>
      </c>
      <c r="Z39" s="45">
        <f>SUM(Z10,Z18,Z26,Z34,Z38)</f>
        <v>6294</v>
      </c>
      <c r="AA39" s="8"/>
    </row>
    <row r="40" spans="1:34" s="18" customFormat="1" ht="15.75" customHeight="1" x14ac:dyDescent="0.25">
      <c r="A40" s="46"/>
      <c r="B40" s="47" t="s">
        <v>48</v>
      </c>
      <c r="C40" s="46">
        <f>AVERAGE(C3:C7,C11:C15,C19:C23,C27:C31,C35:C37)</f>
        <v>4</v>
      </c>
      <c r="D40" s="46">
        <f t="shared" ref="D40:Y40" si="11">AVERAGE(D3:D7,D11:D15,D19:D23,D27:D31,D35:D37)</f>
        <v>0.60869565217391308</v>
      </c>
      <c r="E40" s="46">
        <f t="shared" si="11"/>
        <v>13.173913043478262</v>
      </c>
      <c r="F40" s="46">
        <f t="shared" si="11"/>
        <v>8</v>
      </c>
      <c r="G40" s="46">
        <f t="shared" si="11"/>
        <v>4.6956521739130439</v>
      </c>
      <c r="H40" s="46">
        <f t="shared" si="11"/>
        <v>0.2608695652173913</v>
      </c>
      <c r="I40" s="46">
        <f t="shared" si="11"/>
        <v>7.7391304347826084</v>
      </c>
      <c r="J40" s="46">
        <f t="shared" si="11"/>
        <v>38.478260869565219</v>
      </c>
      <c r="K40" s="46">
        <f t="shared" si="11"/>
        <v>1.6956521739130435</v>
      </c>
      <c r="L40" s="46">
        <f t="shared" si="11"/>
        <v>6.4782608695652177</v>
      </c>
      <c r="M40" s="46">
        <f t="shared" si="11"/>
        <v>8.1739130434782616</v>
      </c>
      <c r="N40" s="72">
        <f t="shared" si="11"/>
        <v>22.304347826086957</v>
      </c>
      <c r="O40" s="72">
        <f t="shared" si="11"/>
        <v>62.304347826086953</v>
      </c>
      <c r="P40" s="72">
        <f t="shared" si="11"/>
        <v>9.5217391304347831</v>
      </c>
      <c r="Q40" s="72">
        <f t="shared" si="11"/>
        <v>0</v>
      </c>
      <c r="R40" s="72">
        <f t="shared" si="11"/>
        <v>15.826086956521738</v>
      </c>
      <c r="S40" s="72">
        <f t="shared" si="11"/>
        <v>23</v>
      </c>
      <c r="T40" s="72">
        <f t="shared" si="11"/>
        <v>12.826086956521738</v>
      </c>
      <c r="U40" s="72">
        <f t="shared" si="11"/>
        <v>2.4782608695652173</v>
      </c>
      <c r="V40" s="72">
        <f t="shared" si="11"/>
        <v>28.478260869565219</v>
      </c>
      <c r="W40" s="73">
        <f t="shared" si="11"/>
        <v>5.8260869565217392</v>
      </c>
      <c r="X40" s="73">
        <f t="shared" si="11"/>
        <v>4.1739130434782608</v>
      </c>
      <c r="Y40" s="75">
        <f t="shared" si="11"/>
        <v>0.52173913043478259</v>
      </c>
      <c r="Z40" s="48"/>
    </row>
    <row r="41" spans="1:34" s="19" customFormat="1" ht="15.75" customHeight="1" x14ac:dyDescent="0.25">
      <c r="A41" s="49"/>
      <c r="B41" s="50" t="s">
        <v>49</v>
      </c>
      <c r="C41" s="49">
        <f>MAX(C3:C7,C11:C15,C19:C23,C27:C31,C35:C37)</f>
        <v>8</v>
      </c>
      <c r="D41" s="49">
        <f t="shared" ref="D41:Y41" si="12">MAX(D3:D7,D11:D15,D19:D23,D27:D31,D35:D37)</f>
        <v>3</v>
      </c>
      <c r="E41" s="49">
        <f t="shared" si="12"/>
        <v>19</v>
      </c>
      <c r="F41" s="49">
        <f t="shared" si="12"/>
        <v>20</v>
      </c>
      <c r="G41" s="49">
        <f t="shared" si="12"/>
        <v>9</v>
      </c>
      <c r="H41" s="49">
        <f t="shared" si="12"/>
        <v>2</v>
      </c>
      <c r="I41" s="49">
        <f t="shared" si="12"/>
        <v>13</v>
      </c>
      <c r="J41" s="49">
        <f t="shared" si="12"/>
        <v>55</v>
      </c>
      <c r="K41" s="49">
        <f t="shared" si="12"/>
        <v>5</v>
      </c>
      <c r="L41" s="49">
        <f t="shared" si="12"/>
        <v>12</v>
      </c>
      <c r="M41" s="49">
        <f t="shared" si="12"/>
        <v>14</v>
      </c>
      <c r="N41" s="49">
        <f t="shared" si="12"/>
        <v>35</v>
      </c>
      <c r="O41" s="49">
        <f t="shared" si="12"/>
        <v>135</v>
      </c>
      <c r="P41" s="49">
        <f t="shared" si="12"/>
        <v>16</v>
      </c>
      <c r="Q41" s="49">
        <f t="shared" si="12"/>
        <v>0</v>
      </c>
      <c r="R41" s="49">
        <f t="shared" si="12"/>
        <v>24</v>
      </c>
      <c r="S41" s="49">
        <f t="shared" si="12"/>
        <v>30</v>
      </c>
      <c r="T41" s="49">
        <f t="shared" si="12"/>
        <v>21</v>
      </c>
      <c r="U41" s="49">
        <f t="shared" si="12"/>
        <v>6</v>
      </c>
      <c r="V41" s="49">
        <f t="shared" si="12"/>
        <v>40</v>
      </c>
      <c r="W41" s="49">
        <f t="shared" si="12"/>
        <v>18</v>
      </c>
      <c r="X41" s="49">
        <f t="shared" si="12"/>
        <v>15</v>
      </c>
      <c r="Y41" s="49">
        <f t="shared" si="12"/>
        <v>4</v>
      </c>
      <c r="Z41" s="51"/>
    </row>
    <row r="42" spans="1:34" s="20" customFormat="1" ht="15.75" customHeight="1" x14ac:dyDescent="0.25">
      <c r="A42" s="52"/>
      <c r="B42" s="53" t="s">
        <v>50</v>
      </c>
      <c r="C42" s="52">
        <f>MIN(C3:C7,C11:C15,C19:C23,C27:C31,C35:C37)</f>
        <v>0</v>
      </c>
      <c r="D42" s="52">
        <f t="shared" ref="D42:Y42" si="13">MIN(D3:D7,D11:D15,D19:D23,D27:D31,D35:D37)</f>
        <v>0</v>
      </c>
      <c r="E42" s="52">
        <f t="shared" si="13"/>
        <v>9</v>
      </c>
      <c r="F42" s="52">
        <f t="shared" si="13"/>
        <v>0</v>
      </c>
      <c r="G42" s="52">
        <f t="shared" si="13"/>
        <v>1</v>
      </c>
      <c r="H42" s="52">
        <f t="shared" si="13"/>
        <v>0</v>
      </c>
      <c r="I42" s="52">
        <f t="shared" si="13"/>
        <v>2</v>
      </c>
      <c r="J42" s="52">
        <f t="shared" si="13"/>
        <v>26</v>
      </c>
      <c r="K42" s="52">
        <f t="shared" si="13"/>
        <v>0</v>
      </c>
      <c r="L42" s="52">
        <f t="shared" si="13"/>
        <v>2</v>
      </c>
      <c r="M42" s="52">
        <f t="shared" si="13"/>
        <v>3</v>
      </c>
      <c r="N42" s="52">
        <f t="shared" si="13"/>
        <v>13</v>
      </c>
      <c r="O42" s="52">
        <f t="shared" si="13"/>
        <v>1</v>
      </c>
      <c r="P42" s="52">
        <f t="shared" si="13"/>
        <v>4</v>
      </c>
      <c r="Q42" s="52">
        <f t="shared" si="13"/>
        <v>0</v>
      </c>
      <c r="R42" s="52">
        <f t="shared" si="13"/>
        <v>8</v>
      </c>
      <c r="S42" s="52">
        <f t="shared" si="13"/>
        <v>7</v>
      </c>
      <c r="T42" s="52">
        <f t="shared" si="13"/>
        <v>1</v>
      </c>
      <c r="U42" s="52">
        <f t="shared" si="13"/>
        <v>0</v>
      </c>
      <c r="V42" s="52">
        <f>MIN(V3:V7,V11:V15,V19:V23,V27:V31,V35:V37)</f>
        <v>14</v>
      </c>
      <c r="W42" s="52">
        <f t="shared" si="13"/>
        <v>2</v>
      </c>
      <c r="X42" s="52">
        <f t="shared" si="13"/>
        <v>0</v>
      </c>
      <c r="Y42" s="52">
        <f t="shared" si="13"/>
        <v>0</v>
      </c>
      <c r="Z42" s="54"/>
    </row>
    <row r="43" spans="1:34" ht="15.75" customHeight="1" x14ac:dyDescent="0.25"/>
    <row r="44" spans="1:34" ht="15.75" customHeight="1" x14ac:dyDescent="0.25"/>
    <row r="45" spans="1:34" ht="15.75" customHeight="1" thickBot="1" x14ac:dyDescent="0.3"/>
    <row r="46" spans="1:34" ht="89.25" x14ac:dyDescent="0.25">
      <c r="J46" s="3" t="s">
        <v>4</v>
      </c>
      <c r="K46" s="4" t="s">
        <v>5</v>
      </c>
      <c r="L46" s="4" t="s">
        <v>6</v>
      </c>
      <c r="M46" s="4" t="s">
        <v>39</v>
      </c>
      <c r="N46" s="3" t="s">
        <v>13</v>
      </c>
      <c r="O46" s="4" t="s">
        <v>14</v>
      </c>
      <c r="P46" s="4" t="s">
        <v>16</v>
      </c>
      <c r="R46" s="10" t="s">
        <v>28</v>
      </c>
      <c r="S46" s="11" t="s">
        <v>27</v>
      </c>
      <c r="U46" s="3" t="s">
        <v>29</v>
      </c>
      <c r="V46" s="4" t="s">
        <v>30</v>
      </c>
      <c r="W46" s="4" t="s">
        <v>31</v>
      </c>
      <c r="X46" s="4" t="s">
        <v>32</v>
      </c>
      <c r="Y46" s="3" t="s">
        <v>33</v>
      </c>
      <c r="Z46" s="4" t="s">
        <v>34</v>
      </c>
      <c r="AA46" s="4" t="s">
        <v>40</v>
      </c>
      <c r="AC46" s="3" t="s">
        <v>7</v>
      </c>
      <c r="AD46" s="3" t="s">
        <v>26</v>
      </c>
      <c r="AF46" s="11" t="s">
        <v>35</v>
      </c>
      <c r="AG46" s="11" t="s">
        <v>42</v>
      </c>
      <c r="AH46" s="11" t="s">
        <v>36</v>
      </c>
    </row>
    <row r="47" spans="1:34" ht="30" x14ac:dyDescent="0.25">
      <c r="I47" s="74" t="s">
        <v>154</v>
      </c>
      <c r="J47">
        <f t="shared" ref="J47:P47" si="14">+C10</f>
        <v>23</v>
      </c>
      <c r="K47">
        <f t="shared" si="14"/>
        <v>5</v>
      </c>
      <c r="L47">
        <f t="shared" si="14"/>
        <v>60</v>
      </c>
      <c r="M47">
        <f t="shared" si="14"/>
        <v>63</v>
      </c>
      <c r="N47">
        <f t="shared" si="14"/>
        <v>32</v>
      </c>
      <c r="O47">
        <f t="shared" si="14"/>
        <v>3</v>
      </c>
      <c r="P47">
        <f t="shared" si="14"/>
        <v>37</v>
      </c>
      <c r="Q47">
        <f>SUM(J47:P47)</f>
        <v>223</v>
      </c>
      <c r="R47" s="16">
        <f>+K10</f>
        <v>11</v>
      </c>
      <c r="S47" s="16">
        <f>+L10</f>
        <v>25</v>
      </c>
      <c r="T47">
        <f>SUM(R47:S47)</f>
        <v>36</v>
      </c>
      <c r="U47" s="16">
        <f>+P10</f>
        <v>45</v>
      </c>
      <c r="V47" s="16">
        <f t="shared" ref="V47:AA47" si="15">+Q10</f>
        <v>0</v>
      </c>
      <c r="W47" s="16">
        <f t="shared" si="15"/>
        <v>93</v>
      </c>
      <c r="X47" s="16">
        <f t="shared" si="15"/>
        <v>124</v>
      </c>
      <c r="Y47" s="16">
        <f t="shared" si="15"/>
        <v>75</v>
      </c>
      <c r="Z47" s="16">
        <f t="shared" si="15"/>
        <v>14</v>
      </c>
      <c r="AA47" s="16">
        <f t="shared" si="15"/>
        <v>139</v>
      </c>
      <c r="AB47">
        <f>SUM(U47:AA47)</f>
        <v>490</v>
      </c>
      <c r="AC47" s="16">
        <f>+N10</f>
        <v>195</v>
      </c>
      <c r="AD47" s="16">
        <f>+O10</f>
        <v>60</v>
      </c>
      <c r="AE47">
        <f>SUM(AC47:AD47)</f>
        <v>255</v>
      </c>
      <c r="AF47" s="16">
        <f>+W10</f>
        <v>40</v>
      </c>
      <c r="AG47" s="16">
        <f>+X10</f>
        <v>18</v>
      </c>
      <c r="AH47" s="16">
        <f>+Y10</f>
        <v>3</v>
      </c>
    </row>
    <row r="48" spans="1:34" ht="30" x14ac:dyDescent="0.25">
      <c r="I48" s="74" t="s">
        <v>75</v>
      </c>
      <c r="J48">
        <f t="shared" ref="J48:P48" si="16">+C18</f>
        <v>18</v>
      </c>
      <c r="K48">
        <f t="shared" si="16"/>
        <v>1</v>
      </c>
      <c r="L48">
        <f t="shared" si="16"/>
        <v>71</v>
      </c>
      <c r="M48">
        <f t="shared" si="16"/>
        <v>34</v>
      </c>
      <c r="N48">
        <f t="shared" si="16"/>
        <v>11</v>
      </c>
      <c r="O48">
        <f t="shared" si="16"/>
        <v>1</v>
      </c>
      <c r="P48">
        <f t="shared" si="16"/>
        <v>19</v>
      </c>
      <c r="Q48">
        <f>SUM(J48:P48)</f>
        <v>155</v>
      </c>
      <c r="R48" s="16">
        <f>+K18</f>
        <v>9</v>
      </c>
      <c r="S48" s="16">
        <f>+L18</f>
        <v>34</v>
      </c>
      <c r="T48">
        <f>SUM(R48:S48)</f>
        <v>43</v>
      </c>
      <c r="U48" s="16">
        <f>+P18</f>
        <v>44</v>
      </c>
      <c r="V48" s="16">
        <f t="shared" ref="V48:AA48" si="17">+Q18</f>
        <v>0</v>
      </c>
      <c r="W48" s="16">
        <f t="shared" si="17"/>
        <v>75</v>
      </c>
      <c r="X48" s="16">
        <f t="shared" si="17"/>
        <v>121</v>
      </c>
      <c r="Y48" s="16">
        <f t="shared" si="17"/>
        <v>69</v>
      </c>
      <c r="Z48" s="16">
        <f t="shared" si="17"/>
        <v>17</v>
      </c>
      <c r="AA48" s="16">
        <f t="shared" si="17"/>
        <v>137</v>
      </c>
      <c r="AB48">
        <f>SUM(U48:AA48)</f>
        <v>463</v>
      </c>
      <c r="AC48" s="16">
        <f>+N18</f>
        <v>137</v>
      </c>
      <c r="AD48" s="16">
        <f>+O18</f>
        <v>538</v>
      </c>
      <c r="AE48">
        <f>SUM(AC48:AD48)</f>
        <v>675</v>
      </c>
      <c r="AF48" s="16">
        <f>+W18</f>
        <v>25</v>
      </c>
      <c r="AG48" s="16">
        <f>+X18</f>
        <v>17</v>
      </c>
      <c r="AH48" s="16">
        <f>+Y18</f>
        <v>1</v>
      </c>
    </row>
    <row r="49" spans="9:34" ht="30" x14ac:dyDescent="0.25">
      <c r="I49" s="74" t="s">
        <v>83</v>
      </c>
      <c r="J49">
        <f t="shared" ref="J49:P49" si="18">+C26</f>
        <v>21</v>
      </c>
      <c r="K49">
        <f t="shared" si="18"/>
        <v>2</v>
      </c>
      <c r="L49">
        <f t="shared" si="18"/>
        <v>55</v>
      </c>
      <c r="M49">
        <f t="shared" si="18"/>
        <v>51</v>
      </c>
      <c r="N49">
        <f t="shared" si="18"/>
        <v>28</v>
      </c>
      <c r="O49">
        <f t="shared" si="18"/>
        <v>0</v>
      </c>
      <c r="P49">
        <f t="shared" si="18"/>
        <v>43</v>
      </c>
      <c r="Q49">
        <f>SUM(J49:P49)</f>
        <v>200</v>
      </c>
      <c r="R49" s="16">
        <f>+K26</f>
        <v>4</v>
      </c>
      <c r="S49" s="16">
        <f>+L26</f>
        <v>40</v>
      </c>
      <c r="T49">
        <f>SUM(R49:S49)</f>
        <v>44</v>
      </c>
      <c r="U49" s="16">
        <f>+P26</f>
        <v>55</v>
      </c>
      <c r="V49" s="16">
        <f t="shared" ref="V49:AA49" si="19">+Q26</f>
        <v>0</v>
      </c>
      <c r="W49" s="16">
        <f t="shared" si="19"/>
        <v>84</v>
      </c>
      <c r="X49" s="16">
        <f t="shared" si="19"/>
        <v>123</v>
      </c>
      <c r="Y49" s="16">
        <f t="shared" si="19"/>
        <v>62</v>
      </c>
      <c r="Z49" s="16">
        <f t="shared" si="19"/>
        <v>4</v>
      </c>
      <c r="AA49" s="16">
        <f t="shared" si="19"/>
        <v>150</v>
      </c>
      <c r="AB49">
        <f>SUM(U49:AA49)</f>
        <v>478</v>
      </c>
      <c r="AC49" s="16">
        <f>+N26</f>
        <v>158</v>
      </c>
      <c r="AD49" s="16">
        <f>+O26</f>
        <v>577</v>
      </c>
      <c r="AE49">
        <f>SUM(AC49:AD49)</f>
        <v>735</v>
      </c>
      <c r="AF49" s="16">
        <f>+W26</f>
        <v>22</v>
      </c>
      <c r="AG49" s="16">
        <f>+X26</f>
        <v>23</v>
      </c>
      <c r="AH49" s="16">
        <f>+Y26</f>
        <v>1</v>
      </c>
    </row>
    <row r="50" spans="9:34" ht="30" x14ac:dyDescent="0.25">
      <c r="I50" s="74" t="s">
        <v>91</v>
      </c>
      <c r="J50">
        <f t="shared" ref="J50:P50" si="20">+C34</f>
        <v>21</v>
      </c>
      <c r="K50">
        <f t="shared" si="20"/>
        <v>2</v>
      </c>
      <c r="L50">
        <f t="shared" si="20"/>
        <v>84</v>
      </c>
      <c r="M50">
        <f t="shared" si="20"/>
        <v>26</v>
      </c>
      <c r="N50">
        <f t="shared" si="20"/>
        <v>22</v>
      </c>
      <c r="O50">
        <f t="shared" si="20"/>
        <v>1</v>
      </c>
      <c r="P50">
        <f t="shared" si="20"/>
        <v>49</v>
      </c>
      <c r="Q50">
        <f>SUM(J50:P50)</f>
        <v>205</v>
      </c>
      <c r="R50" s="16">
        <f>+K34</f>
        <v>11</v>
      </c>
      <c r="S50" s="16">
        <f>+L34</f>
        <v>40</v>
      </c>
      <c r="T50">
        <f>SUM(R50:S50)</f>
        <v>51</v>
      </c>
      <c r="U50" s="16">
        <f>+P34</f>
        <v>52</v>
      </c>
      <c r="V50" s="16">
        <f t="shared" ref="V50:AA50" si="21">+Q34</f>
        <v>0</v>
      </c>
      <c r="W50" s="16">
        <f t="shared" si="21"/>
        <v>74</v>
      </c>
      <c r="X50" s="16">
        <f t="shared" si="21"/>
        <v>109</v>
      </c>
      <c r="Y50" s="16">
        <f t="shared" si="21"/>
        <v>71</v>
      </c>
      <c r="Z50" s="16">
        <f t="shared" si="21"/>
        <v>14</v>
      </c>
      <c r="AA50" s="16">
        <f t="shared" si="21"/>
        <v>162</v>
      </c>
      <c r="AB50">
        <f>SUM(U50:AA50)</f>
        <v>482</v>
      </c>
      <c r="AC50" s="16">
        <f>+N34</f>
        <v>171</v>
      </c>
      <c r="AD50" s="16">
        <f>+O34</f>
        <v>670</v>
      </c>
      <c r="AE50">
        <f>SUM(AC50:AD50)</f>
        <v>841</v>
      </c>
      <c r="AF50" s="16">
        <f>+W34</f>
        <v>22</v>
      </c>
      <c r="AG50" s="16">
        <f>+X34</f>
        <v>27</v>
      </c>
      <c r="AH50" s="16">
        <f>+Y34</f>
        <v>3</v>
      </c>
    </row>
    <row r="51" spans="9:34" ht="30" x14ac:dyDescent="0.25">
      <c r="I51" s="74" t="s">
        <v>99</v>
      </c>
      <c r="J51">
        <f t="shared" ref="J51:P51" si="22">+C38</f>
        <v>9</v>
      </c>
      <c r="K51">
        <f t="shared" si="22"/>
        <v>4</v>
      </c>
      <c r="L51">
        <f t="shared" si="22"/>
        <v>33</v>
      </c>
      <c r="M51">
        <f t="shared" si="22"/>
        <v>10</v>
      </c>
      <c r="N51">
        <f t="shared" si="22"/>
        <v>15</v>
      </c>
      <c r="O51">
        <f t="shared" si="22"/>
        <v>1</v>
      </c>
      <c r="P51">
        <f t="shared" si="22"/>
        <v>30</v>
      </c>
      <c r="Q51">
        <f>SUM(J51:P51)</f>
        <v>102</v>
      </c>
      <c r="R51" s="16">
        <f>+K38</f>
        <v>4</v>
      </c>
      <c r="S51" s="16">
        <f>+L38</f>
        <v>10</v>
      </c>
      <c r="T51">
        <f>SUM(R51:S51)</f>
        <v>14</v>
      </c>
      <c r="U51" s="16">
        <f>+P38</f>
        <v>23</v>
      </c>
      <c r="V51" s="16">
        <f t="shared" ref="V51:AA51" si="23">+Q38</f>
        <v>0</v>
      </c>
      <c r="W51" s="16">
        <f t="shared" si="23"/>
        <v>38</v>
      </c>
      <c r="X51" s="16">
        <f t="shared" si="23"/>
        <v>52</v>
      </c>
      <c r="Y51" s="16">
        <f t="shared" si="23"/>
        <v>18</v>
      </c>
      <c r="Z51" s="16">
        <f t="shared" si="23"/>
        <v>8</v>
      </c>
      <c r="AA51" s="16">
        <f t="shared" si="23"/>
        <v>67</v>
      </c>
      <c r="AB51">
        <f>SUM(U51:AA51)</f>
        <v>206</v>
      </c>
      <c r="AC51" s="16">
        <f>+N38</f>
        <v>85</v>
      </c>
      <c r="AD51" s="16">
        <f>+O38</f>
        <v>281</v>
      </c>
      <c r="AE51">
        <f>SUM(AC51:AD51)</f>
        <v>366</v>
      </c>
      <c r="AF51" s="16">
        <f>+W38</f>
        <v>25</v>
      </c>
      <c r="AG51" s="16">
        <f>+X38</f>
        <v>11</v>
      </c>
      <c r="AH51" s="16">
        <f>+Y38</f>
        <v>4</v>
      </c>
    </row>
    <row r="52" spans="9:34" ht="15.75" customHeight="1" x14ac:dyDescent="0.25">
      <c r="J52">
        <f>SUM(J47:J51)</f>
        <v>92</v>
      </c>
      <c r="K52">
        <f t="shared" ref="K52:P52" si="24">SUM(K47:K51)</f>
        <v>14</v>
      </c>
      <c r="L52">
        <f t="shared" si="24"/>
        <v>303</v>
      </c>
      <c r="M52">
        <f t="shared" si="24"/>
        <v>184</v>
      </c>
      <c r="N52">
        <f t="shared" si="24"/>
        <v>108</v>
      </c>
      <c r="O52">
        <f t="shared" si="24"/>
        <v>6</v>
      </c>
      <c r="P52">
        <f t="shared" si="24"/>
        <v>178</v>
      </c>
      <c r="Q52">
        <f>SUM(Q47:Q51)</f>
        <v>885</v>
      </c>
      <c r="R52">
        <f>SUM(R47:R51)</f>
        <v>39</v>
      </c>
      <c r="S52">
        <f>SUM(S47:S51)</f>
        <v>149</v>
      </c>
      <c r="T52">
        <f>SUM(T47:T51)</f>
        <v>188</v>
      </c>
      <c r="U52">
        <f>SUM(U47:U51)</f>
        <v>219</v>
      </c>
      <c r="V52">
        <f t="shared" ref="V52:AB52" si="25">SUM(V47:V51)</f>
        <v>0</v>
      </c>
      <c r="W52">
        <f t="shared" si="25"/>
        <v>364</v>
      </c>
      <c r="X52">
        <f t="shared" si="25"/>
        <v>529</v>
      </c>
      <c r="Y52">
        <f t="shared" si="25"/>
        <v>295</v>
      </c>
      <c r="Z52">
        <f t="shared" si="25"/>
        <v>57</v>
      </c>
      <c r="AA52">
        <f t="shared" si="25"/>
        <v>655</v>
      </c>
      <c r="AB52">
        <f t="shared" si="25"/>
        <v>2119</v>
      </c>
      <c r="AC52">
        <f t="shared" ref="AC52:AH52" si="26">SUM(AC47:AC51)</f>
        <v>746</v>
      </c>
      <c r="AD52">
        <f t="shared" si="26"/>
        <v>2126</v>
      </c>
      <c r="AE52">
        <f t="shared" si="26"/>
        <v>2872</v>
      </c>
      <c r="AF52">
        <f t="shared" si="26"/>
        <v>134</v>
      </c>
      <c r="AG52">
        <f t="shared" si="26"/>
        <v>96</v>
      </c>
      <c r="AH52">
        <f t="shared" si="26"/>
        <v>12</v>
      </c>
    </row>
    <row r="53" spans="9:34" ht="15.75" customHeight="1" x14ac:dyDescent="0.25"/>
    <row r="54" spans="9:34" ht="15.75" customHeight="1" x14ac:dyDescent="0.25"/>
    <row r="55" spans="9:34" ht="15.75" customHeight="1" x14ac:dyDescent="0.25"/>
    <row r="56" spans="9:34" ht="105" x14ac:dyDescent="0.25">
      <c r="I56" s="24" t="s">
        <v>1</v>
      </c>
      <c r="J56" s="17" t="s">
        <v>37</v>
      </c>
      <c r="K56" s="17" t="s">
        <v>38</v>
      </c>
      <c r="L56" s="17" t="s">
        <v>41</v>
      </c>
      <c r="M56" s="17" t="s">
        <v>40</v>
      </c>
      <c r="N56" s="17" t="s">
        <v>7</v>
      </c>
      <c r="O56" s="17" t="s">
        <v>26</v>
      </c>
      <c r="P56" s="17" t="s">
        <v>35</v>
      </c>
      <c r="Q56" s="17" t="s">
        <v>42</v>
      </c>
      <c r="R56" s="17" t="s">
        <v>36</v>
      </c>
      <c r="S56" s="17"/>
    </row>
    <row r="57" spans="9:34" ht="15.75" customHeight="1" x14ac:dyDescent="0.25">
      <c r="I57" t="s">
        <v>104</v>
      </c>
      <c r="J57">
        <f>+J3</f>
        <v>54</v>
      </c>
      <c r="K57">
        <f t="shared" ref="K57:K63" si="27">+M3</f>
        <v>3</v>
      </c>
      <c r="L57">
        <f t="shared" ref="L57:L63" si="28">+SUM(P3:U3)</f>
        <v>60</v>
      </c>
      <c r="M57">
        <f t="shared" ref="M57:M63" si="29">+V3</f>
        <v>29</v>
      </c>
      <c r="N57">
        <f t="shared" ref="N57:O63" si="30">+N3</f>
        <v>16</v>
      </c>
      <c r="O57">
        <f t="shared" si="30"/>
        <v>1</v>
      </c>
      <c r="P57">
        <f>+W3</f>
        <v>3</v>
      </c>
      <c r="Q57">
        <f>+X3</f>
        <v>12</v>
      </c>
      <c r="R57">
        <f>+Y3</f>
        <v>0</v>
      </c>
    </row>
    <row r="58" spans="9:34" ht="15.75" customHeight="1" x14ac:dyDescent="0.25">
      <c r="I58" t="s">
        <v>105</v>
      </c>
      <c r="J58">
        <f t="shared" ref="J58:J63" si="31">+J4</f>
        <v>51</v>
      </c>
      <c r="K58">
        <f t="shared" si="27"/>
        <v>9</v>
      </c>
      <c r="L58">
        <f t="shared" si="28"/>
        <v>70</v>
      </c>
      <c r="M58">
        <f t="shared" si="29"/>
        <v>32</v>
      </c>
      <c r="N58">
        <f t="shared" si="30"/>
        <v>18</v>
      </c>
      <c r="O58">
        <f t="shared" si="30"/>
        <v>2</v>
      </c>
      <c r="P58">
        <f t="shared" ref="P58:P63" si="32">+W4</f>
        <v>10</v>
      </c>
      <c r="Q58">
        <f t="shared" ref="Q58:Q63" si="33">+X4</f>
        <v>1</v>
      </c>
      <c r="R58">
        <f t="shared" ref="R58:R63" si="34">+Y4</f>
        <v>0</v>
      </c>
    </row>
    <row r="59" spans="9:34" ht="15.75" customHeight="1" x14ac:dyDescent="0.25">
      <c r="I59" t="s">
        <v>106</v>
      </c>
      <c r="J59">
        <f t="shared" si="31"/>
        <v>55</v>
      </c>
      <c r="K59">
        <f t="shared" si="27"/>
        <v>9</v>
      </c>
      <c r="L59">
        <f t="shared" si="28"/>
        <v>75</v>
      </c>
      <c r="M59">
        <f t="shared" si="29"/>
        <v>27</v>
      </c>
      <c r="N59">
        <f t="shared" si="30"/>
        <v>21</v>
      </c>
      <c r="O59">
        <f t="shared" si="30"/>
        <v>3</v>
      </c>
      <c r="P59">
        <f t="shared" si="32"/>
        <v>10</v>
      </c>
      <c r="Q59">
        <f t="shared" si="33"/>
        <v>1</v>
      </c>
      <c r="R59">
        <f t="shared" si="34"/>
        <v>3</v>
      </c>
      <c r="V59" s="17" t="s">
        <v>43</v>
      </c>
      <c r="W59">
        <f>SUM(W39:X39)</f>
        <v>230</v>
      </c>
    </row>
    <row r="60" spans="9:34" ht="15.75" customHeight="1" x14ac:dyDescent="0.25">
      <c r="I60" t="s">
        <v>107</v>
      </c>
      <c r="J60">
        <f t="shared" si="31"/>
        <v>30</v>
      </c>
      <c r="K60">
        <f t="shared" si="27"/>
        <v>7</v>
      </c>
      <c r="L60">
        <f t="shared" si="28"/>
        <v>75</v>
      </c>
      <c r="M60">
        <f t="shared" si="29"/>
        <v>28</v>
      </c>
      <c r="N60">
        <f t="shared" si="30"/>
        <v>18</v>
      </c>
      <c r="O60">
        <f t="shared" si="30"/>
        <v>4</v>
      </c>
      <c r="P60">
        <f t="shared" si="32"/>
        <v>12</v>
      </c>
      <c r="Q60">
        <f t="shared" si="33"/>
        <v>1</v>
      </c>
      <c r="R60">
        <f t="shared" si="34"/>
        <v>0</v>
      </c>
      <c r="V60" s="17" t="s">
        <v>44</v>
      </c>
      <c r="W60">
        <f>SUM(N39:O39)</f>
        <v>2872</v>
      </c>
    </row>
    <row r="61" spans="9:34" ht="15.75" customHeight="1" x14ac:dyDescent="0.25">
      <c r="I61" t="s">
        <v>108</v>
      </c>
      <c r="J61">
        <f t="shared" si="31"/>
        <v>33</v>
      </c>
      <c r="K61">
        <f t="shared" si="27"/>
        <v>8</v>
      </c>
      <c r="L61">
        <f t="shared" si="28"/>
        <v>71</v>
      </c>
      <c r="M61">
        <f t="shared" si="29"/>
        <v>23</v>
      </c>
      <c r="N61">
        <f t="shared" si="30"/>
        <v>20</v>
      </c>
      <c r="O61">
        <f t="shared" si="30"/>
        <v>3</v>
      </c>
      <c r="P61">
        <f t="shared" si="32"/>
        <v>5</v>
      </c>
      <c r="Q61">
        <f t="shared" si="33"/>
        <v>3</v>
      </c>
      <c r="R61">
        <f t="shared" si="34"/>
        <v>0</v>
      </c>
      <c r="V61" s="17" t="s">
        <v>45</v>
      </c>
      <c r="W61">
        <f>SUM(P39:V39)</f>
        <v>2119</v>
      </c>
    </row>
    <row r="62" spans="9:34" ht="15.75" customHeight="1" x14ac:dyDescent="0.25">
      <c r="I62" t="s">
        <v>109</v>
      </c>
      <c r="J62">
        <f t="shared" si="31"/>
        <v>0</v>
      </c>
      <c r="K62">
        <f t="shared" si="27"/>
        <v>0</v>
      </c>
      <c r="L62">
        <f t="shared" si="28"/>
        <v>0</v>
      </c>
      <c r="M62">
        <f t="shared" si="29"/>
        <v>0</v>
      </c>
      <c r="N62">
        <f t="shared" si="30"/>
        <v>15</v>
      </c>
      <c r="O62">
        <f t="shared" si="30"/>
        <v>45</v>
      </c>
      <c r="P62">
        <f t="shared" si="32"/>
        <v>0</v>
      </c>
      <c r="Q62">
        <f t="shared" si="33"/>
        <v>0</v>
      </c>
      <c r="R62">
        <f t="shared" si="34"/>
        <v>0</v>
      </c>
      <c r="V62" s="17" t="s">
        <v>46</v>
      </c>
      <c r="W62">
        <f>SUM(K39:L39)</f>
        <v>188</v>
      </c>
    </row>
    <row r="63" spans="9:34" ht="15.75" customHeight="1" x14ac:dyDescent="0.25">
      <c r="I63" t="s">
        <v>110</v>
      </c>
      <c r="J63">
        <f t="shared" si="31"/>
        <v>0</v>
      </c>
      <c r="K63">
        <f t="shared" si="27"/>
        <v>0</v>
      </c>
      <c r="L63">
        <f t="shared" si="28"/>
        <v>0</v>
      </c>
      <c r="M63">
        <f t="shared" si="29"/>
        <v>0</v>
      </c>
      <c r="N63">
        <f t="shared" si="30"/>
        <v>27</v>
      </c>
      <c r="O63">
        <f t="shared" si="30"/>
        <v>2</v>
      </c>
      <c r="P63">
        <f t="shared" si="32"/>
        <v>0</v>
      </c>
      <c r="Q63">
        <f t="shared" si="33"/>
        <v>0</v>
      </c>
      <c r="R63">
        <f t="shared" si="34"/>
        <v>0</v>
      </c>
      <c r="V63" s="17" t="s">
        <v>47</v>
      </c>
      <c r="W63">
        <f>SUM(J39)</f>
        <v>885</v>
      </c>
    </row>
    <row r="64" spans="9:34" ht="15.75" customHeight="1" x14ac:dyDescent="0.25">
      <c r="I64" t="s">
        <v>111</v>
      </c>
      <c r="J64">
        <f>+J11</f>
        <v>30</v>
      </c>
      <c r="K64">
        <f t="shared" ref="K64:K70" si="35">+M11</f>
        <v>8</v>
      </c>
      <c r="L64">
        <f>+SUM(P11:U11)</f>
        <v>58</v>
      </c>
      <c r="M64">
        <f>+V11</f>
        <v>20</v>
      </c>
      <c r="N64">
        <f>+N11</f>
        <v>21</v>
      </c>
      <c r="O64">
        <f>+O11</f>
        <v>88</v>
      </c>
      <c r="P64">
        <f>+W11</f>
        <v>12</v>
      </c>
      <c r="Q64">
        <f>+X11</f>
        <v>3</v>
      </c>
      <c r="R64">
        <f>+Y11</f>
        <v>1</v>
      </c>
    </row>
    <row r="65" spans="9:18" ht="15.75" customHeight="1" x14ac:dyDescent="0.25">
      <c r="I65" t="s">
        <v>112</v>
      </c>
      <c r="J65">
        <f t="shared" ref="J65:J70" si="36">+J12</f>
        <v>38</v>
      </c>
      <c r="K65">
        <f t="shared" si="35"/>
        <v>9</v>
      </c>
      <c r="L65">
        <f t="shared" ref="L65:L70" si="37">+SUM(P12:U12)</f>
        <v>68</v>
      </c>
      <c r="M65">
        <f t="shared" ref="M65:M70" si="38">+V12</f>
        <v>26</v>
      </c>
      <c r="N65">
        <f t="shared" ref="N65:O70" si="39">+N12</f>
        <v>23</v>
      </c>
      <c r="O65">
        <f t="shared" si="39"/>
        <v>73</v>
      </c>
      <c r="P65">
        <f t="shared" ref="P65:P70" si="40">+W12</f>
        <v>2</v>
      </c>
      <c r="Q65">
        <f t="shared" ref="Q65:Q70" si="41">+X12</f>
        <v>0</v>
      </c>
      <c r="R65">
        <f t="shared" ref="R65:R70" si="42">+Y12</f>
        <v>0</v>
      </c>
    </row>
    <row r="66" spans="9:18" ht="15.75" customHeight="1" x14ac:dyDescent="0.25">
      <c r="I66" t="s">
        <v>113</v>
      </c>
      <c r="J66">
        <f t="shared" si="36"/>
        <v>26</v>
      </c>
      <c r="K66">
        <f t="shared" si="35"/>
        <v>9</v>
      </c>
      <c r="L66">
        <f t="shared" si="37"/>
        <v>73</v>
      </c>
      <c r="M66">
        <f t="shared" si="38"/>
        <v>32</v>
      </c>
      <c r="N66">
        <f t="shared" si="39"/>
        <v>18</v>
      </c>
      <c r="O66">
        <f t="shared" si="39"/>
        <v>69</v>
      </c>
      <c r="P66">
        <f t="shared" si="40"/>
        <v>3</v>
      </c>
      <c r="Q66">
        <f t="shared" si="41"/>
        <v>1</v>
      </c>
      <c r="R66">
        <f t="shared" si="42"/>
        <v>0</v>
      </c>
    </row>
    <row r="67" spans="9:18" ht="15.75" customHeight="1" x14ac:dyDescent="0.25">
      <c r="I67" t="s">
        <v>114</v>
      </c>
      <c r="J67">
        <f t="shared" si="36"/>
        <v>35</v>
      </c>
      <c r="K67">
        <f t="shared" si="35"/>
        <v>8</v>
      </c>
      <c r="L67">
        <f t="shared" si="37"/>
        <v>65</v>
      </c>
      <c r="M67">
        <f t="shared" si="38"/>
        <v>37</v>
      </c>
      <c r="N67">
        <f t="shared" si="39"/>
        <v>17</v>
      </c>
      <c r="O67">
        <f t="shared" si="39"/>
        <v>58</v>
      </c>
      <c r="P67">
        <f t="shared" si="40"/>
        <v>3</v>
      </c>
      <c r="Q67">
        <f t="shared" si="41"/>
        <v>7</v>
      </c>
      <c r="R67">
        <f t="shared" si="42"/>
        <v>0</v>
      </c>
    </row>
    <row r="68" spans="9:18" ht="15.75" customHeight="1" x14ac:dyDescent="0.25">
      <c r="I68" t="s">
        <v>115</v>
      </c>
      <c r="J68">
        <f t="shared" si="36"/>
        <v>26</v>
      </c>
      <c r="K68">
        <f t="shared" si="35"/>
        <v>9</v>
      </c>
      <c r="L68">
        <f t="shared" si="37"/>
        <v>62</v>
      </c>
      <c r="M68">
        <f t="shared" si="38"/>
        <v>22</v>
      </c>
      <c r="N68">
        <f t="shared" si="39"/>
        <v>14</v>
      </c>
      <c r="O68">
        <f t="shared" si="39"/>
        <v>64</v>
      </c>
      <c r="P68">
        <f t="shared" si="40"/>
        <v>5</v>
      </c>
      <c r="Q68">
        <f t="shared" si="41"/>
        <v>6</v>
      </c>
      <c r="R68">
        <f t="shared" si="42"/>
        <v>0</v>
      </c>
    </row>
    <row r="69" spans="9:18" ht="15.75" customHeight="1" x14ac:dyDescent="0.25">
      <c r="I69" t="s">
        <v>116</v>
      </c>
      <c r="J69">
        <f t="shared" si="36"/>
        <v>0</v>
      </c>
      <c r="K69">
        <f t="shared" si="35"/>
        <v>0</v>
      </c>
      <c r="L69">
        <f t="shared" si="37"/>
        <v>0</v>
      </c>
      <c r="M69">
        <f t="shared" si="38"/>
        <v>0</v>
      </c>
      <c r="N69">
        <f t="shared" si="39"/>
        <v>25</v>
      </c>
      <c r="O69">
        <f t="shared" si="39"/>
        <v>85</v>
      </c>
      <c r="P69">
        <f t="shared" si="40"/>
        <v>0</v>
      </c>
      <c r="Q69">
        <f t="shared" si="41"/>
        <v>0</v>
      </c>
      <c r="R69">
        <f t="shared" si="42"/>
        <v>0</v>
      </c>
    </row>
    <row r="70" spans="9:18" ht="15.75" customHeight="1" x14ac:dyDescent="0.25">
      <c r="I70" t="s">
        <v>117</v>
      </c>
      <c r="J70">
        <f t="shared" si="36"/>
        <v>0</v>
      </c>
      <c r="K70">
        <f t="shared" si="35"/>
        <v>0</v>
      </c>
      <c r="L70">
        <f t="shared" si="37"/>
        <v>0</v>
      </c>
      <c r="M70">
        <f t="shared" si="38"/>
        <v>0</v>
      </c>
      <c r="N70">
        <f t="shared" si="39"/>
        <v>19</v>
      </c>
      <c r="O70">
        <f t="shared" si="39"/>
        <v>101</v>
      </c>
      <c r="P70">
        <f t="shared" si="40"/>
        <v>0</v>
      </c>
      <c r="Q70">
        <f t="shared" si="41"/>
        <v>0</v>
      </c>
      <c r="R70">
        <f t="shared" si="42"/>
        <v>0</v>
      </c>
    </row>
    <row r="71" spans="9:18" ht="15.75" customHeight="1" x14ac:dyDescent="0.25">
      <c r="I71" t="s">
        <v>118</v>
      </c>
      <c r="J71">
        <f>+J19</f>
        <v>33</v>
      </c>
      <c r="K71">
        <f t="shared" ref="K71:K77" si="43">+M19</f>
        <v>7</v>
      </c>
      <c r="L71">
        <f>+SUM(P19:U19)</f>
        <v>50</v>
      </c>
      <c r="M71">
        <f>+V19</f>
        <v>30</v>
      </c>
      <c r="N71">
        <f>+N19</f>
        <v>25</v>
      </c>
      <c r="O71">
        <f>+O19</f>
        <v>91</v>
      </c>
      <c r="P71">
        <f>+W19</f>
        <v>7</v>
      </c>
      <c r="Q71">
        <f>+X19</f>
        <v>14</v>
      </c>
      <c r="R71">
        <f>+Y19</f>
        <v>0</v>
      </c>
    </row>
    <row r="72" spans="9:18" ht="15.75" customHeight="1" x14ac:dyDescent="0.25">
      <c r="I72" t="s">
        <v>120</v>
      </c>
      <c r="J72">
        <f t="shared" ref="J72:J77" si="44">+J20</f>
        <v>45</v>
      </c>
      <c r="K72">
        <f t="shared" si="43"/>
        <v>14</v>
      </c>
      <c r="L72">
        <f t="shared" ref="L72:L77" si="45">+SUM(P20:U20)</f>
        <v>68</v>
      </c>
      <c r="M72">
        <f t="shared" ref="M72:M77" si="46">+V20</f>
        <v>24</v>
      </c>
      <c r="N72">
        <f t="shared" ref="N72:O77" si="47">+N20</f>
        <v>26</v>
      </c>
      <c r="O72">
        <f t="shared" si="47"/>
        <v>69</v>
      </c>
      <c r="P72">
        <f t="shared" ref="P72:P77" si="48">+W20</f>
        <v>5</v>
      </c>
      <c r="Q72">
        <f t="shared" ref="Q72:Q77" si="49">+X20</f>
        <v>1</v>
      </c>
      <c r="R72">
        <f t="shared" ref="R72:R77" si="50">+Y20</f>
        <v>0</v>
      </c>
    </row>
    <row r="73" spans="9:18" ht="15.75" customHeight="1" x14ac:dyDescent="0.25">
      <c r="I73" t="s">
        <v>119</v>
      </c>
      <c r="J73">
        <f t="shared" si="44"/>
        <v>42</v>
      </c>
      <c r="K73">
        <f t="shared" si="43"/>
        <v>7</v>
      </c>
      <c r="L73">
        <f t="shared" si="45"/>
        <v>59</v>
      </c>
      <c r="M73">
        <f t="shared" si="46"/>
        <v>24</v>
      </c>
      <c r="N73">
        <f t="shared" si="47"/>
        <v>13</v>
      </c>
      <c r="O73">
        <f t="shared" si="47"/>
        <v>72</v>
      </c>
      <c r="P73">
        <f t="shared" si="48"/>
        <v>4</v>
      </c>
      <c r="Q73">
        <f t="shared" si="49"/>
        <v>8</v>
      </c>
      <c r="R73">
        <f t="shared" si="50"/>
        <v>0</v>
      </c>
    </row>
    <row r="74" spans="9:18" ht="15.75" customHeight="1" x14ac:dyDescent="0.25">
      <c r="I74" t="s">
        <v>121</v>
      </c>
      <c r="J74">
        <f t="shared" si="44"/>
        <v>49</v>
      </c>
      <c r="K74">
        <f t="shared" si="43"/>
        <v>10</v>
      </c>
      <c r="L74">
        <f t="shared" si="45"/>
        <v>74</v>
      </c>
      <c r="M74">
        <f t="shared" si="46"/>
        <v>40</v>
      </c>
      <c r="N74">
        <f t="shared" si="47"/>
        <v>35</v>
      </c>
      <c r="O74">
        <f>+O22</f>
        <v>66</v>
      </c>
      <c r="P74">
        <f t="shared" si="48"/>
        <v>3</v>
      </c>
      <c r="Q74">
        <f t="shared" si="49"/>
        <v>0</v>
      </c>
      <c r="R74">
        <f t="shared" si="50"/>
        <v>0</v>
      </c>
    </row>
    <row r="75" spans="9:18" ht="15.75" customHeight="1" x14ac:dyDescent="0.25">
      <c r="I75" t="s">
        <v>122</v>
      </c>
      <c r="J75">
        <f t="shared" si="44"/>
        <v>31</v>
      </c>
      <c r="K75">
        <f t="shared" si="43"/>
        <v>6</v>
      </c>
      <c r="L75">
        <f t="shared" si="45"/>
        <v>77</v>
      </c>
      <c r="M75">
        <f t="shared" si="46"/>
        <v>32</v>
      </c>
      <c r="N75">
        <f t="shared" si="47"/>
        <v>16</v>
      </c>
      <c r="O75">
        <f>+O23</f>
        <v>70</v>
      </c>
      <c r="P75">
        <f t="shared" si="48"/>
        <v>3</v>
      </c>
      <c r="Q75">
        <f t="shared" si="49"/>
        <v>0</v>
      </c>
      <c r="R75">
        <f t="shared" si="50"/>
        <v>1</v>
      </c>
    </row>
    <row r="76" spans="9:18" ht="15.75" customHeight="1" x14ac:dyDescent="0.25">
      <c r="I76" t="s">
        <v>124</v>
      </c>
      <c r="J76">
        <f t="shared" si="44"/>
        <v>0</v>
      </c>
      <c r="K76">
        <f t="shared" si="43"/>
        <v>0</v>
      </c>
      <c r="L76">
        <f t="shared" si="45"/>
        <v>0</v>
      </c>
      <c r="M76">
        <f t="shared" si="46"/>
        <v>0</v>
      </c>
      <c r="N76">
        <f t="shared" si="47"/>
        <v>15</v>
      </c>
      <c r="O76">
        <f>+O24</f>
        <v>73</v>
      </c>
      <c r="P76">
        <f t="shared" si="48"/>
        <v>0</v>
      </c>
      <c r="Q76">
        <f t="shared" si="49"/>
        <v>0</v>
      </c>
      <c r="R76">
        <f t="shared" si="50"/>
        <v>0</v>
      </c>
    </row>
    <row r="77" spans="9:18" ht="15.75" customHeight="1" x14ac:dyDescent="0.25">
      <c r="I77" t="s">
        <v>123</v>
      </c>
      <c r="J77">
        <f t="shared" si="44"/>
        <v>0</v>
      </c>
      <c r="K77">
        <f t="shared" si="43"/>
        <v>0</v>
      </c>
      <c r="L77">
        <f t="shared" si="45"/>
        <v>0</v>
      </c>
      <c r="M77">
        <f t="shared" si="46"/>
        <v>0</v>
      </c>
      <c r="N77">
        <f t="shared" si="47"/>
        <v>28</v>
      </c>
      <c r="O77">
        <f>+O25</f>
        <v>136</v>
      </c>
      <c r="P77">
        <f t="shared" si="48"/>
        <v>0</v>
      </c>
      <c r="Q77">
        <f t="shared" si="49"/>
        <v>0</v>
      </c>
      <c r="R77">
        <f t="shared" si="50"/>
        <v>0</v>
      </c>
    </row>
    <row r="78" spans="9:18" ht="15.75" customHeight="1" x14ac:dyDescent="0.25">
      <c r="I78" t="s">
        <v>125</v>
      </c>
      <c r="J78">
        <f>+J27</f>
        <v>46</v>
      </c>
      <c r="K78">
        <f t="shared" ref="K78:K84" si="51">+M27</f>
        <v>10</v>
      </c>
      <c r="L78">
        <f>+SUM(P27:U27)</f>
        <v>52</v>
      </c>
      <c r="M78">
        <f>+V27</f>
        <v>37</v>
      </c>
      <c r="N78">
        <f>+N27</f>
        <v>29</v>
      </c>
      <c r="O78">
        <f>+O27</f>
        <v>134</v>
      </c>
      <c r="P78">
        <f>+W27</f>
        <v>2</v>
      </c>
      <c r="Q78">
        <f>+X27</f>
        <v>3</v>
      </c>
      <c r="R78">
        <f>+Y27</f>
        <v>0</v>
      </c>
    </row>
    <row r="79" spans="9:18" ht="15.75" customHeight="1" x14ac:dyDescent="0.25">
      <c r="I79" t="s">
        <v>126</v>
      </c>
      <c r="J79">
        <f t="shared" ref="J79:J84" si="52">+J28</f>
        <v>40</v>
      </c>
      <c r="K79">
        <f t="shared" si="51"/>
        <v>14</v>
      </c>
      <c r="L79">
        <f t="shared" ref="L79:L84" si="53">+SUM(P28:U28)</f>
        <v>67</v>
      </c>
      <c r="M79">
        <f t="shared" ref="M79:M84" si="54">+V28</f>
        <v>30</v>
      </c>
      <c r="N79">
        <f t="shared" ref="N79:N84" si="55">+N28</f>
        <v>21</v>
      </c>
      <c r="O79">
        <f t="shared" ref="O79:O84" si="56">+O28</f>
        <v>70</v>
      </c>
      <c r="P79">
        <f t="shared" ref="P79:P84" si="57">+W28</f>
        <v>8</v>
      </c>
      <c r="Q79">
        <f t="shared" ref="Q79:Q84" si="58">+X28</f>
        <v>4</v>
      </c>
      <c r="R79">
        <f t="shared" ref="R79:R84" si="59">+Y28</f>
        <v>0</v>
      </c>
    </row>
    <row r="80" spans="9:18" ht="15.75" customHeight="1" x14ac:dyDescent="0.25">
      <c r="I80" t="s">
        <v>127</v>
      </c>
      <c r="J80">
        <f t="shared" si="52"/>
        <v>42</v>
      </c>
      <c r="K80">
        <f t="shared" si="51"/>
        <v>10</v>
      </c>
      <c r="L80">
        <f t="shared" si="53"/>
        <v>76</v>
      </c>
      <c r="M80">
        <f t="shared" si="54"/>
        <v>33</v>
      </c>
      <c r="N80">
        <f t="shared" si="55"/>
        <v>16</v>
      </c>
      <c r="O80">
        <f t="shared" si="56"/>
        <v>73</v>
      </c>
      <c r="P80">
        <f t="shared" si="57"/>
        <v>4</v>
      </c>
      <c r="Q80">
        <f t="shared" si="58"/>
        <v>3</v>
      </c>
      <c r="R80">
        <f t="shared" si="59"/>
        <v>3</v>
      </c>
    </row>
    <row r="81" spans="9:18" ht="15.75" customHeight="1" x14ac:dyDescent="0.25">
      <c r="I81" t="s">
        <v>128</v>
      </c>
      <c r="J81">
        <f t="shared" si="52"/>
        <v>40</v>
      </c>
      <c r="K81">
        <f t="shared" si="51"/>
        <v>10</v>
      </c>
      <c r="L81">
        <f t="shared" si="53"/>
        <v>65</v>
      </c>
      <c r="M81">
        <f t="shared" si="54"/>
        <v>25</v>
      </c>
      <c r="N81">
        <f t="shared" si="55"/>
        <v>32</v>
      </c>
      <c r="O81">
        <f t="shared" si="56"/>
        <v>80</v>
      </c>
      <c r="P81">
        <f t="shared" si="57"/>
        <v>4</v>
      </c>
      <c r="Q81">
        <f t="shared" si="58"/>
        <v>15</v>
      </c>
      <c r="R81">
        <f t="shared" si="59"/>
        <v>0</v>
      </c>
    </row>
    <row r="82" spans="9:18" ht="15.75" customHeight="1" x14ac:dyDescent="0.25">
      <c r="I82" t="s">
        <v>129</v>
      </c>
      <c r="J82">
        <f t="shared" si="52"/>
        <v>37</v>
      </c>
      <c r="K82">
        <f t="shared" si="51"/>
        <v>7</v>
      </c>
      <c r="L82">
        <f t="shared" si="53"/>
        <v>60</v>
      </c>
      <c r="M82">
        <f t="shared" si="54"/>
        <v>37</v>
      </c>
      <c r="N82">
        <f t="shared" si="55"/>
        <v>29</v>
      </c>
      <c r="O82">
        <f t="shared" si="56"/>
        <v>62</v>
      </c>
      <c r="P82">
        <f t="shared" si="57"/>
        <v>4</v>
      </c>
      <c r="Q82">
        <f t="shared" si="58"/>
        <v>2</v>
      </c>
      <c r="R82">
        <f t="shared" si="59"/>
        <v>0</v>
      </c>
    </row>
    <row r="83" spans="9:18" ht="15.75" customHeight="1" x14ac:dyDescent="0.25">
      <c r="I83" t="s">
        <v>130</v>
      </c>
      <c r="J83">
        <f t="shared" si="52"/>
        <v>0</v>
      </c>
      <c r="K83">
        <f t="shared" si="51"/>
        <v>0</v>
      </c>
      <c r="L83">
        <f t="shared" si="53"/>
        <v>0</v>
      </c>
      <c r="M83">
        <f t="shared" si="54"/>
        <v>0</v>
      </c>
      <c r="N83">
        <f t="shared" si="55"/>
        <v>17</v>
      </c>
      <c r="O83">
        <f t="shared" si="56"/>
        <v>104</v>
      </c>
      <c r="P83">
        <f t="shared" si="57"/>
        <v>0</v>
      </c>
      <c r="Q83">
        <f t="shared" si="58"/>
        <v>0</v>
      </c>
      <c r="R83">
        <f t="shared" si="59"/>
        <v>0</v>
      </c>
    </row>
    <row r="84" spans="9:18" ht="15.75" customHeight="1" x14ac:dyDescent="0.25">
      <c r="I84" t="s">
        <v>131</v>
      </c>
      <c r="J84">
        <f t="shared" si="52"/>
        <v>0</v>
      </c>
      <c r="K84">
        <f t="shared" si="51"/>
        <v>0</v>
      </c>
      <c r="L84">
        <f t="shared" si="53"/>
        <v>0</v>
      </c>
      <c r="M84">
        <f t="shared" si="54"/>
        <v>0</v>
      </c>
      <c r="N84">
        <f t="shared" si="55"/>
        <v>27</v>
      </c>
      <c r="O84">
        <f t="shared" si="56"/>
        <v>147</v>
      </c>
      <c r="P84">
        <f t="shared" si="57"/>
        <v>0</v>
      </c>
      <c r="Q84">
        <f t="shared" si="58"/>
        <v>0</v>
      </c>
      <c r="R84">
        <f t="shared" si="59"/>
        <v>0</v>
      </c>
    </row>
    <row r="85" spans="9:18" ht="15.75" customHeight="1" x14ac:dyDescent="0.25">
      <c r="I85" t="s">
        <v>132</v>
      </c>
      <c r="J85">
        <f>+J35</f>
        <v>33</v>
      </c>
      <c r="K85">
        <f>+M35</f>
        <v>7</v>
      </c>
      <c r="L85">
        <f>+SUM(P35:U35)</f>
        <v>56</v>
      </c>
      <c r="M85">
        <f>+V35</f>
        <v>27</v>
      </c>
      <c r="N85">
        <f t="shared" ref="N85:O87" si="60">+N35</f>
        <v>31</v>
      </c>
      <c r="O85">
        <f t="shared" si="60"/>
        <v>135</v>
      </c>
      <c r="P85">
        <f t="shared" ref="P85:R87" si="61">+W35</f>
        <v>18</v>
      </c>
      <c r="Q85">
        <f t="shared" si="61"/>
        <v>6</v>
      </c>
      <c r="R85">
        <f t="shared" si="61"/>
        <v>4</v>
      </c>
    </row>
    <row r="86" spans="9:18" ht="15.75" customHeight="1" x14ac:dyDescent="0.25">
      <c r="I86" t="s">
        <v>133</v>
      </c>
      <c r="J86">
        <f>+J36</f>
        <v>33</v>
      </c>
      <c r="K86">
        <f>+M36</f>
        <v>3</v>
      </c>
      <c r="L86">
        <f>+SUM(P36:U36)</f>
        <v>29</v>
      </c>
      <c r="M86">
        <f>+V36</f>
        <v>14</v>
      </c>
      <c r="N86">
        <f t="shared" si="60"/>
        <v>30</v>
      </c>
      <c r="O86">
        <f t="shared" si="60"/>
        <v>67</v>
      </c>
      <c r="P86">
        <f t="shared" si="61"/>
        <v>4</v>
      </c>
      <c r="Q86">
        <f t="shared" si="61"/>
        <v>2</v>
      </c>
      <c r="R86">
        <f t="shared" si="61"/>
        <v>0</v>
      </c>
    </row>
    <row r="87" spans="9:18" ht="15.75" customHeight="1" x14ac:dyDescent="0.25">
      <c r="I87" t="s">
        <v>134</v>
      </c>
      <c r="J87">
        <f>+J37</f>
        <v>36</v>
      </c>
      <c r="K87">
        <f>+M37</f>
        <v>4</v>
      </c>
      <c r="L87">
        <f>+SUM(P37:U37)</f>
        <v>54</v>
      </c>
      <c r="M87">
        <f>+V37</f>
        <v>26</v>
      </c>
      <c r="N87">
        <f t="shared" si="60"/>
        <v>24</v>
      </c>
      <c r="O87">
        <f t="shared" si="60"/>
        <v>79</v>
      </c>
      <c r="P87">
        <f t="shared" si="61"/>
        <v>3</v>
      </c>
      <c r="Q87">
        <f t="shared" si="61"/>
        <v>3</v>
      </c>
      <c r="R87">
        <f t="shared" si="61"/>
        <v>0</v>
      </c>
    </row>
    <row r="88" spans="9:18" ht="15.75" customHeight="1" x14ac:dyDescent="0.25">
      <c r="J88">
        <f t="shared" ref="J88:R88" si="62">SUM(J57:J87)</f>
        <v>885</v>
      </c>
      <c r="K88">
        <f t="shared" si="62"/>
        <v>188</v>
      </c>
      <c r="L88">
        <f t="shared" si="62"/>
        <v>1464</v>
      </c>
      <c r="M88">
        <f t="shared" si="62"/>
        <v>655</v>
      </c>
      <c r="N88">
        <f t="shared" si="62"/>
        <v>686</v>
      </c>
      <c r="O88">
        <f t="shared" si="62"/>
        <v>2126</v>
      </c>
      <c r="P88">
        <f t="shared" si="62"/>
        <v>134</v>
      </c>
      <c r="Q88">
        <f t="shared" si="62"/>
        <v>96</v>
      </c>
      <c r="R88">
        <f t="shared" si="62"/>
        <v>12</v>
      </c>
    </row>
    <row r="89" spans="9:18" ht="15.75" customHeight="1" x14ac:dyDescent="0.25"/>
    <row r="90" spans="9:18" ht="15.75" customHeight="1" x14ac:dyDescent="0.25"/>
    <row r="91" spans="9:18" ht="15.75" customHeight="1" x14ac:dyDescent="0.25"/>
    <row r="92" spans="9:18" ht="15.75" customHeight="1" x14ac:dyDescent="0.25"/>
    <row r="93" spans="9:18" ht="15.75" customHeight="1" x14ac:dyDescent="0.25"/>
    <row r="94" spans="9:18" ht="15.75" customHeight="1" x14ac:dyDescent="0.25"/>
    <row r="95" spans="9:18" ht="15.75" customHeight="1" x14ac:dyDescent="0.25"/>
    <row r="96" spans="9:18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autoFilter ref="I56:R88" xr:uid="{45EBAD05-685C-44A4-9391-6ECB3A7A875D}"/>
  <mergeCells count="10">
    <mergeCell ref="T1:U1"/>
    <mergeCell ref="Z1:Z2"/>
    <mergeCell ref="A39:B39"/>
    <mergeCell ref="C1:D1"/>
    <mergeCell ref="K1:O1"/>
    <mergeCell ref="A3:A9"/>
    <mergeCell ref="A11:A17"/>
    <mergeCell ref="A19:A25"/>
    <mergeCell ref="A27:A33"/>
    <mergeCell ref="A35:A37"/>
  </mergeCells>
  <pageMargins left="0.7" right="0.7" top="0.75" bottom="0.75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198D-4AC2-49DE-B262-8D1A08B5F2E4}">
  <dimension ref="A2:AF36"/>
  <sheetViews>
    <sheetView zoomScale="70" zoomScaleNormal="70" workbookViewId="0">
      <selection activeCell="E34" sqref="C34:E34"/>
    </sheetView>
  </sheetViews>
  <sheetFormatPr baseColWidth="10" defaultRowHeight="15" x14ac:dyDescent="0.25"/>
  <cols>
    <col min="1" max="1" width="36.28515625" customWidth="1"/>
    <col min="2" max="7" width="4.7109375" customWidth="1"/>
    <col min="8" max="8" width="6.28515625" customWidth="1"/>
    <col min="9" max="20" width="4.7109375" customWidth="1"/>
    <col min="21" max="22" width="5.28515625" customWidth="1"/>
    <col min="23" max="23" width="5.5703125" customWidth="1"/>
    <col min="24" max="27" width="4.7109375" customWidth="1"/>
    <col min="28" max="28" width="5.28515625" customWidth="1"/>
    <col min="29" max="30" width="5.7109375" customWidth="1"/>
    <col min="31" max="32" width="4.7109375" customWidth="1"/>
  </cols>
  <sheetData>
    <row r="2" spans="1:32" s="17" customFormat="1" ht="33" customHeight="1" x14ac:dyDescent="0.25">
      <c r="A2" s="22"/>
      <c r="B2" s="110" t="s">
        <v>136</v>
      </c>
      <c r="C2" s="111"/>
      <c r="D2" s="111"/>
      <c r="E2" s="111"/>
      <c r="F2" s="111"/>
      <c r="G2" s="111"/>
      <c r="H2" s="111"/>
      <c r="I2" s="110" t="s">
        <v>75</v>
      </c>
      <c r="J2" s="111"/>
      <c r="K2" s="111"/>
      <c r="L2" s="111"/>
      <c r="M2" s="111"/>
      <c r="N2" s="111"/>
      <c r="O2" s="111"/>
      <c r="P2" s="110" t="s">
        <v>83</v>
      </c>
      <c r="Q2" s="111"/>
      <c r="R2" s="111"/>
      <c r="S2" s="111"/>
      <c r="T2" s="111"/>
      <c r="U2" s="111"/>
      <c r="V2" s="111"/>
      <c r="W2" s="110" t="s">
        <v>91</v>
      </c>
      <c r="X2" s="111"/>
      <c r="Y2" s="111"/>
      <c r="Z2" s="111"/>
      <c r="AA2" s="111"/>
      <c r="AB2" s="111"/>
      <c r="AC2" s="111"/>
      <c r="AD2" s="110" t="s">
        <v>99</v>
      </c>
      <c r="AE2" s="111"/>
      <c r="AF2" s="111"/>
    </row>
    <row r="3" spans="1:32" x14ac:dyDescent="0.25">
      <c r="A3" s="22"/>
      <c r="B3" s="21" t="s">
        <v>54</v>
      </c>
      <c r="C3" s="21" t="s">
        <v>135</v>
      </c>
      <c r="D3" s="21" t="s">
        <v>135</v>
      </c>
      <c r="E3" s="21" t="s">
        <v>57</v>
      </c>
      <c r="F3" s="21" t="s">
        <v>51</v>
      </c>
      <c r="G3" s="21" t="s">
        <v>52</v>
      </c>
      <c r="H3" s="21" t="s">
        <v>53</v>
      </c>
      <c r="I3" s="21" t="s">
        <v>54</v>
      </c>
      <c r="J3" s="21" t="s">
        <v>135</v>
      </c>
      <c r="K3" s="21" t="s">
        <v>56</v>
      </c>
      <c r="L3" s="21" t="s">
        <v>57</v>
      </c>
      <c r="M3" s="21" t="s">
        <v>51</v>
      </c>
      <c r="N3" s="21" t="s">
        <v>52</v>
      </c>
      <c r="O3" s="21" t="s">
        <v>53</v>
      </c>
      <c r="P3" s="21" t="s">
        <v>54</v>
      </c>
      <c r="Q3" s="21" t="s">
        <v>55</v>
      </c>
      <c r="R3" s="21" t="s">
        <v>56</v>
      </c>
      <c r="S3" s="21" t="s">
        <v>57</v>
      </c>
      <c r="T3" s="21" t="s">
        <v>51</v>
      </c>
      <c r="U3" s="21" t="s">
        <v>52</v>
      </c>
      <c r="V3" s="21" t="s">
        <v>53</v>
      </c>
      <c r="W3" s="21" t="s">
        <v>54</v>
      </c>
      <c r="X3" s="21" t="s">
        <v>55</v>
      </c>
      <c r="Y3" s="21" t="s">
        <v>56</v>
      </c>
      <c r="Z3" s="21" t="s">
        <v>57</v>
      </c>
      <c r="AA3" s="21" t="s">
        <v>51</v>
      </c>
      <c r="AB3" s="21" t="s">
        <v>52</v>
      </c>
      <c r="AC3" s="21" t="s">
        <v>53</v>
      </c>
      <c r="AD3" s="21" t="s">
        <v>54</v>
      </c>
      <c r="AE3" s="21" t="s">
        <v>55</v>
      </c>
      <c r="AF3" s="21" t="s">
        <v>56</v>
      </c>
    </row>
    <row r="4" spans="1:32" ht="28.5" x14ac:dyDescent="0.25">
      <c r="A4" s="22" t="s">
        <v>4</v>
      </c>
      <c r="B4" s="23">
        <f>+'Mensual Agosto'!C3</f>
        <v>5</v>
      </c>
      <c r="C4" s="23">
        <f>+'Mensual Agosto'!C4</f>
        <v>8</v>
      </c>
      <c r="D4" s="23">
        <f>+'Mensual Agosto'!C5</f>
        <v>5</v>
      </c>
      <c r="E4" s="23">
        <f>+'Mensual Agosto'!C6</f>
        <v>2</v>
      </c>
      <c r="F4" s="23">
        <f>+'Mensual Agosto'!C7</f>
        <v>3</v>
      </c>
      <c r="G4" s="23">
        <f>+'Mensual Agosto'!C8</f>
        <v>0</v>
      </c>
      <c r="H4" s="23">
        <f>+'Mensual Agosto'!C9</f>
        <v>0</v>
      </c>
      <c r="I4" s="23">
        <f>+'Mensual Agosto'!$C$11</f>
        <v>6</v>
      </c>
      <c r="J4" s="23">
        <f>+'Mensual Agosto'!$C$12</f>
        <v>5</v>
      </c>
      <c r="K4" s="23">
        <f>+'Mensual Agosto'!$C$13</f>
        <v>4</v>
      </c>
      <c r="L4" s="23">
        <f>+'Mensual Agosto'!$C$14</f>
        <v>3</v>
      </c>
      <c r="M4" s="23">
        <f>+'Mensual Agosto'!$C$15</f>
        <v>0</v>
      </c>
      <c r="N4" s="23">
        <f>+'Mensual Agosto'!$C$16</f>
        <v>0</v>
      </c>
      <c r="O4" s="23">
        <f>+'Mensual Agosto'!$C$17</f>
        <v>0</v>
      </c>
      <c r="P4" s="23">
        <f>+'Mensual Agosto'!$C$19</f>
        <v>3</v>
      </c>
      <c r="Q4" s="23">
        <f>+'Mensual Agosto'!$C$20</f>
        <v>4</v>
      </c>
      <c r="R4" s="23">
        <f>+'Mensual Agosto'!$C$21</f>
        <v>3</v>
      </c>
      <c r="S4" s="23">
        <f>+'Mensual Agosto'!$C$22</f>
        <v>4</v>
      </c>
      <c r="T4" s="23">
        <f>+'Mensual Agosto'!$C$23</f>
        <v>7</v>
      </c>
      <c r="U4" s="23">
        <f>+'Mensual Agosto'!$C$24</f>
        <v>0</v>
      </c>
      <c r="V4" s="23">
        <f>+'Mensual Agosto'!$C$25</f>
        <v>0</v>
      </c>
      <c r="W4" s="23">
        <f>+'Mensual Agosto'!$C$27</f>
        <v>5</v>
      </c>
      <c r="X4" s="23">
        <f>+'Mensual Agosto'!$C$28</f>
        <v>7</v>
      </c>
      <c r="Y4" s="23">
        <f>+'Mensual Agosto'!$C$29</f>
        <v>5</v>
      </c>
      <c r="Z4" s="23">
        <f>+'Mensual Agosto'!$C$30</f>
        <v>2</v>
      </c>
      <c r="AA4" s="23">
        <f>+'Mensual Agosto'!$C$31</f>
        <v>2</v>
      </c>
      <c r="AB4" s="23">
        <f>+'Mensual Agosto'!$C$32</f>
        <v>0</v>
      </c>
      <c r="AC4" s="23">
        <f>+'Mensual Agosto'!$C$33</f>
        <v>0</v>
      </c>
      <c r="AD4" s="23">
        <f>+'Mensual Agosto'!$C$35</f>
        <v>3</v>
      </c>
      <c r="AE4" s="23">
        <f>+'Mensual Agosto'!$C$36</f>
        <v>3</v>
      </c>
      <c r="AF4" s="23">
        <f>+'Mensual Agosto'!$C$37</f>
        <v>3</v>
      </c>
    </row>
    <row r="5" spans="1:32" ht="28.5" x14ac:dyDescent="0.25">
      <c r="A5" s="22" t="s">
        <v>5</v>
      </c>
      <c r="B5" s="23">
        <f>+'Mensual Agosto'!D3</f>
        <v>1</v>
      </c>
      <c r="C5" s="23">
        <f>+'Mensual Agosto'!D4</f>
        <v>0</v>
      </c>
      <c r="D5" s="23">
        <f>+'Mensual Agosto'!D5</f>
        <v>0</v>
      </c>
      <c r="E5" s="23">
        <f>+'Mensual Agosto'!D6</f>
        <v>1</v>
      </c>
      <c r="F5" s="23">
        <f>+'Mensual Agosto'!D7</f>
        <v>3</v>
      </c>
      <c r="G5" s="23">
        <f>+'Mensual Agosto'!D8</f>
        <v>0</v>
      </c>
      <c r="H5" s="23">
        <f>+'Mensual Agosto'!D9</f>
        <v>0</v>
      </c>
      <c r="I5" s="23">
        <f>+'Mensual Agosto'!$D$11</f>
        <v>0</v>
      </c>
      <c r="J5" s="23">
        <f>+'Mensual Agosto'!$D$12</f>
        <v>0</v>
      </c>
      <c r="K5" s="23">
        <f>+'Mensual Agosto'!$D$13</f>
        <v>0</v>
      </c>
      <c r="L5" s="23">
        <f>+'Mensual Agosto'!$D$14</f>
        <v>0</v>
      </c>
      <c r="M5" s="23">
        <f>+'Mensual Agosto'!$D$15</f>
        <v>1</v>
      </c>
      <c r="N5" s="23">
        <f>+'Mensual Agosto'!$D$16</f>
        <v>0</v>
      </c>
      <c r="O5" s="23">
        <f>+'Mensual Agosto'!$D$17</f>
        <v>0</v>
      </c>
      <c r="P5" s="23">
        <f>+'Mensual Agosto'!$D$19</f>
        <v>0</v>
      </c>
      <c r="Q5" s="23">
        <f>+'Mensual Agosto'!$D$20</f>
        <v>0</v>
      </c>
      <c r="R5" s="23">
        <f>+'Mensual Agosto'!$D$21</f>
        <v>1</v>
      </c>
      <c r="S5" s="23">
        <f>+'Mensual Agosto'!$D$22</f>
        <v>1</v>
      </c>
      <c r="T5" s="23">
        <f>+'Mensual Agosto'!$D$23</f>
        <v>0</v>
      </c>
      <c r="U5" s="23">
        <f>+'Mensual Agosto'!$D$24</f>
        <v>0</v>
      </c>
      <c r="V5" s="23">
        <f>+'Mensual Agosto'!$D$25</f>
        <v>0</v>
      </c>
      <c r="W5" s="23">
        <f>+'Mensual Agosto'!$D$27</f>
        <v>1</v>
      </c>
      <c r="X5" s="23">
        <f>+'Mensual Agosto'!$D$28</f>
        <v>0</v>
      </c>
      <c r="Y5" s="23">
        <f>+'Mensual Agosto'!$D$29</f>
        <v>1</v>
      </c>
      <c r="Z5" s="23">
        <f>+'Mensual Agosto'!$D$30</f>
        <v>0</v>
      </c>
      <c r="AA5" s="23">
        <f>+'Mensual Agosto'!$D$31</f>
        <v>0</v>
      </c>
      <c r="AB5" s="23">
        <f>+'Mensual Agosto'!$D$32</f>
        <v>0</v>
      </c>
      <c r="AC5" s="23">
        <f>+'Mensual Agosto'!$D$33</f>
        <v>0</v>
      </c>
      <c r="AD5" s="23">
        <f>+'Mensual Agosto'!$D$35</f>
        <v>2</v>
      </c>
      <c r="AE5" s="23">
        <f>+'Mensual Agosto'!$D$36</f>
        <v>1</v>
      </c>
      <c r="AF5" s="23">
        <f>+'Mensual Agosto'!$D$37</f>
        <v>1</v>
      </c>
    </row>
    <row r="6" spans="1:32" ht="28.5" x14ac:dyDescent="0.25">
      <c r="A6" s="22" t="s">
        <v>6</v>
      </c>
      <c r="B6" s="23">
        <f>+'Mensual Agosto'!E3</f>
        <v>15</v>
      </c>
      <c r="C6" s="23">
        <f>+'Mensual Agosto'!E4</f>
        <v>11</v>
      </c>
      <c r="D6" s="23">
        <f>+'Mensual Agosto'!E5</f>
        <v>14</v>
      </c>
      <c r="E6" s="23">
        <f>+'Mensual Agosto'!E6</f>
        <v>10</v>
      </c>
      <c r="F6" s="23">
        <f>+'Mensual Agosto'!E7</f>
        <v>10</v>
      </c>
      <c r="G6" s="23">
        <f>+'Mensual Agosto'!E8</f>
        <v>0</v>
      </c>
      <c r="H6" s="23">
        <f>+'Mensual Agosto'!E9</f>
        <v>0</v>
      </c>
      <c r="I6" s="76">
        <f>+'Mensual Agosto'!$E$11</f>
        <v>19</v>
      </c>
      <c r="J6" s="76">
        <f>+'Mensual Agosto'!$E$12</f>
        <v>18</v>
      </c>
      <c r="K6" s="23">
        <f>+'Mensual Agosto'!$E$13</f>
        <v>10</v>
      </c>
      <c r="L6" s="23">
        <f>+'Mensual Agosto'!$E$14</f>
        <v>15</v>
      </c>
      <c r="M6" s="23">
        <f>+'Mensual Agosto'!$E$15</f>
        <v>9</v>
      </c>
      <c r="N6" s="23">
        <f>+'Mensual Agosto'!$E$16</f>
        <v>0</v>
      </c>
      <c r="O6" s="23">
        <f>+'Mensual Agosto'!$E$17</f>
        <v>0</v>
      </c>
      <c r="P6" s="23">
        <f>+'Mensual Agosto'!$E$19</f>
        <v>10</v>
      </c>
      <c r="Q6" s="23">
        <f>+'Mensual Agosto'!$E$20</f>
        <v>11</v>
      </c>
      <c r="R6" s="23">
        <f>+'Mensual Agosto'!$E$21</f>
        <v>9</v>
      </c>
      <c r="S6" s="23">
        <f>+'Mensual Agosto'!$E$22</f>
        <v>16</v>
      </c>
      <c r="T6" s="23">
        <f>+'Mensual Agosto'!$E$23</f>
        <v>9</v>
      </c>
      <c r="U6" s="23">
        <f>+'Mensual Agosto'!$E$24</f>
        <v>0</v>
      </c>
      <c r="V6" s="23">
        <f>+'Mensual Agosto'!$E$25</f>
        <v>0</v>
      </c>
      <c r="W6" s="76">
        <f>+'Mensual Agosto'!$E$27</f>
        <v>19</v>
      </c>
      <c r="X6" s="76">
        <f>+'Mensual Agosto'!$E$28</f>
        <v>18</v>
      </c>
      <c r="Y6" s="76">
        <f>+'Mensual Agosto'!$E$29</f>
        <v>18</v>
      </c>
      <c r="Z6" s="76">
        <f>+'Mensual Agosto'!$E$30</f>
        <v>18</v>
      </c>
      <c r="AA6" s="23">
        <f>+'Mensual Agosto'!$E$31</f>
        <v>11</v>
      </c>
      <c r="AB6" s="23">
        <f>+'Mensual Agosto'!$E$32</f>
        <v>0</v>
      </c>
      <c r="AC6" s="23">
        <f>+'Mensual Agosto'!$E$33</f>
        <v>0</v>
      </c>
      <c r="AD6" s="23">
        <f>+'Mensual Agosto'!$E$35</f>
        <v>11</v>
      </c>
      <c r="AE6" s="23">
        <f>+'Mensual Agosto'!$E$36</f>
        <v>12</v>
      </c>
      <c r="AF6" s="23">
        <f>+'Mensual Agosto'!$E$37</f>
        <v>10</v>
      </c>
    </row>
    <row r="7" spans="1:32" x14ac:dyDescent="0.25">
      <c r="A7" s="22" t="s">
        <v>39</v>
      </c>
      <c r="B7" s="23">
        <f>+'Mensual Agosto'!F3</f>
        <v>15</v>
      </c>
      <c r="C7" s="76">
        <f>+'Mensual Agosto'!F4</f>
        <v>17</v>
      </c>
      <c r="D7" s="76">
        <f>+'Mensual Agosto'!F5</f>
        <v>20</v>
      </c>
      <c r="E7" s="23">
        <f>+'Mensual Agosto'!F6</f>
        <v>9</v>
      </c>
      <c r="F7" s="23">
        <f>+'Mensual Agosto'!F7</f>
        <v>2</v>
      </c>
      <c r="G7" s="23">
        <f>+'Mensual Agosto'!F8</f>
        <v>0</v>
      </c>
      <c r="H7" s="23">
        <f>+'Mensual Agosto'!F9</f>
        <v>0</v>
      </c>
      <c r="I7" s="23">
        <f>+'Mensual Agosto'!$F$11</f>
        <v>0</v>
      </c>
      <c r="J7" s="23">
        <f>+'Mensual Agosto'!$F$12</f>
        <v>7</v>
      </c>
      <c r="K7" s="23">
        <f>+'Mensual Agosto'!$F$13</f>
        <v>6</v>
      </c>
      <c r="L7" s="23">
        <f>+'Mensual Agosto'!$F$14</f>
        <v>12</v>
      </c>
      <c r="M7" s="23">
        <f>+'Mensual Agosto'!$F$15</f>
        <v>9</v>
      </c>
      <c r="N7" s="23">
        <f>+'Mensual Agosto'!$F$16</f>
        <v>0</v>
      </c>
      <c r="O7" s="23">
        <f>+'Mensual Agosto'!$F$17</f>
        <v>0</v>
      </c>
      <c r="P7" s="23">
        <f>+'Mensual Agosto'!$F$19</f>
        <v>6</v>
      </c>
      <c r="Q7" s="23">
        <f>+'Mensual Agosto'!$F$20</f>
        <v>14</v>
      </c>
      <c r="R7" s="23">
        <f>+'Mensual Agosto'!$F$21</f>
        <v>15</v>
      </c>
      <c r="S7" s="23">
        <f>+'Mensual Agosto'!$F$22</f>
        <v>12</v>
      </c>
      <c r="T7" s="23">
        <f>+'Mensual Agosto'!$F$23</f>
        <v>4</v>
      </c>
      <c r="U7" s="23">
        <f>+'Mensual Agosto'!$F$24</f>
        <v>0</v>
      </c>
      <c r="V7" s="23">
        <f>+'Mensual Agosto'!$F$25</f>
        <v>0</v>
      </c>
      <c r="W7" s="23">
        <f>+'Mensual Agosto'!$F$27</f>
        <v>6</v>
      </c>
      <c r="X7" s="23">
        <f>+'Mensual Agosto'!$F$28</f>
        <v>4</v>
      </c>
      <c r="Y7" s="23">
        <f>+'Mensual Agosto'!$F$29</f>
        <v>3</v>
      </c>
      <c r="Z7" s="23">
        <f>+'Mensual Agosto'!$F$30</f>
        <v>5</v>
      </c>
      <c r="AA7" s="23">
        <f>+'Mensual Agosto'!$F$31</f>
        <v>8</v>
      </c>
      <c r="AB7" s="23">
        <f>+'Mensual Agosto'!$F$32</f>
        <v>0</v>
      </c>
      <c r="AC7" s="23">
        <f>+'Mensual Agosto'!$F$33</f>
        <v>0</v>
      </c>
      <c r="AD7" s="23">
        <f>+'Mensual Agosto'!$F$35</f>
        <v>0</v>
      </c>
      <c r="AE7" s="23">
        <f>+'Mensual Agosto'!$F$36</f>
        <v>4</v>
      </c>
      <c r="AF7" s="23">
        <f>+'Mensual Agosto'!$F$37</f>
        <v>6</v>
      </c>
    </row>
    <row r="8" spans="1:32" ht="30" customHeight="1" x14ac:dyDescent="0.25">
      <c r="A8" s="22" t="s">
        <v>13</v>
      </c>
      <c r="B8" s="23">
        <f>+'Mensual Agosto'!G3</f>
        <v>8</v>
      </c>
      <c r="C8" s="23">
        <f>+'Mensual Agosto'!G4</f>
        <v>4</v>
      </c>
      <c r="D8" s="23">
        <f>+'Mensual Agosto'!G5</f>
        <v>9</v>
      </c>
      <c r="E8" s="23">
        <f>+'Mensual Agosto'!G6</f>
        <v>5</v>
      </c>
      <c r="F8" s="23">
        <f>+'Mensual Agosto'!G7</f>
        <v>6</v>
      </c>
      <c r="G8" s="23">
        <f>+'Mensual Agosto'!G8</f>
        <v>0</v>
      </c>
      <c r="H8" s="23">
        <f>+'Mensual Agosto'!G9</f>
        <v>0</v>
      </c>
      <c r="I8" s="23">
        <f>+'Mensual Agosto'!$G$11</f>
        <v>1</v>
      </c>
      <c r="J8" s="23">
        <f>+'Mensual Agosto'!$G$12</f>
        <v>3</v>
      </c>
      <c r="K8" s="23">
        <f>+'Mensual Agosto'!$G$13</f>
        <v>2</v>
      </c>
      <c r="L8" s="23">
        <f>+'Mensual Agosto'!$G$14</f>
        <v>2</v>
      </c>
      <c r="M8" s="23">
        <f>+'Mensual Agosto'!$G$15</f>
        <v>3</v>
      </c>
      <c r="N8" s="23">
        <f>+'Mensual Agosto'!$G$16</f>
        <v>0</v>
      </c>
      <c r="O8" s="23">
        <f>+'Mensual Agosto'!$G$17</f>
        <v>0</v>
      </c>
      <c r="P8" s="23">
        <f>+'Mensual Agosto'!$G$19</f>
        <v>6</v>
      </c>
      <c r="Q8" s="23">
        <f>+'Mensual Agosto'!$G$20</f>
        <v>6</v>
      </c>
      <c r="R8" s="23">
        <f>+'Mensual Agosto'!$G$21</f>
        <v>4</v>
      </c>
      <c r="S8" s="23">
        <f>+'Mensual Agosto'!$G$22</f>
        <v>7</v>
      </c>
      <c r="T8" s="23">
        <f>+'Mensual Agosto'!$G$23</f>
        <v>5</v>
      </c>
      <c r="U8" s="23">
        <f>+'Mensual Agosto'!$G$24</f>
        <v>0</v>
      </c>
      <c r="V8" s="23">
        <f>+'Mensual Agosto'!$G$25</f>
        <v>0</v>
      </c>
      <c r="W8" s="23">
        <f>+'Mensual Agosto'!$G$27</f>
        <v>2</v>
      </c>
      <c r="X8" s="23">
        <f>+'Mensual Agosto'!$G$28</f>
        <v>3</v>
      </c>
      <c r="Y8" s="23">
        <f>+'Mensual Agosto'!$G$29</f>
        <v>4</v>
      </c>
      <c r="Z8" s="23">
        <f>+'Mensual Agosto'!$G$30</f>
        <v>6</v>
      </c>
      <c r="AA8" s="23">
        <f>+'Mensual Agosto'!$G$31</f>
        <v>7</v>
      </c>
      <c r="AB8" s="23">
        <f>+'Mensual Agosto'!$G$32</f>
        <v>0</v>
      </c>
      <c r="AC8" s="23">
        <f>+'Mensual Agosto'!$G$33</f>
        <v>0</v>
      </c>
      <c r="AD8" s="23">
        <f>+'Mensual Agosto'!$G$35</f>
        <v>7</v>
      </c>
      <c r="AE8" s="23">
        <f>+'Mensual Agosto'!$G$36</f>
        <v>4</v>
      </c>
      <c r="AF8" s="23">
        <f>+'Mensual Agosto'!$G$37</f>
        <v>4</v>
      </c>
    </row>
    <row r="9" spans="1:32" x14ac:dyDescent="0.25">
      <c r="A9" s="22" t="s">
        <v>14</v>
      </c>
      <c r="B9" s="23">
        <f>+'Mensual Agosto'!H3</f>
        <v>0</v>
      </c>
      <c r="C9" s="23">
        <f>+'Mensual Agosto'!$H$4</f>
        <v>1</v>
      </c>
      <c r="D9" s="23">
        <f>+'Mensual Agosto'!$H$5</f>
        <v>0</v>
      </c>
      <c r="E9" s="23">
        <f>+'Mensual Agosto'!$H$6</f>
        <v>0</v>
      </c>
      <c r="F9" s="23">
        <f>+'Mensual Agosto'!$H$7</f>
        <v>2</v>
      </c>
      <c r="G9" s="23">
        <f>+'Mensual Agosto'!$H$8</f>
        <v>0</v>
      </c>
      <c r="H9" s="23">
        <f>+'Mensual Agosto'!$H$9</f>
        <v>0</v>
      </c>
      <c r="I9" s="23">
        <f>+'Mensual Agosto'!$H$11</f>
        <v>0</v>
      </c>
      <c r="J9" s="23">
        <f>+'Mensual Agosto'!$H$12</f>
        <v>0</v>
      </c>
      <c r="K9" s="23">
        <f>+'Mensual Agosto'!$H$13</f>
        <v>0</v>
      </c>
      <c r="L9" s="23">
        <f>+'Mensual Agosto'!$H$14</f>
        <v>1</v>
      </c>
      <c r="M9" s="23">
        <f>+'Mensual Agosto'!$H$15</f>
        <v>0</v>
      </c>
      <c r="N9" s="23">
        <f>+'Mensual Agosto'!$H$16</f>
        <v>0</v>
      </c>
      <c r="O9" s="23">
        <f>+'Mensual Agosto'!$H$17</f>
        <v>0</v>
      </c>
      <c r="P9" s="23">
        <f>+'Mensual Agosto'!$H$19</f>
        <v>0</v>
      </c>
      <c r="Q9" s="23">
        <f>+'Mensual Agosto'!$H$20</f>
        <v>0</v>
      </c>
      <c r="R9" s="23">
        <f>+'Mensual Agosto'!$H$21</f>
        <v>0</v>
      </c>
      <c r="S9" s="23">
        <f>+'Mensual Agosto'!$H$22</f>
        <v>0</v>
      </c>
      <c r="T9" s="23">
        <f>+'Mensual Agosto'!$H$23</f>
        <v>0</v>
      </c>
      <c r="U9" s="23">
        <f>+'Mensual Agosto'!$H$24</f>
        <v>0</v>
      </c>
      <c r="V9" s="23">
        <f>+'Mensual Agosto'!$H$25</f>
        <v>0</v>
      </c>
      <c r="W9" s="23">
        <f>+'Mensual Agosto'!$H$27</f>
        <v>0</v>
      </c>
      <c r="X9" s="23">
        <f>+'Mensual Agosto'!$H$28</f>
        <v>0</v>
      </c>
      <c r="Y9" s="23">
        <f>+'Mensual Agosto'!$H$29</f>
        <v>1</v>
      </c>
      <c r="Z9" s="23">
        <f>+'Mensual Agosto'!$H$30</f>
        <v>0</v>
      </c>
      <c r="AA9" s="23">
        <f>+'Mensual Agosto'!$H$31</f>
        <v>0</v>
      </c>
      <c r="AB9" s="23">
        <f>+'Mensual Agosto'!$H$32</f>
        <v>0</v>
      </c>
      <c r="AC9" s="23">
        <f>+'Mensual Agosto'!$H$33</f>
        <v>0</v>
      </c>
      <c r="AD9" s="23">
        <f>+'Mensual Agosto'!$H$35</f>
        <v>0</v>
      </c>
      <c r="AE9" s="23">
        <f>+'Mensual Agosto'!$H$36</f>
        <v>0</v>
      </c>
      <c r="AF9" s="23">
        <f>+'Mensual Agosto'!$H$37</f>
        <v>1</v>
      </c>
    </row>
    <row r="10" spans="1:32" ht="28.5" customHeight="1" x14ac:dyDescent="0.25">
      <c r="A10" s="22" t="s">
        <v>16</v>
      </c>
      <c r="B10" s="23">
        <f>+'Mensual Agosto'!$I$3</f>
        <v>10</v>
      </c>
      <c r="C10" s="23">
        <f>+'Mensual Agosto'!$I$4</f>
        <v>10</v>
      </c>
      <c r="D10" s="23">
        <f>+'Mensual Agosto'!$I$5</f>
        <v>7</v>
      </c>
      <c r="E10" s="23">
        <f>+'Mensual Agosto'!$I$6</f>
        <v>3</v>
      </c>
      <c r="F10" s="23">
        <f>+'Mensual Agosto'!$I$7</f>
        <v>7</v>
      </c>
      <c r="G10" s="23">
        <f>+'Mensual Agosto'!$I$8</f>
        <v>0</v>
      </c>
      <c r="H10" s="23">
        <f>+'Mensual Agosto'!$I$9</f>
        <v>0</v>
      </c>
      <c r="I10" s="23">
        <f>+'Mensual Agosto'!$I$11</f>
        <v>4</v>
      </c>
      <c r="J10" s="23">
        <f>+'Mensual Agosto'!$I$12</f>
        <v>5</v>
      </c>
      <c r="K10" s="23">
        <f>+'Mensual Agosto'!$I$13</f>
        <v>4</v>
      </c>
      <c r="L10" s="23">
        <f>+'Mensual Agosto'!$I$14</f>
        <v>2</v>
      </c>
      <c r="M10" s="23">
        <f>+'Mensual Agosto'!$I$15</f>
        <v>4</v>
      </c>
      <c r="N10" s="23">
        <f>+'Mensual Agosto'!$I$16</f>
        <v>0</v>
      </c>
      <c r="O10" s="23">
        <f>+'Mensual Agosto'!$I$17</f>
        <v>0</v>
      </c>
      <c r="P10" s="23">
        <f>+'Mensual Agosto'!$I$19</f>
        <v>8</v>
      </c>
      <c r="Q10" s="23">
        <f>+'Mensual Agosto'!$I$20</f>
        <v>10</v>
      </c>
      <c r="R10" s="23">
        <f>+'Mensual Agosto'!$I$21</f>
        <v>10</v>
      </c>
      <c r="S10" s="23">
        <f>+'Mensual Agosto'!$I$22</f>
        <v>9</v>
      </c>
      <c r="T10" s="23">
        <f>+'Mensual Agosto'!$I$23</f>
        <v>6</v>
      </c>
      <c r="U10" s="23">
        <f>+'Mensual Agosto'!$I$24</f>
        <v>0</v>
      </c>
      <c r="V10" s="23">
        <f>+'Mensual Agosto'!$I$25</f>
        <v>0</v>
      </c>
      <c r="W10" s="23">
        <f>+'Mensual Agosto'!$I$27</f>
        <v>13</v>
      </c>
      <c r="X10" s="23">
        <f>+'Mensual Agosto'!$I$28</f>
        <v>8</v>
      </c>
      <c r="Y10" s="23">
        <f>+'Mensual Agosto'!$I$29</f>
        <v>10</v>
      </c>
      <c r="Z10" s="23">
        <f>+'Mensual Agosto'!$I$30</f>
        <v>9</v>
      </c>
      <c r="AA10" s="23">
        <f>+'Mensual Agosto'!$I$31</f>
        <v>9</v>
      </c>
      <c r="AB10" s="23">
        <f>+'Mensual Agosto'!$I$32</f>
        <v>0</v>
      </c>
      <c r="AC10" s="23">
        <f>+'Mensual Agosto'!$I$33</f>
        <v>0</v>
      </c>
      <c r="AD10" s="23">
        <f>+'Mensual Agosto'!$I$35</f>
        <v>10</v>
      </c>
      <c r="AE10" s="23">
        <f>+'Mensual Agosto'!$I$36</f>
        <v>9</v>
      </c>
      <c r="AF10" s="23">
        <f>+'Mensual Agosto'!$I$37</f>
        <v>11</v>
      </c>
    </row>
    <row r="12" spans="1:32" ht="29.25" customHeight="1" x14ac:dyDescent="0.25">
      <c r="A12" s="22"/>
      <c r="B12" s="110" t="str">
        <f>+B2</f>
        <v>Semana 1
01 al 07</v>
      </c>
      <c r="C12" s="111"/>
      <c r="D12" s="111"/>
      <c r="E12" s="111"/>
      <c r="F12" s="111"/>
      <c r="G12" s="111"/>
      <c r="H12" s="112"/>
      <c r="I12" s="110" t="str">
        <f>+I2</f>
        <v>Semana 2
08 al 14</v>
      </c>
      <c r="J12" s="111"/>
      <c r="K12" s="111"/>
      <c r="L12" s="111"/>
      <c r="M12" s="111"/>
      <c r="N12" s="111"/>
      <c r="O12" s="112"/>
      <c r="P12" s="110" t="str">
        <f>+P2</f>
        <v>Semana 3
15 al 21</v>
      </c>
      <c r="Q12" s="111"/>
      <c r="R12" s="111"/>
      <c r="S12" s="111"/>
      <c r="T12" s="111"/>
      <c r="U12" s="111"/>
      <c r="V12" s="112"/>
      <c r="W12" s="110" t="str">
        <f>+W2</f>
        <v>Semana 4
22 al 28</v>
      </c>
      <c r="X12" s="111"/>
      <c r="Y12" s="111"/>
      <c r="Z12" s="111"/>
      <c r="AA12" s="111"/>
      <c r="AB12" s="111"/>
      <c r="AC12" s="112"/>
      <c r="AD12" s="110" t="str">
        <f>+AD2</f>
        <v>Semana 5
29 al 31</v>
      </c>
      <c r="AE12" s="111"/>
      <c r="AF12" s="111"/>
    </row>
    <row r="13" spans="1:32" x14ac:dyDescent="0.25">
      <c r="A13" s="22"/>
      <c r="B13" s="21" t="str">
        <f>+B3</f>
        <v>L</v>
      </c>
      <c r="C13" s="21" t="str">
        <f t="shared" ref="C13:AF13" si="0">+C3</f>
        <v>M</v>
      </c>
      <c r="D13" s="21" t="str">
        <f t="shared" si="0"/>
        <v>M</v>
      </c>
      <c r="E13" s="21" t="str">
        <f t="shared" si="0"/>
        <v>J</v>
      </c>
      <c r="F13" s="21" t="str">
        <f t="shared" si="0"/>
        <v>V</v>
      </c>
      <c r="G13" s="21" t="str">
        <f t="shared" si="0"/>
        <v>S</v>
      </c>
      <c r="H13" s="21" t="str">
        <f t="shared" si="0"/>
        <v>D</v>
      </c>
      <c r="I13" s="21" t="str">
        <f t="shared" si="0"/>
        <v>L</v>
      </c>
      <c r="J13" s="21" t="str">
        <f t="shared" si="0"/>
        <v>M</v>
      </c>
      <c r="K13" s="21" t="str">
        <f t="shared" si="0"/>
        <v>MI</v>
      </c>
      <c r="L13" s="21" t="str">
        <f t="shared" si="0"/>
        <v>J</v>
      </c>
      <c r="M13" s="21" t="str">
        <f t="shared" si="0"/>
        <v>V</v>
      </c>
      <c r="N13" s="21" t="str">
        <f t="shared" si="0"/>
        <v>S</v>
      </c>
      <c r="O13" s="21" t="str">
        <f t="shared" si="0"/>
        <v>D</v>
      </c>
      <c r="P13" s="21" t="str">
        <f t="shared" si="0"/>
        <v>L</v>
      </c>
      <c r="Q13" s="21" t="str">
        <f t="shared" si="0"/>
        <v>MA</v>
      </c>
      <c r="R13" s="21" t="str">
        <f t="shared" si="0"/>
        <v>MI</v>
      </c>
      <c r="S13" s="21" t="str">
        <f t="shared" si="0"/>
        <v>J</v>
      </c>
      <c r="T13" s="21" t="str">
        <f t="shared" si="0"/>
        <v>V</v>
      </c>
      <c r="U13" s="21" t="str">
        <f t="shared" si="0"/>
        <v>S</v>
      </c>
      <c r="V13" s="21" t="str">
        <f t="shared" si="0"/>
        <v>D</v>
      </c>
      <c r="W13" s="21" t="str">
        <f t="shared" si="0"/>
        <v>L</v>
      </c>
      <c r="X13" s="21" t="str">
        <f t="shared" si="0"/>
        <v>MA</v>
      </c>
      <c r="Y13" s="21" t="str">
        <f t="shared" si="0"/>
        <v>MI</v>
      </c>
      <c r="Z13" s="21" t="str">
        <f t="shared" si="0"/>
        <v>J</v>
      </c>
      <c r="AA13" s="21" t="str">
        <f t="shared" si="0"/>
        <v>V</v>
      </c>
      <c r="AB13" s="21" t="str">
        <f t="shared" si="0"/>
        <v>S</v>
      </c>
      <c r="AC13" s="21" t="str">
        <f t="shared" si="0"/>
        <v>D</v>
      </c>
      <c r="AD13" s="21" t="str">
        <f t="shared" si="0"/>
        <v>L</v>
      </c>
      <c r="AE13" s="21" t="str">
        <f t="shared" si="0"/>
        <v>MA</v>
      </c>
      <c r="AF13" s="21" t="str">
        <f t="shared" si="0"/>
        <v>MI</v>
      </c>
    </row>
    <row r="14" spans="1:32" ht="28.5" x14ac:dyDescent="0.25">
      <c r="A14" s="22" t="s">
        <v>28</v>
      </c>
      <c r="B14" s="23">
        <f>+'Mensual Agosto'!$K$3</f>
        <v>1</v>
      </c>
      <c r="C14" s="23">
        <f>+'Mensual Agosto'!$K$4</f>
        <v>3</v>
      </c>
      <c r="D14" s="23">
        <f>+'Mensual Agosto'!$K$5</f>
        <v>3</v>
      </c>
      <c r="E14" s="23">
        <f>+'Mensual Agosto'!$K$6</f>
        <v>0</v>
      </c>
      <c r="F14" s="23">
        <f>+'Mensual Agosto'!$K$7</f>
        <v>4</v>
      </c>
      <c r="G14" s="23">
        <f>+'Mensual Agosto'!$K$8</f>
        <v>0</v>
      </c>
      <c r="H14" s="23">
        <f>+'Mensual Agosto'!$K$9</f>
        <v>0</v>
      </c>
      <c r="I14" s="23">
        <f>+'Mensual Agosto'!$K$11</f>
        <v>1</v>
      </c>
      <c r="J14" s="23">
        <f>+'Mensual Agosto'!$K12</f>
        <v>4</v>
      </c>
      <c r="K14" s="23">
        <f>+'Mensual Agosto'!$K$13</f>
        <v>2</v>
      </c>
      <c r="L14" s="23">
        <f>+'Mensual Agosto'!$K$14</f>
        <v>2</v>
      </c>
      <c r="M14" s="23">
        <f>+'Mensual Agosto'!$K$15</f>
        <v>0</v>
      </c>
      <c r="N14" s="23">
        <f>+'Mensual Agosto'!$K$16</f>
        <v>0</v>
      </c>
      <c r="O14" s="23">
        <f>+'Mensual Agosto'!$K$17</f>
        <v>0</v>
      </c>
      <c r="P14" s="23">
        <f>+'Mensual Agosto'!$K$19</f>
        <v>0</v>
      </c>
      <c r="Q14" s="23">
        <f>+'Mensual Agosto'!$K$20</f>
        <v>2</v>
      </c>
      <c r="R14" s="23">
        <f>+'Mensual Agosto'!$K$21</f>
        <v>1</v>
      </c>
      <c r="S14" s="23">
        <f>+'Mensual Agosto'!$K$22</f>
        <v>1</v>
      </c>
      <c r="T14" s="23">
        <f>+'Mensual Agosto'!$K$23</f>
        <v>0</v>
      </c>
      <c r="U14" s="23">
        <f>+'Mensual Agosto'!$K$24</f>
        <v>0</v>
      </c>
      <c r="V14" s="23">
        <f>+'Mensual Agosto'!$K$25</f>
        <v>0</v>
      </c>
      <c r="W14" s="23">
        <f>+'Mensual Agosto'!$K$27</f>
        <v>0</v>
      </c>
      <c r="X14" s="23">
        <f>+'Mensual Agosto'!$K$28</f>
        <v>2</v>
      </c>
      <c r="Y14" s="23">
        <f>+'Mensual Agosto'!$K$29</f>
        <v>5</v>
      </c>
      <c r="Z14" s="23">
        <f>+'Mensual Agosto'!$K$30</f>
        <v>0</v>
      </c>
      <c r="AA14" s="23">
        <f>+'Mensual Agosto'!$K$31</f>
        <v>4</v>
      </c>
      <c r="AB14" s="23">
        <f>+'Mensual Agosto'!$K$32</f>
        <v>0</v>
      </c>
      <c r="AC14" s="23">
        <f>+'Mensual Agosto'!$K$33</f>
        <v>0</v>
      </c>
      <c r="AD14" s="23">
        <f>+'Mensual Agosto'!$K$35</f>
        <v>3</v>
      </c>
      <c r="AE14" s="23">
        <f>+'Mensual Agosto'!$K$36</f>
        <v>1</v>
      </c>
      <c r="AF14" s="23">
        <f>+'Mensual Agosto'!$K$37</f>
        <v>0</v>
      </c>
    </row>
    <row r="15" spans="1:32" ht="28.5" x14ac:dyDescent="0.25">
      <c r="A15" s="22" t="s">
        <v>27</v>
      </c>
      <c r="B15" s="23">
        <f>+'Mensual Agosto'!$L$3</f>
        <v>2</v>
      </c>
      <c r="C15" s="23">
        <f>+'Mensual Agosto'!$L$4</f>
        <v>6</v>
      </c>
      <c r="D15" s="23">
        <f>+'Mensual Agosto'!$L$5</f>
        <v>6</v>
      </c>
      <c r="E15" s="23">
        <f>+'Mensual Agosto'!$L$6</f>
        <v>7</v>
      </c>
      <c r="F15" s="23">
        <f>+'Mensual Agosto'!$L$7</f>
        <v>4</v>
      </c>
      <c r="G15" s="23">
        <f>+'Mensual Agosto'!$L$8</f>
        <v>0</v>
      </c>
      <c r="H15" s="23">
        <f>+'Mensual Agosto'!$L$9</f>
        <v>0</v>
      </c>
      <c r="I15" s="23">
        <f>+'Mensual Agosto'!$L$11</f>
        <v>7</v>
      </c>
      <c r="J15" s="23">
        <f>+'Mensual Agosto'!$L$12</f>
        <v>5</v>
      </c>
      <c r="K15" s="23">
        <f>+'Mensual Agosto'!$L$13</f>
        <v>7</v>
      </c>
      <c r="L15" s="23">
        <f>+'Mensual Agosto'!$L$14</f>
        <v>6</v>
      </c>
      <c r="M15" s="23">
        <f>+'Mensual Agosto'!$L$15</f>
        <v>9</v>
      </c>
      <c r="N15" s="23">
        <f>+'Mensual Agosto'!$L$16</f>
        <v>0</v>
      </c>
      <c r="O15" s="23">
        <f>+'Mensual Agosto'!$L$17</f>
        <v>0</v>
      </c>
      <c r="P15" s="23">
        <f>+'Mensual Agosto'!$L$19</f>
        <v>7</v>
      </c>
      <c r="Q15" s="76">
        <f>+'Mensual Agosto'!$L$20</f>
        <v>12</v>
      </c>
      <c r="R15" s="23">
        <f>+'Mensual Agosto'!$L$21</f>
        <v>6</v>
      </c>
      <c r="S15" s="23">
        <f>+'Mensual Agosto'!$L$22</f>
        <v>9</v>
      </c>
      <c r="T15" s="23">
        <f>+'Mensual Agosto'!$L$23</f>
        <v>6</v>
      </c>
      <c r="U15" s="23">
        <f>+'Mensual Agosto'!$L$24</f>
        <v>0</v>
      </c>
      <c r="V15" s="23">
        <f>+'Mensual Agosto'!$L$25</f>
        <v>0</v>
      </c>
      <c r="W15" s="76">
        <f>+'Mensual Agosto'!$L$27</f>
        <v>10</v>
      </c>
      <c r="X15" s="76">
        <f>+'Mensual Agosto'!$L$28</f>
        <v>12</v>
      </c>
      <c r="Y15" s="23">
        <f>+'Mensual Agosto'!$L$29</f>
        <v>5</v>
      </c>
      <c r="Z15" s="23">
        <f>+'Mensual Agosto'!$L$30</f>
        <v>10</v>
      </c>
      <c r="AA15" s="23">
        <f>+'Mensual Agosto'!$L$31</f>
        <v>3</v>
      </c>
      <c r="AB15" s="23">
        <f>+'Mensual Agosto'!$L$32</f>
        <v>0</v>
      </c>
      <c r="AC15" s="23">
        <f>+'Mensual Agosto'!$L$33</f>
        <v>0</v>
      </c>
      <c r="AD15" s="23">
        <f>+'Mensual Agosto'!$L$35</f>
        <v>4</v>
      </c>
      <c r="AE15" s="23">
        <f>+'Mensual Agosto'!$L$36</f>
        <v>2</v>
      </c>
      <c r="AF15" s="23">
        <f>+'Mensual Agosto'!$L$37</f>
        <v>4</v>
      </c>
    </row>
    <row r="17" spans="1:32" ht="31.5" customHeight="1" x14ac:dyDescent="0.25">
      <c r="A17" s="22"/>
      <c r="B17" s="110" t="str">
        <f>+B12</f>
        <v>Semana 1
01 al 07</v>
      </c>
      <c r="C17" s="111"/>
      <c r="D17" s="111"/>
      <c r="E17" s="111"/>
      <c r="F17" s="111"/>
      <c r="G17" s="111"/>
      <c r="H17" s="111"/>
      <c r="I17" s="110" t="str">
        <f>+I12</f>
        <v>Semana 2
08 al 14</v>
      </c>
      <c r="J17" s="111"/>
      <c r="K17" s="111"/>
      <c r="L17" s="111"/>
      <c r="M17" s="111"/>
      <c r="N17" s="111"/>
      <c r="O17" s="111"/>
      <c r="P17" s="110" t="str">
        <f>+P12</f>
        <v>Semana 3
15 al 21</v>
      </c>
      <c r="Q17" s="111"/>
      <c r="R17" s="111"/>
      <c r="S17" s="111"/>
      <c r="T17" s="111"/>
      <c r="U17" s="111"/>
      <c r="V17" s="111"/>
      <c r="W17" s="110" t="str">
        <f>+W12</f>
        <v>Semana 4
22 al 28</v>
      </c>
      <c r="X17" s="111"/>
      <c r="Y17" s="111"/>
      <c r="Z17" s="111"/>
      <c r="AA17" s="111"/>
      <c r="AB17" s="111"/>
      <c r="AC17" s="111"/>
      <c r="AD17" s="110" t="str">
        <f>+AD12</f>
        <v>Semana 5
29 al 31</v>
      </c>
      <c r="AE17" s="111"/>
      <c r="AF17" s="111"/>
    </row>
    <row r="18" spans="1:32" x14ac:dyDescent="0.25">
      <c r="A18" s="22"/>
      <c r="B18" s="21" t="str">
        <f>+B13</f>
        <v>L</v>
      </c>
      <c r="C18" s="21" t="str">
        <f t="shared" ref="C18:AF18" si="1">+C13</f>
        <v>M</v>
      </c>
      <c r="D18" s="21" t="str">
        <f t="shared" si="1"/>
        <v>M</v>
      </c>
      <c r="E18" s="21" t="str">
        <f t="shared" si="1"/>
        <v>J</v>
      </c>
      <c r="F18" s="21" t="str">
        <f t="shared" si="1"/>
        <v>V</v>
      </c>
      <c r="G18" s="21" t="str">
        <f t="shared" si="1"/>
        <v>S</v>
      </c>
      <c r="H18" s="21" t="str">
        <f t="shared" si="1"/>
        <v>D</v>
      </c>
      <c r="I18" s="21" t="str">
        <f t="shared" si="1"/>
        <v>L</v>
      </c>
      <c r="J18" s="21" t="str">
        <f t="shared" si="1"/>
        <v>M</v>
      </c>
      <c r="K18" s="21" t="str">
        <f t="shared" si="1"/>
        <v>MI</v>
      </c>
      <c r="L18" s="21" t="str">
        <f t="shared" si="1"/>
        <v>J</v>
      </c>
      <c r="M18" s="21" t="str">
        <f t="shared" si="1"/>
        <v>V</v>
      </c>
      <c r="N18" s="21" t="str">
        <f t="shared" si="1"/>
        <v>S</v>
      </c>
      <c r="O18" s="21" t="str">
        <f t="shared" si="1"/>
        <v>D</v>
      </c>
      <c r="P18" s="21" t="str">
        <f t="shared" si="1"/>
        <v>L</v>
      </c>
      <c r="Q18" s="21" t="str">
        <f t="shared" si="1"/>
        <v>MA</v>
      </c>
      <c r="R18" s="21" t="str">
        <f t="shared" si="1"/>
        <v>MI</v>
      </c>
      <c r="S18" s="21" t="str">
        <f t="shared" si="1"/>
        <v>J</v>
      </c>
      <c r="T18" s="21" t="str">
        <f t="shared" si="1"/>
        <v>V</v>
      </c>
      <c r="U18" s="21" t="str">
        <f t="shared" si="1"/>
        <v>S</v>
      </c>
      <c r="V18" s="21" t="str">
        <f t="shared" si="1"/>
        <v>D</v>
      </c>
      <c r="W18" s="21" t="str">
        <f t="shared" si="1"/>
        <v>L</v>
      </c>
      <c r="X18" s="21" t="str">
        <f t="shared" si="1"/>
        <v>MA</v>
      </c>
      <c r="Y18" s="21" t="str">
        <f t="shared" si="1"/>
        <v>MI</v>
      </c>
      <c r="Z18" s="21" t="str">
        <f t="shared" si="1"/>
        <v>J</v>
      </c>
      <c r="AA18" s="21" t="str">
        <f t="shared" si="1"/>
        <v>V</v>
      </c>
      <c r="AB18" s="21" t="str">
        <f t="shared" si="1"/>
        <v>S</v>
      </c>
      <c r="AC18" s="21" t="str">
        <f t="shared" si="1"/>
        <v>D</v>
      </c>
      <c r="AD18" s="21" t="str">
        <f t="shared" si="1"/>
        <v>L</v>
      </c>
      <c r="AE18" s="21" t="str">
        <f t="shared" si="1"/>
        <v>MA</v>
      </c>
      <c r="AF18" s="21" t="str">
        <f t="shared" si="1"/>
        <v>MI</v>
      </c>
    </row>
    <row r="19" spans="1:32" ht="28.5" x14ac:dyDescent="0.25">
      <c r="A19" s="22" t="s">
        <v>29</v>
      </c>
      <c r="B19" s="23">
        <f>+'Mensual Agosto'!$P$3</f>
        <v>7</v>
      </c>
      <c r="C19" s="23">
        <f>+'Mensual Agosto'!$P$4</f>
        <v>15</v>
      </c>
      <c r="D19" s="23">
        <f>+'Mensual Agosto'!$P$5</f>
        <v>10</v>
      </c>
      <c r="E19" s="23">
        <f>+'Mensual Agosto'!$P$6</f>
        <v>5</v>
      </c>
      <c r="F19" s="23">
        <f>+'Mensual Agosto'!$P$7</f>
        <v>8</v>
      </c>
      <c r="G19" s="23">
        <f>+'Mensual Agosto'!$P$8</f>
        <v>0</v>
      </c>
      <c r="H19" s="23">
        <f>+'Mensual Agosto'!$P$9</f>
        <v>0</v>
      </c>
      <c r="I19" s="23">
        <f>+'Mensual Agosto'!$P$11</f>
        <v>9</v>
      </c>
      <c r="J19" s="23">
        <f>+'Mensual Agosto'!$P$12</f>
        <v>9</v>
      </c>
      <c r="K19" s="23">
        <f>+'Mensual Agosto'!$P$13</f>
        <v>8</v>
      </c>
      <c r="L19" s="23">
        <f>+'Mensual Agosto'!$P$14</f>
        <v>7</v>
      </c>
      <c r="M19" s="23">
        <f>+'Mensual Agosto'!$P$15</f>
        <v>11</v>
      </c>
      <c r="N19" s="23">
        <f>+'Mensual Agosto'!$P$16</f>
        <v>0</v>
      </c>
      <c r="O19" s="23">
        <f>+'Mensual Agosto'!$P$17</f>
        <v>0</v>
      </c>
      <c r="P19" s="23">
        <f>+'Mensual Agosto'!$P$19</f>
        <v>10</v>
      </c>
      <c r="Q19" s="23">
        <f>+'Mensual Agosto'!$P$20</f>
        <v>16</v>
      </c>
      <c r="R19" s="23">
        <f>+'Mensual Agosto'!$P$21</f>
        <v>9</v>
      </c>
      <c r="S19" s="23">
        <f>+'Mensual Agosto'!$P$22</f>
        <v>9</v>
      </c>
      <c r="T19" s="23">
        <f>+'Mensual Agosto'!$P$23</f>
        <v>11</v>
      </c>
      <c r="U19" s="23">
        <f>+'Mensual Agosto'!$P$24</f>
        <v>0</v>
      </c>
      <c r="V19" s="23">
        <f>+'Mensual Agosto'!$P$25</f>
        <v>0</v>
      </c>
      <c r="W19" s="23">
        <f>+'Mensual Agosto'!$P$27</f>
        <v>6</v>
      </c>
      <c r="X19" s="23">
        <f>+'Mensual Agosto'!$P$28</f>
        <v>10</v>
      </c>
      <c r="Y19" s="23">
        <f>+'Mensual Agosto'!$P$29</f>
        <v>14</v>
      </c>
      <c r="Z19" s="23">
        <f>+'Mensual Agosto'!$P$30</f>
        <v>12</v>
      </c>
      <c r="AA19" s="23">
        <f>+'Mensual Agosto'!$P$31</f>
        <v>10</v>
      </c>
      <c r="AB19" s="23">
        <f>+'Mensual Agosto'!$P$32</f>
        <v>0</v>
      </c>
      <c r="AC19" s="23">
        <f>+'Mensual Agosto'!$P$33</f>
        <v>0</v>
      </c>
      <c r="AD19" s="23">
        <f>+'Mensual Agosto'!$P$35</f>
        <v>12</v>
      </c>
      <c r="AE19" s="23">
        <f>+'Mensual Agosto'!$P$36</f>
        <v>7</v>
      </c>
      <c r="AF19" s="23">
        <f>+'Mensual Agosto'!$P$37</f>
        <v>4</v>
      </c>
    </row>
    <row r="20" spans="1:32" ht="28.5" x14ac:dyDescent="0.25">
      <c r="A20" s="22" t="s">
        <v>30</v>
      </c>
      <c r="B20" s="23">
        <f>+'Mensual Agosto'!$Q$3</f>
        <v>0</v>
      </c>
      <c r="C20" s="23">
        <f>+'Mensual Agosto'!$Q$4</f>
        <v>0</v>
      </c>
      <c r="D20" s="23">
        <f>+'Mensual Agosto'!$Q$5</f>
        <v>0</v>
      </c>
      <c r="E20" s="23">
        <f>+'Mensual Agosto'!$Q$6</f>
        <v>0</v>
      </c>
      <c r="F20" s="23">
        <f>+'Mensual Agosto'!$Q$7</f>
        <v>0</v>
      </c>
      <c r="G20" s="23">
        <f>+'Mensual Agosto'!$Q$8</f>
        <v>0</v>
      </c>
      <c r="H20" s="23">
        <f>+'Mensual Agosto'!$Q$9</f>
        <v>0</v>
      </c>
      <c r="I20" s="23">
        <f>+'Mensual Agosto'!$Q$11</f>
        <v>0</v>
      </c>
      <c r="J20" s="23">
        <f>+'Mensual Agosto'!$Q$12</f>
        <v>0</v>
      </c>
      <c r="K20" s="23">
        <f>+'Mensual Agosto'!$Q$13</f>
        <v>0</v>
      </c>
      <c r="L20" s="23">
        <f>+'Mensual Agosto'!$Q$14</f>
        <v>0</v>
      </c>
      <c r="M20" s="23">
        <f>+'Mensual Agosto'!$Q$15</f>
        <v>0</v>
      </c>
      <c r="N20" s="23">
        <f>+'Mensual Agosto'!$Q$16</f>
        <v>0</v>
      </c>
      <c r="O20" s="23">
        <f>+'Mensual Agosto'!$Q$17</f>
        <v>0</v>
      </c>
      <c r="P20" s="23">
        <f>+'Mensual Agosto'!$Q$19</f>
        <v>0</v>
      </c>
      <c r="Q20" s="23">
        <f>+'Mensual Agosto'!$Q$20</f>
        <v>0</v>
      </c>
      <c r="R20" s="23">
        <f>+'Mensual Agosto'!$Q$21</f>
        <v>0</v>
      </c>
      <c r="S20" s="23">
        <f>+'Mensual Agosto'!$Q$22</f>
        <v>0</v>
      </c>
      <c r="T20" s="23">
        <f>+'Mensual Agosto'!$Q$23</f>
        <v>0</v>
      </c>
      <c r="U20" s="23">
        <f>+'Mensual Agosto'!$Q$24</f>
        <v>0</v>
      </c>
      <c r="V20" s="23">
        <f>+'Mensual Agosto'!$Q$25</f>
        <v>0</v>
      </c>
      <c r="W20" s="23">
        <f>+'Mensual Agosto'!$Q$27</f>
        <v>0</v>
      </c>
      <c r="X20" s="23">
        <f>+'Mensual Agosto'!$Q$28</f>
        <v>0</v>
      </c>
      <c r="Y20" s="23">
        <f>+'Mensual Agosto'!$Q$29</f>
        <v>0</v>
      </c>
      <c r="Z20" s="23">
        <f>+'Mensual Agosto'!$Q$30</f>
        <v>0</v>
      </c>
      <c r="AA20" s="23">
        <f>+'Mensual Agosto'!$Q$31</f>
        <v>0</v>
      </c>
      <c r="AB20" s="23">
        <f>+'Mensual Agosto'!$Q$32</f>
        <v>0</v>
      </c>
      <c r="AC20" s="23">
        <f>+'Mensual Agosto'!$Q$33</f>
        <v>0</v>
      </c>
      <c r="AD20" s="23">
        <f>+'Mensual Agosto'!$Q$35</f>
        <v>0</v>
      </c>
      <c r="AE20" s="23">
        <f>+'Mensual Agosto'!$Q$36</f>
        <v>0</v>
      </c>
      <c r="AF20" s="23">
        <f>+'Mensual Agosto'!$Q$37</f>
        <v>0</v>
      </c>
    </row>
    <row r="21" spans="1:32" ht="28.5" x14ac:dyDescent="0.25">
      <c r="A21" s="22" t="s">
        <v>31</v>
      </c>
      <c r="B21" s="23">
        <f>+'Mensual Agosto'!$R$3</f>
        <v>19</v>
      </c>
      <c r="C21" s="23">
        <f>+'Mensual Agosto'!$R$4</f>
        <v>15</v>
      </c>
      <c r="D21" s="23">
        <f>+'Mensual Agosto'!$R$5</f>
        <v>19</v>
      </c>
      <c r="E21" s="23">
        <f>+'Mensual Agosto'!$R$6</f>
        <v>24</v>
      </c>
      <c r="F21" s="23">
        <f>+'Mensual Agosto'!$R$7</f>
        <v>16</v>
      </c>
      <c r="G21" s="23">
        <f>+'Mensual Agosto'!$R$8</f>
        <v>0</v>
      </c>
      <c r="H21" s="23">
        <f>+'Mensual Agosto'!$R$9</f>
        <v>0</v>
      </c>
      <c r="I21" s="23">
        <f>+'Mensual Agosto'!$R$11</f>
        <v>16</v>
      </c>
      <c r="J21" s="23">
        <f>+'Mensual Agosto'!$R$12</f>
        <v>17</v>
      </c>
      <c r="K21" s="23">
        <f>+'Mensual Agosto'!$R$13</f>
        <v>20</v>
      </c>
      <c r="L21" s="23">
        <f>+'Mensual Agosto'!$R$14</f>
        <v>11</v>
      </c>
      <c r="M21" s="23">
        <f>+'Mensual Agosto'!$R$15</f>
        <v>11</v>
      </c>
      <c r="N21" s="23">
        <f>+'Mensual Agosto'!$R$16</f>
        <v>0</v>
      </c>
      <c r="O21" s="23">
        <f>+'Mensual Agosto'!$R$17</f>
        <v>0</v>
      </c>
      <c r="P21" s="23">
        <f>+'Mensual Agosto'!$R$19</f>
        <v>8</v>
      </c>
      <c r="Q21" s="23">
        <f>+'Mensual Agosto'!$R$20</f>
        <v>16</v>
      </c>
      <c r="R21" s="23">
        <f>+'Mensual Agosto'!$R$21</f>
        <v>14</v>
      </c>
      <c r="S21" s="23">
        <f>+'Mensual Agosto'!$R$22</f>
        <v>24</v>
      </c>
      <c r="T21" s="23">
        <f>+'Mensual Agosto'!$R$23</f>
        <v>22</v>
      </c>
      <c r="U21" s="23">
        <f>+'Mensual Agosto'!$R$24</f>
        <v>0</v>
      </c>
      <c r="V21" s="23">
        <f>+'Mensual Agosto'!$R$25</f>
        <v>0</v>
      </c>
      <c r="W21" s="23">
        <f>+'Mensual Agosto'!$R$27</f>
        <v>12</v>
      </c>
      <c r="X21" s="23">
        <f>+'Mensual Agosto'!$R$28</f>
        <v>19</v>
      </c>
      <c r="Y21" s="23">
        <f>+'Mensual Agosto'!$R$29</f>
        <v>20</v>
      </c>
      <c r="Z21" s="23">
        <f>+'Mensual Agosto'!$R$30</f>
        <v>11</v>
      </c>
      <c r="AA21" s="23">
        <f>+'Mensual Agosto'!$R$31</f>
        <v>12</v>
      </c>
      <c r="AB21" s="23">
        <f>+'Mensual Agosto'!$R$32</f>
        <v>0</v>
      </c>
      <c r="AC21" s="23">
        <f>+'Mensual Agosto'!$R$33</f>
        <v>0</v>
      </c>
      <c r="AD21" s="23">
        <f>+'Mensual Agosto'!$R$35</f>
        <v>14</v>
      </c>
      <c r="AE21" s="23">
        <f>+'Mensual Agosto'!$R$36</f>
        <v>13</v>
      </c>
      <c r="AF21" s="23">
        <f>+'Mensual Agosto'!$R$37</f>
        <v>11</v>
      </c>
    </row>
    <row r="22" spans="1:32" ht="28.5" x14ac:dyDescent="0.25">
      <c r="A22" s="22" t="s">
        <v>32</v>
      </c>
      <c r="B22" s="23">
        <f>+'Mensual Agosto'!$S$3</f>
        <v>23</v>
      </c>
      <c r="C22" s="23">
        <f>+'Mensual Agosto'!$S$4</f>
        <v>23</v>
      </c>
      <c r="D22" s="23">
        <f>+'Mensual Agosto'!$S$5</f>
        <v>25</v>
      </c>
      <c r="E22" s="23">
        <f>+'Mensual Agosto'!$S$6</f>
        <v>25</v>
      </c>
      <c r="F22" s="23">
        <f>+'Mensual Agosto'!$S$7</f>
        <v>28</v>
      </c>
      <c r="G22" s="23">
        <f>+'Mensual Agosto'!$S$8</f>
        <v>0</v>
      </c>
      <c r="H22" s="23">
        <f>+'Mensual Agosto'!$S$9</f>
        <v>0</v>
      </c>
      <c r="I22" s="23">
        <f>+'Mensual Agosto'!$S$11</f>
        <v>19</v>
      </c>
      <c r="J22" s="23">
        <f>+'Mensual Agosto'!$S$12</f>
        <v>19</v>
      </c>
      <c r="K22" s="23">
        <f>+'Mensual Agosto'!$S$13</f>
        <v>30</v>
      </c>
      <c r="L22" s="23">
        <f>+'Mensual Agosto'!$S$14</f>
        <v>28</v>
      </c>
      <c r="M22" s="23">
        <f>+'Mensual Agosto'!$S$15</f>
        <v>25</v>
      </c>
      <c r="N22" s="23">
        <f>+'Mensual Agosto'!$S$16</f>
        <v>0</v>
      </c>
      <c r="O22" s="23">
        <f>+'Mensual Agosto'!$S$17</f>
        <v>0</v>
      </c>
      <c r="P22" s="23">
        <f>+'Mensual Agosto'!$S$19</f>
        <v>21</v>
      </c>
      <c r="Q22" s="23">
        <f>+'Mensual Agosto'!$S$20</f>
        <v>24</v>
      </c>
      <c r="R22" s="23">
        <f>+'Mensual Agosto'!$S$21</f>
        <v>27</v>
      </c>
      <c r="S22" s="23">
        <f>+'Mensual Agosto'!$S$22</f>
        <v>25</v>
      </c>
      <c r="T22" s="23">
        <f>+'Mensual Agosto'!$S$23</f>
        <v>26</v>
      </c>
      <c r="U22" s="23">
        <f>+'Mensual Agosto'!$S$24</f>
        <v>0</v>
      </c>
      <c r="V22" s="23">
        <f>+'Mensual Agosto'!$S$25</f>
        <v>0</v>
      </c>
      <c r="W22" s="23">
        <f>+'Mensual Agosto'!$S$27</f>
        <v>22</v>
      </c>
      <c r="X22" s="23">
        <f>+'Mensual Agosto'!$S$28</f>
        <v>20</v>
      </c>
      <c r="Y22" s="23">
        <f>+'Mensual Agosto'!$S$29</f>
        <v>24</v>
      </c>
      <c r="Z22" s="23">
        <f>+'Mensual Agosto'!$S$30</f>
        <v>24</v>
      </c>
      <c r="AA22" s="23">
        <f>+'Mensual Agosto'!$S$31</f>
        <v>19</v>
      </c>
      <c r="AB22" s="23">
        <f>+'Mensual Agosto'!$S$32</f>
        <v>0</v>
      </c>
      <c r="AC22" s="23">
        <f>+'Mensual Agosto'!$S$33</f>
        <v>0</v>
      </c>
      <c r="AD22" s="23">
        <f>+'Mensual Agosto'!$S$35</f>
        <v>19</v>
      </c>
      <c r="AE22" s="23">
        <f>+'Mensual Agosto'!$S$36</f>
        <v>7</v>
      </c>
      <c r="AF22" s="23">
        <f>+'Mensual Agosto'!$S$37</f>
        <v>26</v>
      </c>
    </row>
    <row r="23" spans="1:32" ht="28.5" x14ac:dyDescent="0.25">
      <c r="A23" s="22" t="s">
        <v>33</v>
      </c>
      <c r="B23" s="23">
        <f>+'Mensual Agosto'!$T$3</f>
        <v>10</v>
      </c>
      <c r="C23" s="23">
        <f>+'Mensual Agosto'!$T$4</f>
        <v>15</v>
      </c>
      <c r="D23" s="23">
        <f>+'Mensual Agosto'!$T$5</f>
        <v>17</v>
      </c>
      <c r="E23" s="23">
        <f>+'Mensual Agosto'!$T$6</f>
        <v>18</v>
      </c>
      <c r="F23" s="23">
        <f>+'Mensual Agosto'!$T$7</f>
        <v>15</v>
      </c>
      <c r="G23" s="23">
        <f>+'Mensual Agosto'!$T$8</f>
        <v>0</v>
      </c>
      <c r="H23" s="23">
        <f>+'Mensual Agosto'!$T$9</f>
        <v>0</v>
      </c>
      <c r="I23" s="23">
        <f>+'Mensual Agosto'!$T$11</f>
        <v>12</v>
      </c>
      <c r="J23" s="23">
        <f>+'Mensual Agosto'!$T$12</f>
        <v>21</v>
      </c>
      <c r="K23" s="23">
        <f>+'Mensual Agosto'!$T$13</f>
        <v>9</v>
      </c>
      <c r="L23" s="23">
        <f>+'Mensual Agosto'!$T$14</f>
        <v>17</v>
      </c>
      <c r="M23" s="23">
        <f>+'Mensual Agosto'!$T$15</f>
        <v>10</v>
      </c>
      <c r="N23" s="23">
        <f>+'Mensual Agosto'!$T$16</f>
        <v>0</v>
      </c>
      <c r="O23" s="23">
        <f>+'Mensual Agosto'!$T$17</f>
        <v>0</v>
      </c>
      <c r="P23" s="23">
        <f>+'Mensual Agosto'!$T$19</f>
        <v>11</v>
      </c>
      <c r="Q23" s="23">
        <f>+'Mensual Agosto'!$T$20</f>
        <v>12</v>
      </c>
      <c r="R23" s="23">
        <f>+'Mensual Agosto'!$T$21</f>
        <v>8</v>
      </c>
      <c r="S23" s="23">
        <f>+'Mensual Agosto'!$T$22</f>
        <v>13</v>
      </c>
      <c r="T23" s="23">
        <f>+'Mensual Agosto'!$T$23</f>
        <v>18</v>
      </c>
      <c r="U23" s="23">
        <f>+'Mensual Agosto'!$T$24</f>
        <v>0</v>
      </c>
      <c r="V23" s="23">
        <f>+'Mensual Agosto'!$T$25</f>
        <v>0</v>
      </c>
      <c r="W23" s="23">
        <f>+'Mensual Agosto'!$T$27</f>
        <v>10</v>
      </c>
      <c r="X23" s="23">
        <f>+'Mensual Agosto'!$T$28</f>
        <v>15</v>
      </c>
      <c r="Y23" s="23">
        <f>+'Mensual Agosto'!$T$29</f>
        <v>16</v>
      </c>
      <c r="Z23" s="23">
        <f>+'Mensual Agosto'!$T$30</f>
        <v>15</v>
      </c>
      <c r="AA23" s="23">
        <f>+'Mensual Agosto'!$T$31</f>
        <v>15</v>
      </c>
      <c r="AB23" s="23">
        <f>+'Mensual Agosto'!$T$32</f>
        <v>0</v>
      </c>
      <c r="AC23" s="23">
        <f>+'Mensual Agosto'!$T$33</f>
        <v>0</v>
      </c>
      <c r="AD23" s="23">
        <f>+'Mensual Agosto'!$T$35</f>
        <v>7</v>
      </c>
      <c r="AE23" s="23">
        <f>+'Mensual Agosto'!$T$36</f>
        <v>1</v>
      </c>
      <c r="AF23" s="23">
        <f>+'Mensual Agosto'!$T$37</f>
        <v>10</v>
      </c>
    </row>
    <row r="24" spans="1:32" ht="28.5" x14ac:dyDescent="0.25">
      <c r="A24" s="22" t="s">
        <v>34</v>
      </c>
      <c r="B24" s="23">
        <f>+'Mensual Agosto'!$U$3</f>
        <v>1</v>
      </c>
      <c r="C24" s="23">
        <f>+'Mensual Agosto'!$U$4</f>
        <v>2</v>
      </c>
      <c r="D24" s="23">
        <f>+'Mensual Agosto'!$U$5</f>
        <v>4</v>
      </c>
      <c r="E24" s="23">
        <f>+'Mensual Agosto'!$U$6</f>
        <v>3</v>
      </c>
      <c r="F24" s="23">
        <f>+'Mensual Agosto'!$U$7</f>
        <v>4</v>
      </c>
      <c r="G24" s="23">
        <f>+'Mensual Agosto'!$U$8</f>
        <v>0</v>
      </c>
      <c r="H24" s="23">
        <f>+'Mensual Agosto'!$U$9</f>
        <v>0</v>
      </c>
      <c r="I24" s="23">
        <f>+'Mensual Agosto'!$U$11</f>
        <v>2</v>
      </c>
      <c r="J24" s="23">
        <f>+'Mensual Agosto'!$U$12</f>
        <v>2</v>
      </c>
      <c r="K24" s="23">
        <f>+'Mensual Agosto'!$U$13</f>
        <v>6</v>
      </c>
      <c r="L24" s="23">
        <f>+'Mensual Agosto'!$U$14</f>
        <v>2</v>
      </c>
      <c r="M24" s="23">
        <f>+'Mensual Agosto'!$U$15</f>
        <v>5</v>
      </c>
      <c r="N24" s="23">
        <f>+'Mensual Agosto'!$U$16</f>
        <v>0</v>
      </c>
      <c r="O24" s="23">
        <f>+'Mensual Agosto'!$U$17</f>
        <v>0</v>
      </c>
      <c r="P24" s="23">
        <f>+'Mensual Agosto'!$U$19</f>
        <v>0</v>
      </c>
      <c r="Q24" s="23">
        <f>+'Mensual Agosto'!$U$20</f>
        <v>0</v>
      </c>
      <c r="R24" s="23">
        <f>+'Mensual Agosto'!$U$21</f>
        <v>1</v>
      </c>
      <c r="S24" s="23">
        <f>+'Mensual Agosto'!$U$22</f>
        <v>3</v>
      </c>
      <c r="T24" s="23">
        <f>+'Mensual Agosto'!$U$23</f>
        <v>0</v>
      </c>
      <c r="U24" s="23">
        <f>+'Mensual Agosto'!$U$24</f>
        <v>0</v>
      </c>
      <c r="V24" s="23">
        <f>+'Mensual Agosto'!$U$25</f>
        <v>0</v>
      </c>
      <c r="W24" s="23">
        <f>+'Mensual Agosto'!$U$27</f>
        <v>2</v>
      </c>
      <c r="X24" s="23">
        <f>+'Mensual Agosto'!$U$28</f>
        <v>3</v>
      </c>
      <c r="Y24" s="23">
        <f>+'Mensual Agosto'!$U$29</f>
        <v>2</v>
      </c>
      <c r="Z24" s="23">
        <f>+'Mensual Agosto'!$U$30</f>
        <v>3</v>
      </c>
      <c r="AA24" s="23">
        <f>+'Mensual Agosto'!$U$31</f>
        <v>4</v>
      </c>
      <c r="AB24" s="23">
        <f>+'Mensual Agosto'!$U$32</f>
        <v>0</v>
      </c>
      <c r="AC24" s="23">
        <f>+'Mensual Agosto'!$U$33</f>
        <v>0</v>
      </c>
      <c r="AD24" s="23">
        <f>+'Mensual Agosto'!$U$35</f>
        <v>4</v>
      </c>
      <c r="AE24" s="23">
        <f>+'Mensual Agosto'!$U$36</f>
        <v>1</v>
      </c>
      <c r="AF24" s="23">
        <f>+'Mensual Agosto'!$U$37</f>
        <v>3</v>
      </c>
    </row>
    <row r="25" spans="1:32" ht="28.5" x14ac:dyDescent="0.25">
      <c r="A25" s="22" t="s">
        <v>40</v>
      </c>
      <c r="B25" s="76">
        <f>+'Mensual Agosto'!$V$3</f>
        <v>29</v>
      </c>
      <c r="C25" s="76">
        <f>+'Mensual Agosto'!$V$4</f>
        <v>32</v>
      </c>
      <c r="D25" s="76">
        <f>+'Mensual Agosto'!$V$5</f>
        <v>27</v>
      </c>
      <c r="E25" s="76">
        <f>+'Mensual Agosto'!$V$6</f>
        <v>28</v>
      </c>
      <c r="F25" s="76">
        <f>+'Mensual Agosto'!$V$7</f>
        <v>23</v>
      </c>
      <c r="G25" s="23">
        <f>+'Mensual Agosto'!$V$8</f>
        <v>0</v>
      </c>
      <c r="H25" s="23">
        <f>+'Mensual Agosto'!$V$9</f>
        <v>0</v>
      </c>
      <c r="I25" s="76">
        <f>+'Mensual Agosto'!$V$11</f>
        <v>20</v>
      </c>
      <c r="J25" s="76">
        <f>+'Mensual Agosto'!$V$12</f>
        <v>26</v>
      </c>
      <c r="K25" s="76">
        <f>+'Mensual Agosto'!$V$13</f>
        <v>32</v>
      </c>
      <c r="L25" s="76">
        <f>+'Mensual Agosto'!$V$14</f>
        <v>37</v>
      </c>
      <c r="M25" s="76">
        <f>+'Mensual Agosto'!$V$15</f>
        <v>22</v>
      </c>
      <c r="N25" s="23">
        <f>+'Mensual Agosto'!$V$16</f>
        <v>0</v>
      </c>
      <c r="O25" s="23">
        <f>+'Mensual Agosto'!$V$17</f>
        <v>0</v>
      </c>
      <c r="P25" s="23">
        <f>+'Mensual Agosto'!$V$19</f>
        <v>30</v>
      </c>
      <c r="Q25" s="23">
        <f>+'Mensual Agosto'!$V$20</f>
        <v>24</v>
      </c>
      <c r="R25" s="23">
        <f>+'Mensual Agosto'!$V$21</f>
        <v>24</v>
      </c>
      <c r="S25" s="76">
        <f>+'Mensual Agosto'!$V$22</f>
        <v>40</v>
      </c>
      <c r="T25" s="23">
        <f>+'Mensual Agosto'!$V$23</f>
        <v>32</v>
      </c>
      <c r="U25" s="23">
        <f>+'Mensual Agosto'!$V$24</f>
        <v>0</v>
      </c>
      <c r="V25" s="23">
        <f>+'Mensual Agosto'!$V$25</f>
        <v>0</v>
      </c>
      <c r="W25" s="76">
        <f>+'Mensual Agosto'!$V$27</f>
        <v>37</v>
      </c>
      <c r="X25" s="76">
        <f>+'Mensual Agosto'!$V$28</f>
        <v>30</v>
      </c>
      <c r="Y25" s="76">
        <f>+'Mensual Agosto'!$V$29</f>
        <v>33</v>
      </c>
      <c r="Z25" s="23">
        <f>+'Mensual Agosto'!$V$30</f>
        <v>25</v>
      </c>
      <c r="AA25" s="76">
        <f>+'Mensual Agosto'!$V$31</f>
        <v>37</v>
      </c>
      <c r="AB25" s="23">
        <f>+'Mensual Agosto'!$V$32</f>
        <v>0</v>
      </c>
      <c r="AC25" s="23">
        <f>+'Mensual Agosto'!$V$33</f>
        <v>0</v>
      </c>
      <c r="AD25" s="23">
        <f>+'Mensual Agosto'!$V$35</f>
        <v>27</v>
      </c>
      <c r="AE25" s="23">
        <f>+'Mensual Agosto'!$V$36</f>
        <v>14</v>
      </c>
      <c r="AF25" s="23">
        <f>+'Mensual Agosto'!$V$37</f>
        <v>26</v>
      </c>
    </row>
    <row r="27" spans="1:32" ht="30.75" customHeight="1" x14ac:dyDescent="0.25">
      <c r="A27" s="22"/>
      <c r="B27" s="110" t="str">
        <f>+B17</f>
        <v>Semana 1
01 al 07</v>
      </c>
      <c r="C27" s="111"/>
      <c r="D27" s="111"/>
      <c r="E27" s="111"/>
      <c r="F27" s="111"/>
      <c r="G27" s="111"/>
      <c r="H27" s="112"/>
      <c r="I27" s="110" t="str">
        <f>+I17</f>
        <v>Semana 2
08 al 14</v>
      </c>
      <c r="J27" s="111"/>
      <c r="K27" s="111"/>
      <c r="L27" s="111"/>
      <c r="M27" s="111"/>
      <c r="N27" s="111"/>
      <c r="O27" s="112"/>
      <c r="P27" s="110" t="str">
        <f>+P17</f>
        <v>Semana 3
15 al 21</v>
      </c>
      <c r="Q27" s="111"/>
      <c r="R27" s="111"/>
      <c r="S27" s="111"/>
      <c r="T27" s="111"/>
      <c r="U27" s="111"/>
      <c r="V27" s="112"/>
      <c r="W27" s="110" t="str">
        <f>+W17</f>
        <v>Semana 4
22 al 28</v>
      </c>
      <c r="X27" s="111"/>
      <c r="Y27" s="111"/>
      <c r="Z27" s="111"/>
      <c r="AA27" s="111"/>
      <c r="AB27" s="111"/>
      <c r="AC27" s="112"/>
      <c r="AD27" s="110" t="str">
        <f>+AD17</f>
        <v>Semana 5
29 al 31</v>
      </c>
      <c r="AE27" s="111"/>
      <c r="AF27" s="111"/>
    </row>
    <row r="28" spans="1:32" x14ac:dyDescent="0.25">
      <c r="A28" s="22"/>
      <c r="B28" s="21" t="str">
        <f>+B18</f>
        <v>L</v>
      </c>
      <c r="C28" s="21" t="str">
        <f t="shared" ref="C28:AF28" si="2">+C18</f>
        <v>M</v>
      </c>
      <c r="D28" s="21" t="str">
        <f t="shared" si="2"/>
        <v>M</v>
      </c>
      <c r="E28" s="21" t="str">
        <f t="shared" si="2"/>
        <v>J</v>
      </c>
      <c r="F28" s="21" t="str">
        <f t="shared" si="2"/>
        <v>V</v>
      </c>
      <c r="G28" s="21" t="str">
        <f t="shared" si="2"/>
        <v>S</v>
      </c>
      <c r="H28" s="21" t="str">
        <f t="shared" si="2"/>
        <v>D</v>
      </c>
      <c r="I28" s="21" t="str">
        <f t="shared" si="2"/>
        <v>L</v>
      </c>
      <c r="J28" s="21" t="str">
        <f t="shared" si="2"/>
        <v>M</v>
      </c>
      <c r="K28" s="21" t="str">
        <f t="shared" si="2"/>
        <v>MI</v>
      </c>
      <c r="L28" s="21" t="str">
        <f t="shared" si="2"/>
        <v>J</v>
      </c>
      <c r="M28" s="21" t="str">
        <f t="shared" si="2"/>
        <v>V</v>
      </c>
      <c r="N28" s="21" t="str">
        <f t="shared" si="2"/>
        <v>S</v>
      </c>
      <c r="O28" s="21" t="str">
        <f t="shared" si="2"/>
        <v>D</v>
      </c>
      <c r="P28" s="21" t="str">
        <f t="shared" si="2"/>
        <v>L</v>
      </c>
      <c r="Q28" s="21" t="str">
        <f t="shared" si="2"/>
        <v>MA</v>
      </c>
      <c r="R28" s="21" t="str">
        <f t="shared" si="2"/>
        <v>MI</v>
      </c>
      <c r="S28" s="21" t="str">
        <f t="shared" si="2"/>
        <v>J</v>
      </c>
      <c r="T28" s="21" t="str">
        <f t="shared" si="2"/>
        <v>V</v>
      </c>
      <c r="U28" s="21" t="str">
        <f t="shared" si="2"/>
        <v>S</v>
      </c>
      <c r="V28" s="21" t="str">
        <f t="shared" si="2"/>
        <v>D</v>
      </c>
      <c r="W28" s="21" t="str">
        <f t="shared" si="2"/>
        <v>L</v>
      </c>
      <c r="X28" s="21" t="str">
        <f t="shared" si="2"/>
        <v>MA</v>
      </c>
      <c r="Y28" s="21" t="str">
        <f t="shared" si="2"/>
        <v>MI</v>
      </c>
      <c r="Z28" s="21" t="str">
        <f t="shared" si="2"/>
        <v>J</v>
      </c>
      <c r="AA28" s="21" t="str">
        <f t="shared" si="2"/>
        <v>V</v>
      </c>
      <c r="AB28" s="21" t="str">
        <f t="shared" si="2"/>
        <v>S</v>
      </c>
      <c r="AC28" s="21" t="str">
        <f t="shared" si="2"/>
        <v>D</v>
      </c>
      <c r="AD28" s="21" t="str">
        <f t="shared" si="2"/>
        <v>L</v>
      </c>
      <c r="AE28" s="21" t="str">
        <f t="shared" si="2"/>
        <v>MA</v>
      </c>
      <c r="AF28" s="21" t="str">
        <f t="shared" si="2"/>
        <v>MI</v>
      </c>
    </row>
    <row r="29" spans="1:32" ht="29.25" customHeight="1" x14ac:dyDescent="0.25">
      <c r="A29" s="22" t="s">
        <v>7</v>
      </c>
      <c r="B29" s="23">
        <f>+'Mensual Agosto'!$N$3</f>
        <v>16</v>
      </c>
      <c r="C29" s="23">
        <f>+'Mensual Agosto'!$N$4</f>
        <v>18</v>
      </c>
      <c r="D29" s="23">
        <f>+'Mensual Agosto'!$N$5</f>
        <v>21</v>
      </c>
      <c r="E29" s="23">
        <f>+'Mensual Agosto'!$N$6</f>
        <v>18</v>
      </c>
      <c r="F29" s="23">
        <f>+'Mensual Agosto'!$N$7</f>
        <v>20</v>
      </c>
      <c r="G29" s="23">
        <f>+'Mensual Agosto'!$N$8</f>
        <v>15</v>
      </c>
      <c r="H29" s="23">
        <f>+'Mensual Agosto'!$N$9</f>
        <v>27</v>
      </c>
      <c r="I29" s="23">
        <f>+'Mensual Agosto'!$N$11</f>
        <v>21</v>
      </c>
      <c r="J29" s="23">
        <f>+'Mensual Agosto'!$N$12</f>
        <v>23</v>
      </c>
      <c r="K29" s="23">
        <f>+'Mensual Agosto'!$N$13</f>
        <v>18</v>
      </c>
      <c r="L29" s="23">
        <f>+'Mensual Agosto'!$N$14</f>
        <v>17</v>
      </c>
      <c r="M29" s="23">
        <f>+'Mensual Agosto'!$N$15</f>
        <v>14</v>
      </c>
      <c r="N29" s="23">
        <f>+'Mensual Agosto'!$N$16</f>
        <v>25</v>
      </c>
      <c r="O29" s="23">
        <f>+'Mensual Agosto'!$N$17</f>
        <v>19</v>
      </c>
      <c r="P29" s="23">
        <f>+'Mensual Agosto'!$N$19</f>
        <v>25</v>
      </c>
      <c r="Q29" s="23">
        <f>+'Mensual Agosto'!$N$20</f>
        <v>26</v>
      </c>
      <c r="R29" s="23">
        <f>+'Mensual Agosto'!$N$21</f>
        <v>13</v>
      </c>
      <c r="S29" s="23">
        <f>+'Mensual Agosto'!$N$22</f>
        <v>35</v>
      </c>
      <c r="T29" s="23">
        <f>+'Mensual Agosto'!$N$23</f>
        <v>16</v>
      </c>
      <c r="U29" s="23">
        <f>+'Mensual Agosto'!$N$24</f>
        <v>15</v>
      </c>
      <c r="V29" s="23">
        <f>+'Mensual Agosto'!$N$25</f>
        <v>28</v>
      </c>
      <c r="W29" s="23">
        <f>+'Mensual Agosto'!$N$27</f>
        <v>29</v>
      </c>
      <c r="X29" s="23">
        <f>+'Mensual Agosto'!$N$28</f>
        <v>21</v>
      </c>
      <c r="Y29" s="23">
        <f>+'Mensual Agosto'!$N$29</f>
        <v>16</v>
      </c>
      <c r="Z29" s="23">
        <f>+'Mensual Agosto'!$N$30</f>
        <v>32</v>
      </c>
      <c r="AA29" s="23">
        <f>+'Mensual Agosto'!$N$31</f>
        <v>29</v>
      </c>
      <c r="AB29" s="23">
        <f>+'Mensual Agosto'!$N$32</f>
        <v>17</v>
      </c>
      <c r="AC29" s="23">
        <f>+'Mensual Agosto'!$N$33</f>
        <v>27</v>
      </c>
      <c r="AD29" s="23">
        <f>+'Mensual Agosto'!$N$35</f>
        <v>31</v>
      </c>
      <c r="AE29" s="23">
        <f>+'Mensual Agosto'!$N$36</f>
        <v>30</v>
      </c>
      <c r="AF29" s="23">
        <f>+'Mensual Agosto'!$N$37</f>
        <v>24</v>
      </c>
    </row>
    <row r="30" spans="1:32" ht="28.5" x14ac:dyDescent="0.25">
      <c r="A30" s="22" t="s">
        <v>26</v>
      </c>
      <c r="B30" s="23">
        <f>+'Mensual Agosto'!$O$3</f>
        <v>1</v>
      </c>
      <c r="C30" s="23">
        <f>+'Mensual Agosto'!$O$4</f>
        <v>2</v>
      </c>
      <c r="D30" s="23">
        <f>+'Mensual Agosto'!$O$5</f>
        <v>3</v>
      </c>
      <c r="E30" s="23">
        <f>+'Mensual Agosto'!$O$6</f>
        <v>4</v>
      </c>
      <c r="F30" s="23">
        <f>+'Mensual Agosto'!$O$7</f>
        <v>3</v>
      </c>
      <c r="G30" s="23">
        <f>+'Mensual Agosto'!$O$8</f>
        <v>45</v>
      </c>
      <c r="H30" s="23">
        <f>+'Mensual Agosto'!$O$9</f>
        <v>2</v>
      </c>
      <c r="I30" s="23">
        <f>+'Mensual Agosto'!$O$11</f>
        <v>88</v>
      </c>
      <c r="J30" s="23">
        <f>+'Mensual Agosto'!$O$12</f>
        <v>73</v>
      </c>
      <c r="K30" s="23">
        <f>+'Mensual Agosto'!$O$13</f>
        <v>69</v>
      </c>
      <c r="L30" s="23">
        <f>+'Mensual Agosto'!$O$14</f>
        <v>58</v>
      </c>
      <c r="M30" s="23">
        <f>+'Mensual Agosto'!$O$15</f>
        <v>64</v>
      </c>
      <c r="N30" s="23">
        <f>+'Mensual Agosto'!$O$16</f>
        <v>85</v>
      </c>
      <c r="O30" s="23">
        <f>+'Mensual Agosto'!$O$17</f>
        <v>101</v>
      </c>
      <c r="P30" s="23">
        <f>+'Mensual Agosto'!$O$19</f>
        <v>91</v>
      </c>
      <c r="Q30" s="23">
        <f>+'Mensual Agosto'!$O$20</f>
        <v>69</v>
      </c>
      <c r="R30" s="23">
        <f>+'Mensual Agosto'!$O$21</f>
        <v>72</v>
      </c>
      <c r="S30" s="23">
        <f>+'Mensual Agosto'!$O$22</f>
        <v>66</v>
      </c>
      <c r="T30" s="23">
        <f>+'Mensual Agosto'!$O$23</f>
        <v>70</v>
      </c>
      <c r="U30" s="23">
        <f>+'Mensual Agosto'!$O$24</f>
        <v>73</v>
      </c>
      <c r="V30" s="76">
        <f>+'Mensual Agosto'!$O$25</f>
        <v>136</v>
      </c>
      <c r="W30" s="76">
        <f>+'Mensual Agosto'!$O$27</f>
        <v>134</v>
      </c>
      <c r="X30" s="23">
        <f>+'Mensual Agosto'!$O$28</f>
        <v>70</v>
      </c>
      <c r="Y30" s="23">
        <f>+'Mensual Agosto'!$O$29</f>
        <v>73</v>
      </c>
      <c r="Z30" s="23">
        <f>+'Mensual Agosto'!$O$30</f>
        <v>80</v>
      </c>
      <c r="AA30" s="23">
        <f>+'Mensual Agosto'!$O$31</f>
        <v>62</v>
      </c>
      <c r="AB30" s="23">
        <f>+'Mensual Agosto'!$O$32</f>
        <v>104</v>
      </c>
      <c r="AC30" s="76">
        <f>+'Mensual Agosto'!$O$33</f>
        <v>147</v>
      </c>
      <c r="AD30" s="76">
        <f>+'Mensual Agosto'!$O$35</f>
        <v>135</v>
      </c>
      <c r="AE30" s="23">
        <f>+'Mensual Agosto'!$O$36</f>
        <v>67</v>
      </c>
      <c r="AF30" s="23">
        <f>+'Mensual Agosto'!$O$37</f>
        <v>79</v>
      </c>
    </row>
    <row r="32" spans="1:32" ht="36" customHeight="1" x14ac:dyDescent="0.25">
      <c r="A32" s="22"/>
      <c r="B32" s="110" t="str">
        <f>+B27</f>
        <v>Semana 1
01 al 07</v>
      </c>
      <c r="C32" s="111"/>
      <c r="D32" s="111"/>
      <c r="E32" s="111"/>
      <c r="F32" s="111"/>
      <c r="G32" s="111"/>
      <c r="H32" s="112"/>
      <c r="I32" s="110" t="str">
        <f>+I27</f>
        <v>Semana 2
08 al 14</v>
      </c>
      <c r="J32" s="111"/>
      <c r="K32" s="111"/>
      <c r="L32" s="111"/>
      <c r="M32" s="111"/>
      <c r="N32" s="111"/>
      <c r="O32" s="112"/>
      <c r="P32" s="110" t="str">
        <f>+P27</f>
        <v>Semana 3
15 al 21</v>
      </c>
      <c r="Q32" s="111"/>
      <c r="R32" s="111"/>
      <c r="S32" s="111"/>
      <c r="T32" s="111"/>
      <c r="U32" s="111"/>
      <c r="V32" s="112"/>
      <c r="W32" s="110" t="str">
        <f>+W27</f>
        <v>Semana 4
22 al 28</v>
      </c>
      <c r="X32" s="111"/>
      <c r="Y32" s="111"/>
      <c r="Z32" s="111"/>
      <c r="AA32" s="111"/>
      <c r="AB32" s="111"/>
      <c r="AC32" s="112"/>
      <c r="AD32" s="110" t="str">
        <f>+AD27</f>
        <v>Semana 5
29 al 31</v>
      </c>
      <c r="AE32" s="111"/>
      <c r="AF32" s="111"/>
    </row>
    <row r="33" spans="1:32" ht="21" customHeight="1" x14ac:dyDescent="0.25">
      <c r="A33" s="22"/>
      <c r="B33" s="21" t="str">
        <f>+B28</f>
        <v>L</v>
      </c>
      <c r="C33" s="21" t="str">
        <f t="shared" ref="C33:AF33" si="3">+C28</f>
        <v>M</v>
      </c>
      <c r="D33" s="21" t="str">
        <f t="shared" si="3"/>
        <v>M</v>
      </c>
      <c r="E33" s="21" t="str">
        <f t="shared" si="3"/>
        <v>J</v>
      </c>
      <c r="F33" s="21" t="str">
        <f t="shared" si="3"/>
        <v>V</v>
      </c>
      <c r="G33" s="21" t="str">
        <f t="shared" si="3"/>
        <v>S</v>
      </c>
      <c r="H33" s="21" t="str">
        <f t="shared" si="3"/>
        <v>D</v>
      </c>
      <c r="I33" s="21" t="str">
        <f t="shared" si="3"/>
        <v>L</v>
      </c>
      <c r="J33" s="21" t="str">
        <f t="shared" si="3"/>
        <v>M</v>
      </c>
      <c r="K33" s="21" t="str">
        <f t="shared" si="3"/>
        <v>MI</v>
      </c>
      <c r="L33" s="21" t="str">
        <f t="shared" si="3"/>
        <v>J</v>
      </c>
      <c r="M33" s="21" t="str">
        <f t="shared" si="3"/>
        <v>V</v>
      </c>
      <c r="N33" s="21" t="str">
        <f t="shared" si="3"/>
        <v>S</v>
      </c>
      <c r="O33" s="21" t="str">
        <f t="shared" si="3"/>
        <v>D</v>
      </c>
      <c r="P33" s="21" t="str">
        <f t="shared" si="3"/>
        <v>L</v>
      </c>
      <c r="Q33" s="21" t="str">
        <f t="shared" si="3"/>
        <v>MA</v>
      </c>
      <c r="R33" s="21" t="str">
        <f t="shared" si="3"/>
        <v>MI</v>
      </c>
      <c r="S33" s="21" t="str">
        <f t="shared" si="3"/>
        <v>J</v>
      </c>
      <c r="T33" s="21" t="str">
        <f t="shared" si="3"/>
        <v>V</v>
      </c>
      <c r="U33" s="21" t="str">
        <f t="shared" si="3"/>
        <v>S</v>
      </c>
      <c r="V33" s="21" t="str">
        <f t="shared" si="3"/>
        <v>D</v>
      </c>
      <c r="W33" s="21" t="str">
        <f t="shared" si="3"/>
        <v>L</v>
      </c>
      <c r="X33" s="21" t="str">
        <f t="shared" si="3"/>
        <v>MA</v>
      </c>
      <c r="Y33" s="21" t="str">
        <f t="shared" si="3"/>
        <v>MI</v>
      </c>
      <c r="Z33" s="21" t="str">
        <f t="shared" si="3"/>
        <v>J</v>
      </c>
      <c r="AA33" s="21" t="str">
        <f t="shared" si="3"/>
        <v>V</v>
      </c>
      <c r="AB33" s="21" t="str">
        <f t="shared" si="3"/>
        <v>S</v>
      </c>
      <c r="AC33" s="21" t="str">
        <f t="shared" si="3"/>
        <v>D</v>
      </c>
      <c r="AD33" s="21" t="str">
        <f t="shared" si="3"/>
        <v>L</v>
      </c>
      <c r="AE33" s="21" t="str">
        <f t="shared" si="3"/>
        <v>MA</v>
      </c>
      <c r="AF33" s="21" t="str">
        <f t="shared" si="3"/>
        <v>MI</v>
      </c>
    </row>
    <row r="34" spans="1:32" ht="36" customHeight="1" x14ac:dyDescent="0.25">
      <c r="A34" s="22" t="s">
        <v>35</v>
      </c>
      <c r="B34" s="23">
        <f>+'Mensual Agosto'!$W$3</f>
        <v>3</v>
      </c>
      <c r="C34" s="76">
        <f>+'Mensual Agosto'!$W$4</f>
        <v>10</v>
      </c>
      <c r="D34" s="76">
        <f>+'Mensual Agosto'!$W$5</f>
        <v>10</v>
      </c>
      <c r="E34" s="76">
        <f>+'Mensual Agosto'!$W$6</f>
        <v>12</v>
      </c>
      <c r="F34" s="23">
        <f>+'Mensual Agosto'!$W$7</f>
        <v>5</v>
      </c>
      <c r="G34" s="23">
        <f>+'Mensual Agosto'!$W$8</f>
        <v>0</v>
      </c>
      <c r="H34" s="23">
        <f>+'Mensual Agosto'!$W$9</f>
        <v>0</v>
      </c>
      <c r="I34" s="76">
        <f>+'Mensual Agosto'!$W$11</f>
        <v>12</v>
      </c>
      <c r="J34" s="23">
        <f>+'Mensual Agosto'!$W$12</f>
        <v>2</v>
      </c>
      <c r="K34" s="23">
        <f>+'Mensual Agosto'!$W$13</f>
        <v>3</v>
      </c>
      <c r="L34" s="23">
        <f>+'Mensual Agosto'!$W$14</f>
        <v>3</v>
      </c>
      <c r="M34" s="23">
        <f>+'Mensual Agosto'!$W$15</f>
        <v>5</v>
      </c>
      <c r="N34" s="23">
        <f>+'Mensual Agosto'!$W$16</f>
        <v>0</v>
      </c>
      <c r="O34" s="23">
        <f>+'Mensual Agosto'!$W$17</f>
        <v>0</v>
      </c>
      <c r="P34" s="23">
        <f>+'Mensual Agosto'!$W$19</f>
        <v>7</v>
      </c>
      <c r="Q34" s="23">
        <f>+'Mensual Agosto'!$W$20</f>
        <v>5</v>
      </c>
      <c r="R34" s="23">
        <f>+'Mensual Agosto'!$W$21</f>
        <v>4</v>
      </c>
      <c r="S34" s="23">
        <f>+'Mensual Agosto'!$W$22</f>
        <v>3</v>
      </c>
      <c r="T34" s="23">
        <f>+'Mensual Agosto'!$W$23</f>
        <v>3</v>
      </c>
      <c r="U34" s="23">
        <f>+'Mensual Agosto'!$W$24</f>
        <v>0</v>
      </c>
      <c r="V34" s="23">
        <f>+'Mensual Agosto'!$W$25</f>
        <v>0</v>
      </c>
      <c r="W34" s="23">
        <f>+'Mensual Agosto'!$W$27</f>
        <v>2</v>
      </c>
      <c r="X34" s="23">
        <f>+'Mensual Agosto'!$W$28</f>
        <v>8</v>
      </c>
      <c r="Y34" s="23">
        <f>+'Mensual Agosto'!$W$29</f>
        <v>4</v>
      </c>
      <c r="Z34" s="23">
        <f>+'Mensual Agosto'!$W$30</f>
        <v>4</v>
      </c>
      <c r="AA34" s="23">
        <f>+'Mensual Agosto'!$W$31</f>
        <v>4</v>
      </c>
      <c r="AB34" s="23">
        <f>+'Mensual Agosto'!$W$32</f>
        <v>0</v>
      </c>
      <c r="AC34" s="23">
        <f>+'Mensual Agosto'!$W$33</f>
        <v>0</v>
      </c>
      <c r="AD34" s="76">
        <f>+'Mensual Agosto'!$W$35</f>
        <v>18</v>
      </c>
      <c r="AE34" s="23">
        <f>+'Mensual Agosto'!$W$36</f>
        <v>4</v>
      </c>
      <c r="AF34" s="23">
        <f>+'Mensual Agosto'!$W$37</f>
        <v>3</v>
      </c>
    </row>
    <row r="35" spans="1:32" ht="42.75" x14ac:dyDescent="0.25">
      <c r="A35" s="22" t="s">
        <v>42</v>
      </c>
      <c r="B35" s="23">
        <f>+'Mensual Agosto'!$X$3</f>
        <v>12</v>
      </c>
      <c r="C35" s="23">
        <f>+'Mensual Agosto'!$X$4</f>
        <v>1</v>
      </c>
      <c r="D35" s="23">
        <f>+'Mensual Agosto'!$X$5</f>
        <v>1</v>
      </c>
      <c r="E35" s="23">
        <f>+'Mensual Agosto'!$X$6</f>
        <v>1</v>
      </c>
      <c r="F35" s="23">
        <f>+'Mensual Agosto'!$X$7</f>
        <v>3</v>
      </c>
      <c r="G35" s="23">
        <f>+'Mensual Agosto'!$X$8</f>
        <v>0</v>
      </c>
      <c r="H35" s="23">
        <f>+'Mensual Agosto'!$X$9</f>
        <v>0</v>
      </c>
      <c r="I35" s="23">
        <f>+'Mensual Agosto'!$X$11</f>
        <v>3</v>
      </c>
      <c r="J35" s="23">
        <f>+'Mensual Agosto'!$X$12</f>
        <v>0</v>
      </c>
      <c r="K35" s="23">
        <f>+'Mensual Agosto'!$X$13</f>
        <v>1</v>
      </c>
      <c r="L35" s="23">
        <f>+'Mensual Agosto'!$X$14</f>
        <v>7</v>
      </c>
      <c r="M35" s="23">
        <f>+'Mensual Agosto'!$X$15</f>
        <v>6</v>
      </c>
      <c r="N35" s="23">
        <f>+'Mensual Agosto'!$X$16</f>
        <v>0</v>
      </c>
      <c r="O35" s="23">
        <f>+'Mensual Agosto'!$X$17</f>
        <v>0</v>
      </c>
      <c r="P35" s="76">
        <f>+'Mensual Agosto'!$X$19</f>
        <v>14</v>
      </c>
      <c r="Q35" s="23">
        <f>+'Mensual Agosto'!$X$20</f>
        <v>1</v>
      </c>
      <c r="R35" s="23">
        <f>+'Mensual Agosto'!$X$21</f>
        <v>8</v>
      </c>
      <c r="S35" s="23">
        <f>+'Mensual Agosto'!$X$22</f>
        <v>0</v>
      </c>
      <c r="T35" s="23">
        <f>+'Mensual Agosto'!$X$23</f>
        <v>0</v>
      </c>
      <c r="U35" s="23">
        <f>+'Mensual Agosto'!$X$24</f>
        <v>0</v>
      </c>
      <c r="V35" s="23">
        <f>+'Mensual Agosto'!$X$25</f>
        <v>0</v>
      </c>
      <c r="W35" s="23">
        <f>+'Mensual Agosto'!$X$27</f>
        <v>3</v>
      </c>
      <c r="X35" s="23">
        <f>+'Mensual Agosto'!$X$28</f>
        <v>4</v>
      </c>
      <c r="Y35" s="23">
        <f>+'Mensual Agosto'!$X$29</f>
        <v>3</v>
      </c>
      <c r="Z35" s="76">
        <f>+'Mensual Agosto'!$X$30</f>
        <v>15</v>
      </c>
      <c r="AA35" s="23">
        <f>+'Mensual Agosto'!$X$31</f>
        <v>2</v>
      </c>
      <c r="AB35" s="23">
        <f>+'Mensual Agosto'!$X$32</f>
        <v>0</v>
      </c>
      <c r="AC35" s="23">
        <f>+'Mensual Agosto'!$X$33</f>
        <v>0</v>
      </c>
      <c r="AD35" s="23">
        <f>+'Mensual Agosto'!$X$35</f>
        <v>6</v>
      </c>
      <c r="AE35" s="23">
        <f>+'Mensual Agosto'!$X$36</f>
        <v>2</v>
      </c>
      <c r="AF35" s="23">
        <f>+'Mensual Agosto'!$X$37</f>
        <v>3</v>
      </c>
    </row>
    <row r="36" spans="1:32" ht="27.75" customHeight="1" x14ac:dyDescent="0.25">
      <c r="A36" s="22" t="s">
        <v>36</v>
      </c>
      <c r="B36" s="23">
        <f>+'Mensual Agosto'!$Y$3</f>
        <v>0</v>
      </c>
      <c r="C36" s="23">
        <f>+'Mensual Agosto'!$Y$4</f>
        <v>0</v>
      </c>
      <c r="D36" s="23">
        <f>+'Mensual Agosto'!$Y$5</f>
        <v>3</v>
      </c>
      <c r="E36" s="23">
        <f>+'Mensual Agosto'!$Y$6</f>
        <v>0</v>
      </c>
      <c r="F36" s="23">
        <f>+'Mensual Agosto'!$Y$7</f>
        <v>0</v>
      </c>
      <c r="G36" s="23">
        <f>+'Mensual Agosto'!$Y$8</f>
        <v>0</v>
      </c>
      <c r="H36" s="23">
        <f>+'Mensual Agosto'!$Y$9</f>
        <v>0</v>
      </c>
      <c r="I36" s="23">
        <f>+'Mensual Agosto'!$Y$11</f>
        <v>1</v>
      </c>
      <c r="J36" s="23">
        <f>+'Mensual Agosto'!$Y$12</f>
        <v>0</v>
      </c>
      <c r="K36" s="23">
        <f>+'Mensual Agosto'!$Y$13</f>
        <v>0</v>
      </c>
      <c r="L36" s="23">
        <f>+'Mensual Agosto'!$Y$14</f>
        <v>0</v>
      </c>
      <c r="M36" s="23">
        <f>+'Mensual Agosto'!$Y$15</f>
        <v>0</v>
      </c>
      <c r="N36" s="23">
        <f>+'Mensual Agosto'!$Y$16</f>
        <v>0</v>
      </c>
      <c r="O36" s="23">
        <f>+'Mensual Agosto'!$Y$17</f>
        <v>0</v>
      </c>
      <c r="P36" s="23">
        <f>+'Mensual Agosto'!$Y$19</f>
        <v>0</v>
      </c>
      <c r="Q36" s="23">
        <f>+'Mensual Agosto'!$Y$20</f>
        <v>0</v>
      </c>
      <c r="R36" s="23">
        <f>+'Mensual Agosto'!$Y$21</f>
        <v>0</v>
      </c>
      <c r="S36" s="23">
        <f>+'Mensual Agosto'!$Y$22</f>
        <v>0</v>
      </c>
      <c r="T36" s="23">
        <f>+'Mensual Agosto'!$Y$23</f>
        <v>1</v>
      </c>
      <c r="U36" s="23">
        <f>+'Mensual Agosto'!$Y$24</f>
        <v>0</v>
      </c>
      <c r="V36" s="23">
        <f>+'Mensual Agosto'!$Y$25</f>
        <v>0</v>
      </c>
      <c r="W36" s="23">
        <f>+'Mensual Agosto'!$Y$27</f>
        <v>0</v>
      </c>
      <c r="X36" s="23">
        <f>+'Mensual Agosto'!$Y$28</f>
        <v>0</v>
      </c>
      <c r="Y36" s="23">
        <f>+'Mensual Agosto'!$Y$29</f>
        <v>3</v>
      </c>
      <c r="Z36" s="23">
        <f>+'Mensual Agosto'!$Y$30</f>
        <v>0</v>
      </c>
      <c r="AA36" s="23">
        <f>+'Mensual Agosto'!$Y$31</f>
        <v>0</v>
      </c>
      <c r="AB36" s="23">
        <f>+'Mensual Agosto'!$Y$32</f>
        <v>0</v>
      </c>
      <c r="AC36" s="23">
        <f>+'Mensual Agosto'!$Y$333</f>
        <v>0</v>
      </c>
      <c r="AD36" s="23">
        <f>+'Mensual Agosto'!$Y$35</f>
        <v>4</v>
      </c>
      <c r="AE36" s="23">
        <f>+'Mensual Agosto'!$Y$36</f>
        <v>0</v>
      </c>
      <c r="AF36" s="23">
        <f>+'Mensual Agosto'!$Y$37</f>
        <v>0</v>
      </c>
    </row>
  </sheetData>
  <mergeCells count="25">
    <mergeCell ref="B27:H27"/>
    <mergeCell ref="I27:O27"/>
    <mergeCell ref="P27:V27"/>
    <mergeCell ref="W27:AC27"/>
    <mergeCell ref="AD27:AF27"/>
    <mergeCell ref="B32:H32"/>
    <mergeCell ref="I32:O32"/>
    <mergeCell ref="P32:V32"/>
    <mergeCell ref="W32:AC32"/>
    <mergeCell ref="AD32:AF32"/>
    <mergeCell ref="B12:H12"/>
    <mergeCell ref="I12:O12"/>
    <mergeCell ref="P12:V12"/>
    <mergeCell ref="W12:AC12"/>
    <mergeCell ref="AD12:AF12"/>
    <mergeCell ref="B17:H17"/>
    <mergeCell ref="I17:O17"/>
    <mergeCell ref="P17:V17"/>
    <mergeCell ref="W17:AC17"/>
    <mergeCell ref="AD17:AF17"/>
    <mergeCell ref="B2:H2"/>
    <mergeCell ref="I2:O2"/>
    <mergeCell ref="P2:V2"/>
    <mergeCell ref="W2:AC2"/>
    <mergeCell ref="AD2:AF2"/>
  </mergeCells>
  <conditionalFormatting sqref="B4:AF10">
    <cfRule type="colorScale" priority="13">
      <colorScale>
        <cfvo type="min"/>
        <cfvo type="percentile" val="50"/>
        <cfvo type="max"/>
        <color rgb="FFE9E5EB"/>
        <color rgb="FFBFB4C4"/>
        <color rgb="FF75627D"/>
      </colorScale>
    </cfRule>
    <cfRule type="colorScale" priority="14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C10:AF10">
    <cfRule type="colorScale" priority="15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14:AF15">
    <cfRule type="colorScale" priority="16">
      <colorScale>
        <cfvo type="min"/>
        <cfvo type="percentile" val="50"/>
        <cfvo type="max"/>
        <color rgb="FFE9E5EB"/>
        <color rgb="FFBFB4C4"/>
        <color rgb="FF75627D"/>
      </colorScale>
    </cfRule>
    <cfRule type="colorScale" priority="17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19:AF25">
    <cfRule type="colorScale" priority="18">
      <colorScale>
        <cfvo type="min"/>
        <cfvo type="percentile" val="50"/>
        <cfvo type="max"/>
        <color rgb="FFE9E5EB"/>
        <color rgb="FFBFB4C4"/>
        <color rgb="FF75627D"/>
      </colorScale>
    </cfRule>
    <cfRule type="colorScale" priority="19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C25:AF25">
    <cfRule type="colorScale" priority="20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29:AF30">
    <cfRule type="colorScale" priority="21">
      <colorScale>
        <cfvo type="min"/>
        <cfvo type="percentile" val="50"/>
        <cfvo type="max"/>
        <color rgb="FFE9E5EB"/>
        <color rgb="FFBFB4C4"/>
        <color rgb="FF75627D"/>
      </colorScale>
    </cfRule>
    <cfRule type="colorScale" priority="22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34:AF36">
    <cfRule type="colorScale" priority="23">
      <colorScale>
        <cfvo type="min"/>
        <cfvo type="percentile" val="50"/>
        <cfvo type="max"/>
        <color rgb="FFE9E5EB"/>
        <color rgb="FFBFB4C4"/>
        <color rgb="FF75627D"/>
      </colorScale>
    </cfRule>
    <cfRule type="colorScale" priority="24">
      <colorScale>
        <cfvo type="min"/>
        <cfvo type="percentile" val="50"/>
        <cfvo type="max"/>
        <color rgb="FFE9E5EB"/>
        <color rgb="FFBFB4C4"/>
        <color rgb="FF75627D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07C36-95D6-4D97-B3B4-C6D9599B9FB1}">
  <dimension ref="A1:G31"/>
  <sheetViews>
    <sheetView workbookViewId="0">
      <selection activeCell="G46" sqref="G46"/>
    </sheetView>
  </sheetViews>
  <sheetFormatPr baseColWidth="10" defaultRowHeight="15" x14ac:dyDescent="0.25"/>
  <sheetData>
    <row r="1" spans="1:7" x14ac:dyDescent="0.25">
      <c r="A1" s="6">
        <f>+'Mensual Agosto'!P3</f>
        <v>7</v>
      </c>
      <c r="B1" s="6">
        <f>+'Mensual Agosto'!Q3</f>
        <v>0</v>
      </c>
      <c r="C1" s="6">
        <f>+'Mensual Agosto'!R3</f>
        <v>19</v>
      </c>
      <c r="D1" s="6">
        <f>+'Mensual Agosto'!S3</f>
        <v>23</v>
      </c>
      <c r="E1" s="6">
        <f>+'Mensual Agosto'!T3</f>
        <v>10</v>
      </c>
      <c r="F1" s="6">
        <f>+'Mensual Agosto'!U3</f>
        <v>1</v>
      </c>
      <c r="G1">
        <f>SUM(A1:F1)</f>
        <v>60</v>
      </c>
    </row>
    <row r="2" spans="1:7" x14ac:dyDescent="0.25">
      <c r="A2" s="6">
        <f>+'Mensual Agosto'!P4</f>
        <v>15</v>
      </c>
      <c r="B2" s="6">
        <f>+'Mensual Agosto'!Q4</f>
        <v>0</v>
      </c>
      <c r="C2" s="6">
        <f>+'Mensual Agosto'!R4</f>
        <v>15</v>
      </c>
      <c r="D2" s="6">
        <f>+'Mensual Agosto'!S4</f>
        <v>23</v>
      </c>
      <c r="E2" s="6">
        <f>+'Mensual Agosto'!T4</f>
        <v>15</v>
      </c>
      <c r="F2" s="6">
        <f>+'Mensual Agosto'!U4</f>
        <v>2</v>
      </c>
      <c r="G2">
        <f t="shared" ref="G2:G31" si="0">SUM(A2:F2)</f>
        <v>70</v>
      </c>
    </row>
    <row r="3" spans="1:7" x14ac:dyDescent="0.25">
      <c r="A3" s="6">
        <f>+'Mensual Agosto'!P5</f>
        <v>10</v>
      </c>
      <c r="B3" s="6">
        <f>+'Mensual Agosto'!Q5</f>
        <v>0</v>
      </c>
      <c r="C3" s="6">
        <f>+'Mensual Agosto'!R5</f>
        <v>19</v>
      </c>
      <c r="D3" s="6">
        <f>+'Mensual Agosto'!S5</f>
        <v>25</v>
      </c>
      <c r="E3" s="6">
        <f>+'Mensual Agosto'!T5</f>
        <v>17</v>
      </c>
      <c r="F3" s="6">
        <f>+'Mensual Agosto'!U5</f>
        <v>4</v>
      </c>
      <c r="G3">
        <f t="shared" si="0"/>
        <v>75</v>
      </c>
    </row>
    <row r="4" spans="1:7" x14ac:dyDescent="0.25">
      <c r="A4" s="6">
        <f>+'Mensual Agosto'!P6</f>
        <v>5</v>
      </c>
      <c r="B4" s="6">
        <f>+'Mensual Agosto'!Q6</f>
        <v>0</v>
      </c>
      <c r="C4" s="6">
        <f>+'Mensual Agosto'!R6</f>
        <v>24</v>
      </c>
      <c r="D4" s="6">
        <f>+'Mensual Agosto'!S6</f>
        <v>25</v>
      </c>
      <c r="E4" s="6">
        <f>+'Mensual Agosto'!T6</f>
        <v>18</v>
      </c>
      <c r="F4" s="6">
        <f>+'Mensual Agosto'!U6</f>
        <v>3</v>
      </c>
      <c r="G4">
        <f t="shared" si="0"/>
        <v>75</v>
      </c>
    </row>
    <row r="5" spans="1:7" x14ac:dyDescent="0.25">
      <c r="A5" s="6">
        <f>+'Mensual Agosto'!P7</f>
        <v>8</v>
      </c>
      <c r="B5" s="6">
        <f>+'Mensual Agosto'!Q7</f>
        <v>0</v>
      </c>
      <c r="C5" s="6">
        <f>+'Mensual Agosto'!R7</f>
        <v>16</v>
      </c>
      <c r="D5" s="6">
        <f>+'Mensual Agosto'!S7</f>
        <v>28</v>
      </c>
      <c r="E5" s="6">
        <f>+'Mensual Agosto'!T7</f>
        <v>15</v>
      </c>
      <c r="F5" s="6">
        <f>+'Mensual Agosto'!U7</f>
        <v>4</v>
      </c>
      <c r="G5">
        <f t="shared" si="0"/>
        <v>71</v>
      </c>
    </row>
    <row r="6" spans="1:7" x14ac:dyDescent="0.25">
      <c r="A6" s="6">
        <f>+'Mensual Agosto'!P8</f>
        <v>0</v>
      </c>
      <c r="B6" s="6">
        <f>+'Mensual Agosto'!Q8</f>
        <v>0</v>
      </c>
      <c r="C6" s="6">
        <f>+'Mensual Agosto'!R8</f>
        <v>0</v>
      </c>
      <c r="D6" s="6">
        <f>+'Mensual Agosto'!S8</f>
        <v>0</v>
      </c>
      <c r="E6" s="6">
        <f>+'Mensual Agosto'!T8</f>
        <v>0</v>
      </c>
      <c r="F6" s="6">
        <f>+'Mensual Agosto'!U8</f>
        <v>0</v>
      </c>
      <c r="G6">
        <f t="shared" si="0"/>
        <v>0</v>
      </c>
    </row>
    <row r="7" spans="1:7" x14ac:dyDescent="0.25">
      <c r="A7" s="6">
        <f>+'Mensual Agosto'!P9</f>
        <v>0</v>
      </c>
      <c r="B7" s="6">
        <f>+'Mensual Agosto'!Q9</f>
        <v>0</v>
      </c>
      <c r="C7" s="6">
        <f>+'Mensual Agosto'!R9</f>
        <v>0</v>
      </c>
      <c r="D7" s="6">
        <f>+'Mensual Agosto'!S9</f>
        <v>0</v>
      </c>
      <c r="E7" s="6">
        <f>+'Mensual Agosto'!T9</f>
        <v>0</v>
      </c>
      <c r="F7" s="6">
        <f>+'Mensual Agosto'!U9</f>
        <v>0</v>
      </c>
      <c r="G7">
        <f t="shared" si="0"/>
        <v>0</v>
      </c>
    </row>
    <row r="8" spans="1:7" x14ac:dyDescent="0.25">
      <c r="A8" s="6">
        <f>+'Mensual Agosto'!P11</f>
        <v>9</v>
      </c>
      <c r="B8" s="6">
        <f>+'Mensual Agosto'!Q11</f>
        <v>0</v>
      </c>
      <c r="C8" s="6">
        <f>+'Mensual Agosto'!R11</f>
        <v>16</v>
      </c>
      <c r="D8" s="6">
        <f>+'Mensual Agosto'!S11</f>
        <v>19</v>
      </c>
      <c r="E8" s="6">
        <f>+'Mensual Agosto'!T11</f>
        <v>12</v>
      </c>
      <c r="F8" s="6">
        <f>+'Mensual Agosto'!U11</f>
        <v>2</v>
      </c>
      <c r="G8">
        <f t="shared" si="0"/>
        <v>58</v>
      </c>
    </row>
    <row r="9" spans="1:7" x14ac:dyDescent="0.25">
      <c r="A9" s="6">
        <f>+'Mensual Agosto'!P12</f>
        <v>9</v>
      </c>
      <c r="B9" s="6">
        <f>+'Mensual Agosto'!Q12</f>
        <v>0</v>
      </c>
      <c r="C9" s="6">
        <f>+'Mensual Agosto'!R12</f>
        <v>17</v>
      </c>
      <c r="D9" s="6">
        <f>+'Mensual Agosto'!S12</f>
        <v>19</v>
      </c>
      <c r="E9" s="6">
        <f>+'Mensual Agosto'!T12</f>
        <v>21</v>
      </c>
      <c r="F9" s="6">
        <f>+'Mensual Agosto'!U12</f>
        <v>2</v>
      </c>
      <c r="G9">
        <f t="shared" si="0"/>
        <v>68</v>
      </c>
    </row>
    <row r="10" spans="1:7" x14ac:dyDescent="0.25">
      <c r="A10" s="6">
        <f>+'Mensual Agosto'!P13</f>
        <v>8</v>
      </c>
      <c r="B10" s="6">
        <f>+'Mensual Agosto'!Q13</f>
        <v>0</v>
      </c>
      <c r="C10" s="6">
        <f>+'Mensual Agosto'!R13</f>
        <v>20</v>
      </c>
      <c r="D10" s="6">
        <f>+'Mensual Agosto'!S13</f>
        <v>30</v>
      </c>
      <c r="E10" s="6">
        <f>+'Mensual Agosto'!T13</f>
        <v>9</v>
      </c>
      <c r="F10" s="6">
        <f>+'Mensual Agosto'!U13</f>
        <v>6</v>
      </c>
      <c r="G10">
        <f t="shared" si="0"/>
        <v>73</v>
      </c>
    </row>
    <row r="11" spans="1:7" x14ac:dyDescent="0.25">
      <c r="A11" s="6">
        <f>+'Mensual Agosto'!P14</f>
        <v>7</v>
      </c>
      <c r="B11" s="6">
        <f>+'Mensual Agosto'!Q14</f>
        <v>0</v>
      </c>
      <c r="C11" s="6">
        <f>+'Mensual Agosto'!R14</f>
        <v>11</v>
      </c>
      <c r="D11" s="6">
        <f>+'Mensual Agosto'!S14</f>
        <v>28</v>
      </c>
      <c r="E11" s="6">
        <f>+'Mensual Agosto'!T14</f>
        <v>17</v>
      </c>
      <c r="F11" s="6">
        <f>+'Mensual Agosto'!U14</f>
        <v>2</v>
      </c>
      <c r="G11">
        <f t="shared" si="0"/>
        <v>65</v>
      </c>
    </row>
    <row r="12" spans="1:7" x14ac:dyDescent="0.25">
      <c r="A12" s="6">
        <f>+'Mensual Agosto'!P15</f>
        <v>11</v>
      </c>
      <c r="B12" s="6">
        <f>+'Mensual Agosto'!Q15</f>
        <v>0</v>
      </c>
      <c r="C12" s="6">
        <f>+'Mensual Agosto'!R15</f>
        <v>11</v>
      </c>
      <c r="D12" s="6">
        <f>+'Mensual Agosto'!S15</f>
        <v>25</v>
      </c>
      <c r="E12" s="6">
        <f>+'Mensual Agosto'!T15</f>
        <v>10</v>
      </c>
      <c r="F12" s="6">
        <f>+'Mensual Agosto'!U15</f>
        <v>5</v>
      </c>
      <c r="G12">
        <f t="shared" si="0"/>
        <v>62</v>
      </c>
    </row>
    <row r="13" spans="1:7" x14ac:dyDescent="0.25">
      <c r="A13" s="6">
        <f>+'Mensual Agosto'!P16</f>
        <v>0</v>
      </c>
      <c r="B13" s="6">
        <f>+'Mensual Agosto'!Q16</f>
        <v>0</v>
      </c>
      <c r="C13" s="6">
        <f>+'Mensual Agosto'!R16</f>
        <v>0</v>
      </c>
      <c r="D13" s="6">
        <f>+'Mensual Agosto'!S16</f>
        <v>0</v>
      </c>
      <c r="E13" s="6">
        <f>+'Mensual Agosto'!T16</f>
        <v>0</v>
      </c>
      <c r="F13" s="6">
        <f>+'Mensual Agosto'!U16</f>
        <v>0</v>
      </c>
      <c r="G13">
        <f t="shared" si="0"/>
        <v>0</v>
      </c>
    </row>
    <row r="14" spans="1:7" x14ac:dyDescent="0.25">
      <c r="A14" s="6">
        <f>+'Mensual Agosto'!P17</f>
        <v>0</v>
      </c>
      <c r="B14" s="6">
        <f>+'Mensual Agosto'!Q17</f>
        <v>0</v>
      </c>
      <c r="C14" s="6">
        <f>+'Mensual Agosto'!R17</f>
        <v>0</v>
      </c>
      <c r="D14" s="6">
        <f>+'Mensual Agosto'!S17</f>
        <v>0</v>
      </c>
      <c r="E14" s="6">
        <f>+'Mensual Agosto'!T17</f>
        <v>0</v>
      </c>
      <c r="F14" s="6">
        <f>+'Mensual Agosto'!U17</f>
        <v>0</v>
      </c>
      <c r="G14">
        <f t="shared" si="0"/>
        <v>0</v>
      </c>
    </row>
    <row r="15" spans="1:7" x14ac:dyDescent="0.25">
      <c r="A15" s="6">
        <f>+'Mensual Agosto'!P19</f>
        <v>10</v>
      </c>
      <c r="B15" s="6">
        <f>+'Mensual Agosto'!Q19</f>
        <v>0</v>
      </c>
      <c r="C15" s="6">
        <f>+'Mensual Agosto'!R19</f>
        <v>8</v>
      </c>
      <c r="D15" s="6">
        <f>+'Mensual Agosto'!S19</f>
        <v>21</v>
      </c>
      <c r="E15" s="6">
        <f>+'Mensual Agosto'!T19</f>
        <v>11</v>
      </c>
      <c r="F15" s="6">
        <f>+'Mensual Agosto'!U19</f>
        <v>0</v>
      </c>
      <c r="G15">
        <f t="shared" si="0"/>
        <v>50</v>
      </c>
    </row>
    <row r="16" spans="1:7" x14ac:dyDescent="0.25">
      <c r="A16" s="6">
        <f>+'Mensual Agosto'!P20</f>
        <v>16</v>
      </c>
      <c r="B16" s="6">
        <f>+'Mensual Agosto'!Q20</f>
        <v>0</v>
      </c>
      <c r="C16" s="6">
        <f>+'Mensual Agosto'!R20</f>
        <v>16</v>
      </c>
      <c r="D16" s="6">
        <f>+'Mensual Agosto'!S20</f>
        <v>24</v>
      </c>
      <c r="E16" s="6">
        <f>+'Mensual Agosto'!T20</f>
        <v>12</v>
      </c>
      <c r="F16" s="6">
        <f>+'Mensual Agosto'!U20</f>
        <v>0</v>
      </c>
      <c r="G16">
        <f t="shared" si="0"/>
        <v>68</v>
      </c>
    </row>
    <row r="17" spans="1:7" x14ac:dyDescent="0.25">
      <c r="A17" s="6">
        <f>+'Mensual Agosto'!P21</f>
        <v>9</v>
      </c>
      <c r="B17" s="6">
        <f>+'Mensual Agosto'!Q21</f>
        <v>0</v>
      </c>
      <c r="C17" s="6">
        <f>+'Mensual Agosto'!R21</f>
        <v>14</v>
      </c>
      <c r="D17" s="6">
        <f>+'Mensual Agosto'!S21</f>
        <v>27</v>
      </c>
      <c r="E17" s="6">
        <f>+'Mensual Agosto'!T21</f>
        <v>8</v>
      </c>
      <c r="F17" s="6">
        <f>+'Mensual Agosto'!U21</f>
        <v>1</v>
      </c>
      <c r="G17">
        <f t="shared" si="0"/>
        <v>59</v>
      </c>
    </row>
    <row r="18" spans="1:7" x14ac:dyDescent="0.25">
      <c r="A18" s="6">
        <f>+'Mensual Agosto'!P22</f>
        <v>9</v>
      </c>
      <c r="B18" s="6">
        <f>+'Mensual Agosto'!Q22</f>
        <v>0</v>
      </c>
      <c r="C18" s="6">
        <f>+'Mensual Agosto'!R22</f>
        <v>24</v>
      </c>
      <c r="D18" s="6">
        <f>+'Mensual Agosto'!S22</f>
        <v>25</v>
      </c>
      <c r="E18" s="6">
        <f>+'Mensual Agosto'!T22</f>
        <v>13</v>
      </c>
      <c r="F18" s="6">
        <f>+'Mensual Agosto'!U22</f>
        <v>3</v>
      </c>
      <c r="G18">
        <f t="shared" si="0"/>
        <v>74</v>
      </c>
    </row>
    <row r="19" spans="1:7" x14ac:dyDescent="0.25">
      <c r="A19" s="6">
        <f>+'Mensual Agosto'!P23</f>
        <v>11</v>
      </c>
      <c r="B19" s="6">
        <f>+'Mensual Agosto'!Q23</f>
        <v>0</v>
      </c>
      <c r="C19" s="6">
        <f>+'Mensual Agosto'!R23</f>
        <v>22</v>
      </c>
      <c r="D19" s="6">
        <f>+'Mensual Agosto'!S23</f>
        <v>26</v>
      </c>
      <c r="E19" s="6">
        <f>+'Mensual Agosto'!T23</f>
        <v>18</v>
      </c>
      <c r="F19" s="6">
        <f>+'Mensual Agosto'!U23</f>
        <v>0</v>
      </c>
      <c r="G19">
        <f t="shared" si="0"/>
        <v>77</v>
      </c>
    </row>
    <row r="20" spans="1:7" x14ac:dyDescent="0.25">
      <c r="A20" s="6">
        <f>+'Mensual Agosto'!P24</f>
        <v>0</v>
      </c>
      <c r="B20" s="6">
        <f>+'Mensual Agosto'!Q24</f>
        <v>0</v>
      </c>
      <c r="C20" s="6">
        <f>+'Mensual Agosto'!R24</f>
        <v>0</v>
      </c>
      <c r="D20" s="6">
        <f>+'Mensual Agosto'!S24</f>
        <v>0</v>
      </c>
      <c r="E20" s="6">
        <f>+'Mensual Agosto'!T24</f>
        <v>0</v>
      </c>
      <c r="F20" s="6">
        <f>+'Mensual Agosto'!U24</f>
        <v>0</v>
      </c>
      <c r="G20">
        <f t="shared" si="0"/>
        <v>0</v>
      </c>
    </row>
    <row r="21" spans="1:7" x14ac:dyDescent="0.25">
      <c r="A21" s="6">
        <f>+'Mensual Agosto'!P25</f>
        <v>0</v>
      </c>
      <c r="B21" s="6">
        <f>+'Mensual Agosto'!Q25</f>
        <v>0</v>
      </c>
      <c r="C21" s="6">
        <f>+'Mensual Agosto'!R25</f>
        <v>0</v>
      </c>
      <c r="D21" s="6">
        <f>+'Mensual Agosto'!S25</f>
        <v>0</v>
      </c>
      <c r="E21" s="6">
        <f>+'Mensual Agosto'!T25</f>
        <v>0</v>
      </c>
      <c r="F21" s="6">
        <f>+'Mensual Agosto'!U25</f>
        <v>0</v>
      </c>
      <c r="G21">
        <f t="shared" si="0"/>
        <v>0</v>
      </c>
    </row>
    <row r="22" spans="1:7" x14ac:dyDescent="0.25">
      <c r="A22" s="6">
        <f>+'Mensual Agosto'!P27</f>
        <v>6</v>
      </c>
      <c r="B22" s="6">
        <f>+'Mensual Agosto'!Q27</f>
        <v>0</v>
      </c>
      <c r="C22" s="6">
        <f>+'Mensual Agosto'!R27</f>
        <v>12</v>
      </c>
      <c r="D22" s="6">
        <f>+'Mensual Agosto'!S27</f>
        <v>22</v>
      </c>
      <c r="E22" s="6">
        <f>+'Mensual Agosto'!T27</f>
        <v>10</v>
      </c>
      <c r="F22" s="6">
        <f>+'Mensual Agosto'!U27</f>
        <v>2</v>
      </c>
      <c r="G22">
        <f t="shared" si="0"/>
        <v>52</v>
      </c>
    </row>
    <row r="23" spans="1:7" x14ac:dyDescent="0.25">
      <c r="A23" s="6">
        <f>+'Mensual Agosto'!P28</f>
        <v>10</v>
      </c>
      <c r="B23" s="6">
        <f>+'Mensual Agosto'!Q28</f>
        <v>0</v>
      </c>
      <c r="C23" s="6">
        <f>+'Mensual Agosto'!R28</f>
        <v>19</v>
      </c>
      <c r="D23" s="6">
        <f>+'Mensual Agosto'!S28</f>
        <v>20</v>
      </c>
      <c r="E23" s="6">
        <f>+'Mensual Agosto'!T28</f>
        <v>15</v>
      </c>
      <c r="F23" s="6">
        <f>+'Mensual Agosto'!U28</f>
        <v>3</v>
      </c>
      <c r="G23">
        <f t="shared" si="0"/>
        <v>67</v>
      </c>
    </row>
    <row r="24" spans="1:7" x14ac:dyDescent="0.25">
      <c r="A24" s="6">
        <f>+'Mensual Agosto'!P29</f>
        <v>14</v>
      </c>
      <c r="B24" s="6">
        <f>+'Mensual Agosto'!Q29</f>
        <v>0</v>
      </c>
      <c r="C24" s="6">
        <f>+'Mensual Agosto'!R29</f>
        <v>20</v>
      </c>
      <c r="D24" s="6">
        <f>+'Mensual Agosto'!S29</f>
        <v>24</v>
      </c>
      <c r="E24" s="6">
        <f>+'Mensual Agosto'!T29</f>
        <v>16</v>
      </c>
      <c r="F24" s="6">
        <f>+'Mensual Agosto'!U29</f>
        <v>2</v>
      </c>
      <c r="G24">
        <f t="shared" si="0"/>
        <v>76</v>
      </c>
    </row>
    <row r="25" spans="1:7" x14ac:dyDescent="0.25">
      <c r="A25" s="6">
        <f>+'Mensual Agosto'!P30</f>
        <v>12</v>
      </c>
      <c r="B25" s="6">
        <f>+'Mensual Agosto'!Q30</f>
        <v>0</v>
      </c>
      <c r="C25" s="6">
        <f>+'Mensual Agosto'!R30</f>
        <v>11</v>
      </c>
      <c r="D25" s="6">
        <f>+'Mensual Agosto'!S30</f>
        <v>24</v>
      </c>
      <c r="E25" s="6">
        <f>+'Mensual Agosto'!T30</f>
        <v>15</v>
      </c>
      <c r="F25" s="6">
        <f>+'Mensual Agosto'!U30</f>
        <v>3</v>
      </c>
      <c r="G25">
        <f t="shared" si="0"/>
        <v>65</v>
      </c>
    </row>
    <row r="26" spans="1:7" x14ac:dyDescent="0.25">
      <c r="A26" s="6">
        <f>+'Mensual Agosto'!P31</f>
        <v>10</v>
      </c>
      <c r="B26" s="6">
        <f>+'Mensual Agosto'!Q31</f>
        <v>0</v>
      </c>
      <c r="C26" s="6">
        <f>+'Mensual Agosto'!R31</f>
        <v>12</v>
      </c>
      <c r="D26" s="6">
        <f>+'Mensual Agosto'!S31</f>
        <v>19</v>
      </c>
      <c r="E26" s="6">
        <f>+'Mensual Agosto'!T31</f>
        <v>15</v>
      </c>
      <c r="F26" s="6">
        <f>+'Mensual Agosto'!U31</f>
        <v>4</v>
      </c>
      <c r="G26">
        <f t="shared" si="0"/>
        <v>60</v>
      </c>
    </row>
    <row r="27" spans="1:7" x14ac:dyDescent="0.25">
      <c r="A27" s="6">
        <f>+'Mensual Agosto'!P32</f>
        <v>0</v>
      </c>
      <c r="B27" s="6">
        <f>+'Mensual Agosto'!Q32</f>
        <v>0</v>
      </c>
      <c r="C27" s="6">
        <f>+'Mensual Agosto'!R32</f>
        <v>0</v>
      </c>
      <c r="D27" s="6">
        <f>+'Mensual Agosto'!S32</f>
        <v>0</v>
      </c>
      <c r="E27" s="6">
        <f>+'Mensual Agosto'!T32</f>
        <v>0</v>
      </c>
      <c r="F27" s="6">
        <f>+'Mensual Agosto'!U32</f>
        <v>0</v>
      </c>
      <c r="G27">
        <f t="shared" si="0"/>
        <v>0</v>
      </c>
    </row>
    <row r="28" spans="1:7" x14ac:dyDescent="0.25">
      <c r="A28" s="6">
        <f>+'Mensual Agosto'!P33</f>
        <v>0</v>
      </c>
      <c r="B28" s="6">
        <f>+'Mensual Agosto'!Q33</f>
        <v>0</v>
      </c>
      <c r="C28" s="6">
        <f>+'Mensual Agosto'!R33</f>
        <v>0</v>
      </c>
      <c r="D28" s="6">
        <f>+'Mensual Agosto'!S33</f>
        <v>0</v>
      </c>
      <c r="E28" s="6">
        <f>+'Mensual Agosto'!T33</f>
        <v>0</v>
      </c>
      <c r="F28" s="6">
        <f>+'Mensual Agosto'!U33</f>
        <v>0</v>
      </c>
      <c r="G28">
        <f t="shared" si="0"/>
        <v>0</v>
      </c>
    </row>
    <row r="29" spans="1:7" x14ac:dyDescent="0.25">
      <c r="A29" s="6">
        <f>+'Mensual Agosto'!P35</f>
        <v>12</v>
      </c>
      <c r="B29" s="6">
        <f>+'Mensual Agosto'!Q35</f>
        <v>0</v>
      </c>
      <c r="C29" s="6">
        <f>+'Mensual Agosto'!R35</f>
        <v>14</v>
      </c>
      <c r="D29" s="6">
        <f>+'Mensual Agosto'!S35</f>
        <v>19</v>
      </c>
      <c r="E29" s="6">
        <f>+'Mensual Agosto'!T35</f>
        <v>7</v>
      </c>
      <c r="F29" s="6">
        <f>+'Mensual Agosto'!U35</f>
        <v>4</v>
      </c>
      <c r="G29">
        <f t="shared" si="0"/>
        <v>56</v>
      </c>
    </row>
    <row r="30" spans="1:7" x14ac:dyDescent="0.25">
      <c r="A30" s="6">
        <f>+'Mensual Agosto'!P36</f>
        <v>7</v>
      </c>
      <c r="B30" s="6">
        <f>+'Mensual Agosto'!Q36</f>
        <v>0</v>
      </c>
      <c r="C30" s="6">
        <f>+'Mensual Agosto'!R36</f>
        <v>13</v>
      </c>
      <c r="D30" s="6">
        <f>+'Mensual Agosto'!S36</f>
        <v>7</v>
      </c>
      <c r="E30" s="6">
        <f>+'Mensual Agosto'!T36</f>
        <v>1</v>
      </c>
      <c r="F30" s="6">
        <f>+'Mensual Agosto'!U36</f>
        <v>1</v>
      </c>
      <c r="G30">
        <f t="shared" si="0"/>
        <v>29</v>
      </c>
    </row>
    <row r="31" spans="1:7" x14ac:dyDescent="0.25">
      <c r="A31" s="6">
        <f>+'Mensual Agosto'!P37</f>
        <v>4</v>
      </c>
      <c r="B31" s="6">
        <f>+'Mensual Agosto'!Q37</f>
        <v>0</v>
      </c>
      <c r="C31" s="6">
        <f>+'Mensual Agosto'!R37</f>
        <v>11</v>
      </c>
      <c r="D31" s="6">
        <f>+'Mensual Agosto'!S37</f>
        <v>26</v>
      </c>
      <c r="E31" s="6">
        <f>+'Mensual Agosto'!T37</f>
        <v>10</v>
      </c>
      <c r="F31" s="6">
        <f>+'Mensual Agosto'!U37</f>
        <v>3</v>
      </c>
      <c r="G31">
        <f t="shared" si="0"/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1-7</vt:lpstr>
      <vt:lpstr>8-14</vt:lpstr>
      <vt:lpstr>15-21</vt:lpstr>
      <vt:lpstr>22-28</vt:lpstr>
      <vt:lpstr>29-31</vt:lpstr>
      <vt:lpstr>Final Agosto 2022</vt:lpstr>
      <vt:lpstr>Mensual Agosto</vt:lpstr>
      <vt:lpstr>MAPAS DE CALOR</vt:lpstr>
      <vt:lpstr>Hoja2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Usuario1</dc:creator>
  <cp:lastModifiedBy>Usuario1</cp:lastModifiedBy>
  <dcterms:created xsi:type="dcterms:W3CDTF">2022-08-17T16:28:56Z</dcterms:created>
  <dcterms:modified xsi:type="dcterms:W3CDTF">2023-02-08T15:35:08Z</dcterms:modified>
</cp:coreProperties>
</file>