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FEBRERO\"/>
    </mc:Choice>
  </mc:AlternateContent>
  <xr:revisionPtr revIDLastSave="0" documentId="13_ncr:1_{8430A1AC-1C95-4746-8D50-89D6B9029855}" xr6:coauthVersionLast="36" xr6:coauthVersionMax="36" xr10:uidLastSave="{00000000-0000-0000-0000-000000000000}"/>
  <bookViews>
    <workbookView xWindow="0" yWindow="0" windowWidth="17970" windowHeight="5955" firstSheet="4" activeTab="7" xr2:uid="{00000000-000D-0000-FFFF-FFFF00000000}"/>
  </bookViews>
  <sheets>
    <sheet name="Febrero 2022 sem 05" sheetId="1" r:id="rId1"/>
    <sheet name="Febrero 2022 sem 06" sheetId="2" r:id="rId2"/>
    <sheet name="Febrero 2022 sem  07" sheetId="3" r:id="rId3"/>
    <sheet name="Febrero 2022 sem  08" sheetId="4" r:id="rId4"/>
    <sheet name="Hoja3" sheetId="8" r:id="rId5"/>
    <sheet name="Febrero final 2022" sheetId="5" r:id="rId6"/>
    <sheet name="Hoja4" sheetId="9" r:id="rId7"/>
    <sheet name="TABLAS CALOR" sheetId="6" r:id="rId8"/>
  </sheets>
  <calcPr calcId="191029"/>
  <pivotCaches>
    <pivotCache cacheId="5" r:id="rId9"/>
  </pivotCaches>
  <extLst>
    <ext uri="GoogleSheetsCustomDataVersion1">
      <go:sheetsCustomData xmlns:go="http://customooxmlschemas.google.com/" r:id="rId10" roundtripDataSignature="AMtx7mgKuoV68puzRNDtRv3BWh9DhitHXw=="/>
    </ext>
  </extLst>
</workbook>
</file>

<file path=xl/calcChain.xml><?xml version="1.0" encoding="utf-8"?>
<calcChain xmlns="http://schemas.openxmlformats.org/spreadsheetml/2006/main">
  <c r="S48" i="5" l="1"/>
  <c r="T48" i="5"/>
  <c r="R48" i="5"/>
  <c r="U44" i="5"/>
  <c r="U45" i="5"/>
  <c r="U46" i="5"/>
  <c r="U47" i="5"/>
  <c r="U48" i="5"/>
  <c r="U43" i="5"/>
  <c r="P48" i="5"/>
  <c r="O48" i="5"/>
  <c r="Q44" i="5"/>
  <c r="Q45" i="5"/>
  <c r="Q46" i="5"/>
  <c r="Q47" i="5"/>
  <c r="Q48" i="5"/>
  <c r="Q43" i="5"/>
  <c r="M48" i="5"/>
  <c r="L48" i="5"/>
  <c r="N44" i="5"/>
  <c r="N45" i="5"/>
  <c r="N46" i="5"/>
  <c r="N47" i="5"/>
  <c r="N48" i="5"/>
  <c r="N43" i="5"/>
  <c r="E48" i="5"/>
  <c r="F48" i="5"/>
  <c r="G48" i="5"/>
  <c r="H48" i="5"/>
  <c r="I48" i="5"/>
  <c r="J48" i="5"/>
  <c r="K48" i="5"/>
  <c r="D48" i="5"/>
  <c r="K44" i="5"/>
  <c r="K45" i="5"/>
  <c r="K46" i="5"/>
  <c r="K47" i="5"/>
  <c r="K43" i="5"/>
  <c r="U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C36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" i="5"/>
  <c r="T34" i="5"/>
  <c r="T27" i="5"/>
  <c r="T28" i="5"/>
  <c r="T33" i="5" s="1"/>
  <c r="T29" i="5"/>
  <c r="T30" i="5"/>
  <c r="T31" i="5"/>
  <c r="T32" i="5"/>
  <c r="T26" i="5"/>
  <c r="T19" i="5"/>
  <c r="T20" i="5"/>
  <c r="T25" i="5" s="1"/>
  <c r="T21" i="5"/>
  <c r="T22" i="5"/>
  <c r="T23" i="5"/>
  <c r="T24" i="5"/>
  <c r="T18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3" i="5"/>
  <c r="P34" i="5"/>
  <c r="P27" i="5"/>
  <c r="P28" i="5"/>
  <c r="P29" i="5"/>
  <c r="P30" i="5"/>
  <c r="P31" i="5"/>
  <c r="P32" i="5"/>
  <c r="P26" i="5"/>
  <c r="P19" i="5"/>
  <c r="P20" i="5"/>
  <c r="P25" i="5" s="1"/>
  <c r="P21" i="5"/>
  <c r="P22" i="5"/>
  <c r="P23" i="5"/>
  <c r="P24" i="5"/>
  <c r="P18" i="5"/>
  <c r="P4" i="5"/>
  <c r="P5" i="5"/>
  <c r="P6" i="5"/>
  <c r="P7" i="5"/>
  <c r="P8" i="5"/>
  <c r="P9" i="5"/>
  <c r="P10" i="5"/>
  <c r="P11" i="5"/>
  <c r="P17" i="5" s="1"/>
  <c r="P12" i="5"/>
  <c r="P13" i="5"/>
  <c r="P14" i="5"/>
  <c r="P15" i="5"/>
  <c r="P16" i="5"/>
  <c r="P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" i="5"/>
  <c r="D35" i="5"/>
  <c r="E35" i="5"/>
  <c r="F35" i="5"/>
  <c r="G35" i="5"/>
  <c r="H35" i="5"/>
  <c r="I35" i="5"/>
  <c r="J35" i="5"/>
  <c r="K35" i="5"/>
  <c r="L35" i="5"/>
  <c r="N35" i="5"/>
  <c r="O35" i="5"/>
  <c r="P35" i="5"/>
  <c r="Q35" i="5"/>
  <c r="R35" i="5"/>
  <c r="S35" i="5"/>
  <c r="T35" i="5"/>
  <c r="C35" i="5"/>
  <c r="D33" i="5"/>
  <c r="E33" i="5"/>
  <c r="F33" i="5"/>
  <c r="G33" i="5"/>
  <c r="H33" i="5"/>
  <c r="I33" i="5"/>
  <c r="K33" i="5"/>
  <c r="L33" i="5"/>
  <c r="N33" i="5"/>
  <c r="O33" i="5"/>
  <c r="P33" i="5"/>
  <c r="Q33" i="5"/>
  <c r="R33" i="5"/>
  <c r="S33" i="5"/>
  <c r="C33" i="5"/>
  <c r="D25" i="5"/>
  <c r="E25" i="5"/>
  <c r="F25" i="5"/>
  <c r="G25" i="5"/>
  <c r="H25" i="5"/>
  <c r="I25" i="5"/>
  <c r="K25" i="5"/>
  <c r="L25" i="5"/>
  <c r="N25" i="5"/>
  <c r="O25" i="5"/>
  <c r="Q25" i="5"/>
  <c r="R25" i="5"/>
  <c r="S25" i="5"/>
  <c r="C25" i="5"/>
  <c r="O17" i="5"/>
  <c r="Q17" i="5"/>
  <c r="R17" i="5"/>
  <c r="S17" i="5"/>
  <c r="T17" i="5"/>
  <c r="N17" i="5"/>
  <c r="K17" i="5"/>
  <c r="L17" i="5"/>
  <c r="D17" i="5"/>
  <c r="E17" i="5"/>
  <c r="F17" i="5"/>
  <c r="G17" i="5"/>
  <c r="H17" i="5"/>
  <c r="I17" i="5"/>
  <c r="C17" i="5"/>
  <c r="J10" i="5"/>
  <c r="J11" i="5"/>
  <c r="J12" i="5"/>
  <c r="J13" i="5"/>
  <c r="J14" i="5"/>
  <c r="J15" i="5"/>
  <c r="J16" i="5"/>
  <c r="J18" i="5"/>
  <c r="J25" i="5" s="1"/>
  <c r="J19" i="5"/>
  <c r="J20" i="5"/>
  <c r="J21" i="5"/>
  <c r="J22" i="5"/>
  <c r="J23" i="5"/>
  <c r="J24" i="5"/>
  <c r="J26" i="5"/>
  <c r="J33" i="5" s="1"/>
  <c r="J27" i="5"/>
  <c r="J28" i="5"/>
  <c r="J29" i="5"/>
  <c r="J30" i="5"/>
  <c r="J31" i="5"/>
  <c r="J32" i="5"/>
  <c r="J34" i="5"/>
  <c r="J4" i="5"/>
  <c r="J5" i="5"/>
  <c r="J6" i="5"/>
  <c r="J7" i="5"/>
  <c r="J8" i="5"/>
  <c r="J9" i="5"/>
  <c r="J3" i="5"/>
  <c r="C9" i="5"/>
  <c r="D9" i="5"/>
  <c r="E9" i="5"/>
  <c r="F9" i="5"/>
  <c r="G9" i="5"/>
  <c r="H9" i="5"/>
  <c r="I9" i="5"/>
  <c r="K9" i="5"/>
  <c r="L9" i="5"/>
  <c r="N9" i="5"/>
  <c r="O9" i="5"/>
  <c r="Q9" i="5"/>
  <c r="R9" i="5"/>
  <c r="S9" i="5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Y17" i="4" s="1"/>
  <c r="Y16" i="4"/>
  <c r="Y15" i="4"/>
  <c r="Y14" i="4"/>
  <c r="Y13" i="4"/>
  <c r="Y12" i="4"/>
  <c r="Y11" i="4"/>
  <c r="Y10" i="4"/>
  <c r="Y9" i="4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Y13" i="3" s="1"/>
  <c r="Y12" i="3"/>
  <c r="Y11" i="3"/>
  <c r="Y10" i="3"/>
  <c r="Y9" i="3"/>
  <c r="Y8" i="3"/>
  <c r="Y7" i="3"/>
  <c r="Y6" i="3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Y15" i="2" s="1"/>
  <c r="Y14" i="2"/>
  <c r="Y13" i="2"/>
  <c r="Y12" i="2"/>
  <c r="Y11" i="2"/>
  <c r="Y10" i="2"/>
  <c r="Y9" i="2"/>
  <c r="Y8" i="2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Y12" i="1" s="1"/>
  <c r="Y11" i="1"/>
  <c r="Y10" i="1"/>
  <c r="Y9" i="1"/>
  <c r="Y8" i="1"/>
  <c r="Y7" i="1"/>
  <c r="Y6" i="1"/>
  <c r="J17" i="5" l="1"/>
</calcChain>
</file>

<file path=xl/sharedStrings.xml><?xml version="1.0" encoding="utf-8"?>
<sst xmlns="http://schemas.openxmlformats.org/spreadsheetml/2006/main" count="402" uniqueCount="100">
  <si>
    <t xml:space="preserve">SUBSECRETARÍA DE PREVENCIÓN DE LA VIOLENCIA Y DISCRIMINACIÓN </t>
  </si>
  <si>
    <t xml:space="preserve">DIRECCIÓN DE ATENCIÓN A MUJERES VÍCTIMAS DE VIOLENCIA </t>
  </si>
  <si>
    <t xml:space="preserve">REPORTE DE ATENCIONES </t>
  </si>
  <si>
    <t xml:space="preserve">Semana </t>
  </si>
  <si>
    <t xml:space="preserve">Fecha </t>
  </si>
  <si>
    <t>2.1 0</t>
  </si>
  <si>
    <t>Total semanal</t>
  </si>
  <si>
    <t>Atenciones primer contacto presenciales</t>
  </si>
  <si>
    <t xml:space="preserve">Atenciones primer contacto a distancia </t>
  </si>
  <si>
    <t>Atenciones seguimiento psicológico</t>
  </si>
  <si>
    <t xml:space="preserve">Asesorías Telmujer </t>
  </si>
  <si>
    <t xml:space="preserve">  Folios de conocimiento Telmujer </t>
  </si>
  <si>
    <t xml:space="preserve">  Botones de pánico Telmujer </t>
  </si>
  <si>
    <t xml:space="preserve">   Atenciones psicológicas y jurídicas refugio </t>
  </si>
  <si>
    <t xml:space="preserve"> Atenciones de primera vez Centro de Empoderamiento Infantil</t>
  </si>
  <si>
    <t>Atenciones de seguimiento Centro de Empoderamiento Infantil</t>
  </si>
  <si>
    <t xml:space="preserve">Atenciones por medios digitales  (WhatsApp) </t>
  </si>
  <si>
    <t xml:space="preserve">Asesorías jurídicas subsecuentes  </t>
  </si>
  <si>
    <t xml:space="preserve">Acompañamientos jurídicos </t>
  </si>
  <si>
    <t xml:space="preserve">Atención psicológica de primera vez y subsecuente a niñas, niños y adolescentes en Refugio </t>
  </si>
  <si>
    <t xml:space="preserve">Seguimientos de Trabajo Social </t>
  </si>
  <si>
    <t xml:space="preserve">Ingresos al refugio </t>
  </si>
  <si>
    <t>Atenciones seguimiento psicológico UAM</t>
  </si>
  <si>
    <t>Asesorías jurídicas subsecuentes UAM</t>
  </si>
  <si>
    <t>Acompañamientos jurídicos  UAM</t>
  </si>
  <si>
    <t>Atenciones de primera vez y subsecuentes a niñas, niños y adolescentes en UAM</t>
  </si>
  <si>
    <t>Atenciones primer contacto presenciales en UAM</t>
  </si>
  <si>
    <t>Atenciones primer contacto a distancia  en UAM</t>
  </si>
  <si>
    <t>Seguimientos de Trabajo Social en UAM</t>
  </si>
  <si>
    <t xml:space="preserve">Acumulado semanal </t>
  </si>
  <si>
    <t xml:space="preserve"> ATENCIONES DE LA DIRECCIÓN DE ATENCIÓN A MUJERES VÍCTIMAS DE VIOLENCIA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</si>
  <si>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Folios de conocimiento Telmujer </t>
  </si>
  <si>
    <t xml:space="preserve">              Folios de conocimiento Telmujer </t>
  </si>
  <si>
    <t xml:space="preserve">Atenciones vía WhatsApp </t>
  </si>
  <si>
    <t xml:space="preserve"> Incidentes de conocimiento Telmujer </t>
  </si>
  <si>
    <t xml:space="preserve"> Atenciones de primera vez (Centro de Empoderamiento)</t>
  </si>
  <si>
    <t>Atenciones de seguimiento (Centro de Empoderamiento)</t>
  </si>
  <si>
    <t xml:space="preserve">   Atenciones psicológicas y jurídicas Refugio </t>
  </si>
  <si>
    <t xml:space="preserve">Ingresos al Refugio </t>
  </si>
  <si>
    <t>01
MA</t>
  </si>
  <si>
    <t>02
MI</t>
  </si>
  <si>
    <t>03
J</t>
  </si>
  <si>
    <t>04
V</t>
  </si>
  <si>
    <t>05
S</t>
  </si>
  <si>
    <t>06
D</t>
  </si>
  <si>
    <t>07
L</t>
  </si>
  <si>
    <t>08
MA</t>
  </si>
  <si>
    <t>09
MI</t>
  </si>
  <si>
    <t>10
J</t>
  </si>
  <si>
    <t>11
V</t>
  </si>
  <si>
    <t>12
S</t>
  </si>
  <si>
    <t>13
D</t>
  </si>
  <si>
    <t>14
L</t>
  </si>
  <si>
    <t>15
MA</t>
  </si>
  <si>
    <t>16
MI</t>
  </si>
  <si>
    <t>17
J</t>
  </si>
  <si>
    <t>18
V</t>
  </si>
  <si>
    <t>19
S</t>
  </si>
  <si>
    <t>20
D</t>
  </si>
  <si>
    <t>21
L</t>
  </si>
  <si>
    <t>22
M</t>
  </si>
  <si>
    <t>23
MI</t>
  </si>
  <si>
    <t>24
J</t>
  </si>
  <si>
    <t>25
V</t>
  </si>
  <si>
    <t>26
S</t>
  </si>
  <si>
    <t>27
D</t>
  </si>
  <si>
    <t>28
L</t>
  </si>
  <si>
    <t>Semana 1
01 al 06</t>
  </si>
  <si>
    <t>Semana 2
07 al 13</t>
  </si>
  <si>
    <t>Semana 3
14 al 20</t>
  </si>
  <si>
    <t>Semana 4
21 al 27</t>
  </si>
  <si>
    <t>Semana 5
28 al 28</t>
  </si>
  <si>
    <t>Total de atenciones en Centro Integral</t>
  </si>
  <si>
    <t>Total de atenciones en Centro de Empoderamiento</t>
  </si>
  <si>
    <t xml:space="preserve"> </t>
  </si>
  <si>
    <t xml:space="preserve">Atención psicológica de primera vez y subsecuente a NNyA en Refugio </t>
  </si>
  <si>
    <t>MA</t>
  </si>
  <si>
    <t>MI</t>
  </si>
  <si>
    <t>J</t>
  </si>
  <si>
    <t>V</t>
  </si>
  <si>
    <t>S</t>
  </si>
  <si>
    <t>D</t>
  </si>
  <si>
    <t>L</t>
  </si>
  <si>
    <t>FECHA</t>
  </si>
  <si>
    <t>Etiquetas de fila</t>
  </si>
  <si>
    <t>Total general</t>
  </si>
  <si>
    <t>Domingo</t>
  </si>
  <si>
    <t>Sábado</t>
  </si>
  <si>
    <t>Viernes</t>
  </si>
  <si>
    <t>Jueves</t>
  </si>
  <si>
    <t>Miércoles</t>
  </si>
  <si>
    <t>Martes</t>
  </si>
  <si>
    <t>Lunes</t>
  </si>
  <si>
    <t>Atenciones a mujeres en Centro Integral</t>
  </si>
  <si>
    <t>Atenciones a mujeres en Centro de Empoderamiento</t>
  </si>
  <si>
    <t>Asesorías Telmujer</t>
  </si>
  <si>
    <t>Incidentes de conocimiento Telmujer</t>
  </si>
  <si>
    <t xml:space="preserve">Suma de    Atenciones psicológicas y jurídicas Refugio </t>
  </si>
  <si>
    <t xml:space="preserve">Suma de Atención psicológica de primera vez y subsecuente a NNyA en Refugio </t>
  </si>
  <si>
    <t xml:space="preserve">Suma de Ingresos al Refugio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</si>
</sst>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</font>
    <font>
      <b/>
      <sz val="16"/>
      <color theme="1"/>
      <name val="Calibri"/>
    </font>
    <font>
      <sz val="11"/>
      <color theme="0"/>
      <name val="Adelle sans light"/>
    </font>
    <font>
      <b/>
      <sz val="11"/>
      <color theme="0"/>
      <name val="Adelle sans light"/>
    </font>
    <font>
      <sz val="11"/>
      <name val="Calibri"/>
    </font>
    <font>
      <sz val="10"/>
      <color theme="0"/>
      <name val="Adelle sans light"/>
    </font>
    <font>
      <sz val="10"/>
      <color theme="1"/>
      <name val="Calibri"/>
    </font>
    <font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11"/>
      <color theme="1"/>
      <name val="Adelle Sans Light"/>
      <family val="3"/>
    </font>
    <font>
      <b/>
      <sz val="11"/>
      <color theme="1"/>
      <name val="Adelle Sans Light"/>
      <family val="3"/>
    </font>
    <font>
      <b/>
      <sz val="11"/>
      <color theme="0"/>
      <name val="Adelle Sans Light"/>
      <family val="3"/>
    </font>
    <font>
      <b/>
      <sz val="11"/>
      <name val="Adelle Sans Light"/>
      <family val="3"/>
    </font>
    <font>
      <b/>
      <sz val="10"/>
      <name val="Adelle Sans Light"/>
      <family val="3"/>
    </font>
    <font>
      <sz val="11"/>
      <name val="Adelle Sans Light"/>
      <family val="3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rgb="FFC8C8C8"/>
        <bgColor rgb="FFC8C8C8"/>
      </patternFill>
    </fill>
    <fill>
      <patternFill patternType="solid">
        <fgColor rgb="FFFFC000"/>
        <bgColor rgb="FF660033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0" fillId="0" borderId="0" xfId="0" applyFont="1"/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6" xfId="0" applyFont="1" applyBorder="1" applyAlignment="1">
      <alignment horizontal="center"/>
    </xf>
    <xf numFmtId="14" fontId="7" fillId="0" borderId="17" xfId="0" applyNumberFormat="1" applyFont="1" applyBorder="1" applyAlignment="1">
      <alignment horizontal="center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7" xfId="0" applyFont="1" applyBorder="1" applyAlignment="1">
      <alignment horizontal="center" vertical="center"/>
    </xf>
    <xf numFmtId="0" fontId="0" fillId="0" borderId="0" xfId="0" applyFont="1" applyAlignment="1"/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14" fontId="7" fillId="0" borderId="17" xfId="0" applyNumberFormat="1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7" fillId="5" borderId="16" xfId="0" applyFont="1" applyFill="1" applyBorder="1" applyAlignment="1">
      <alignment horizontal="center"/>
    </xf>
    <xf numFmtId="14" fontId="7" fillId="5" borderId="17" xfId="0" applyNumberFormat="1" applyFont="1" applyFill="1" applyBorder="1" applyAlignment="1">
      <alignment horizontal="center" wrapText="1"/>
    </xf>
    <xf numFmtId="0" fontId="0" fillId="5" borderId="17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/>
    </xf>
    <xf numFmtId="0" fontId="0" fillId="5" borderId="0" xfId="0" applyFont="1" applyFill="1" applyAlignment="1"/>
    <xf numFmtId="0" fontId="5" fillId="0" borderId="23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wrapText="1"/>
    </xf>
    <xf numFmtId="14" fontId="7" fillId="0" borderId="19" xfId="0" applyNumberFormat="1" applyFont="1" applyBorder="1" applyAlignment="1">
      <alignment horizontal="center" wrapText="1"/>
    </xf>
    <xf numFmtId="0" fontId="0" fillId="6" borderId="17" xfId="0" applyFont="1" applyFill="1" applyBorder="1" applyAlignment="1">
      <alignment horizontal="center"/>
    </xf>
    <xf numFmtId="0" fontId="0" fillId="6" borderId="17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/>
    </xf>
    <xf numFmtId="0" fontId="4" fillId="0" borderId="9" xfId="0" applyFont="1" applyBorder="1"/>
    <xf numFmtId="0" fontId="2" fillId="2" borderId="3" xfId="0" applyFont="1" applyFill="1" applyBorder="1" applyAlignment="1">
      <alignment horizontal="center" vertical="center"/>
    </xf>
    <xf numFmtId="0" fontId="4" fillId="0" borderId="10" xfId="0" applyFont="1" applyBorder="1"/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7" xfId="0" applyFont="1" applyBorder="1"/>
    <xf numFmtId="0" fontId="2" fillId="2" borderId="8" xfId="0" applyFont="1" applyFill="1" applyBorder="1" applyAlignment="1">
      <alignment horizontal="center" vertical="center" wrapText="1"/>
    </xf>
    <xf numFmtId="0" fontId="4" fillId="0" borderId="15" xfId="0" applyFont="1" applyBorder="1"/>
    <xf numFmtId="0" fontId="8" fillId="3" borderId="18" xfId="0" applyFont="1" applyFill="1" applyBorder="1" applyAlignment="1">
      <alignment horizontal="center"/>
    </xf>
    <xf numFmtId="0" fontId="4" fillId="0" borderId="19" xfId="0" applyFont="1" applyBorder="1"/>
    <xf numFmtId="0" fontId="1" fillId="0" borderId="20" xfId="0" applyFont="1" applyBorder="1" applyAlignment="1">
      <alignment horizontal="center" vertical="center" wrapText="1"/>
    </xf>
    <xf numFmtId="0" fontId="4" fillId="0" borderId="21" xfId="0" applyFont="1" applyBorder="1"/>
    <xf numFmtId="0" fontId="4" fillId="0" borderId="22" xfId="0" applyFont="1" applyBorder="1"/>
    <xf numFmtId="0" fontId="10" fillId="0" borderId="26" xfId="0" applyFont="1" applyBorder="1"/>
    <xf numFmtId="0" fontId="11" fillId="7" borderId="26" xfId="0" applyFont="1" applyFill="1" applyBorder="1" applyAlignment="1">
      <alignment horizontal="center" vertical="center" wrapText="1"/>
    </xf>
    <xf numFmtId="0" fontId="12" fillId="7" borderId="26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0" fontId="9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9" fillId="0" borderId="0" xfId="0" applyFont="1" applyAlignment="1">
      <alignment wrapText="1"/>
    </xf>
    <xf numFmtId="0" fontId="14" fillId="0" borderId="26" xfId="0" applyFont="1" applyBorder="1" applyAlignment="1">
      <alignment horizontal="center" vertical="center" wrapText="1" readingOrder="1"/>
    </xf>
    <xf numFmtId="0" fontId="14" fillId="0" borderId="27" xfId="0" applyFont="1" applyBorder="1" applyAlignment="1">
      <alignment horizontal="center" vertical="center" wrapText="1" readingOrder="1"/>
    </xf>
    <xf numFmtId="0" fontId="14" fillId="0" borderId="28" xfId="0" applyFont="1" applyBorder="1" applyAlignment="1">
      <alignment horizontal="center" vertical="center" wrapText="1" readingOrder="1"/>
    </xf>
    <xf numFmtId="0" fontId="14" fillId="0" borderId="29" xfId="0" applyFont="1" applyBorder="1" applyAlignment="1">
      <alignment horizontal="center" vertical="center" wrapText="1" readingOrder="1"/>
    </xf>
    <xf numFmtId="0" fontId="14" fillId="0" borderId="26" xfId="0" applyFont="1" applyBorder="1" applyAlignment="1">
      <alignment horizontal="center" vertical="center" wrapText="1" readingOrder="1"/>
    </xf>
    <xf numFmtId="0" fontId="15" fillId="0" borderId="26" xfId="0" applyFont="1" applyBorder="1"/>
    <xf numFmtId="0" fontId="13" fillId="7" borderId="26" xfId="0" applyFont="1" applyFill="1" applyBorder="1" applyAlignment="1">
      <alignment horizontal="center" vertical="center" wrapText="1"/>
    </xf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45-42AA-85AE-771E961885F9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145-42AA-85AE-771E961885F9}"/>
              </c:ext>
            </c:extLst>
          </c:dPt>
          <c:dPt>
            <c:idx val="2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45-42AA-85AE-771E961885F9}"/>
              </c:ext>
            </c:extLst>
          </c:dPt>
          <c:dPt>
            <c:idx val="3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145-42AA-85AE-771E961885F9}"/>
              </c:ext>
            </c:extLst>
          </c:dPt>
          <c:dPt>
            <c:idx val="4"/>
            <c:bubble3D val="0"/>
            <c:spPr>
              <a:solidFill>
                <a:schemeClr val="tx2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45-42AA-85AE-771E961885F9}"/>
              </c:ext>
            </c:extLst>
          </c:dPt>
          <c:dPt>
            <c:idx val="5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145-42AA-85AE-771E961885F9}"/>
              </c:ext>
            </c:extLst>
          </c:dPt>
          <c:dPt>
            <c:idx val="6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45-42AA-85AE-771E961885F9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2145-42AA-85AE-771E961885F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145-42AA-85AE-771E961885F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145-42AA-85AE-771E961885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'Febrero final 2022'!$C$2:$I$2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 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'Febrero final 2022'!$C$36:$I$36</c:f>
              <c:numCache>
                <c:formatCode>General</c:formatCode>
                <c:ptCount val="7"/>
                <c:pt idx="0">
                  <c:v>57</c:v>
                </c:pt>
                <c:pt idx="1">
                  <c:v>8</c:v>
                </c:pt>
                <c:pt idx="2">
                  <c:v>209</c:v>
                </c:pt>
                <c:pt idx="3">
                  <c:v>193</c:v>
                </c:pt>
                <c:pt idx="4">
                  <c:v>116</c:v>
                </c:pt>
                <c:pt idx="5">
                  <c:v>6</c:v>
                </c:pt>
                <c:pt idx="6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5-42AA-85AE-771E961885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'Febrero final 2022'!$O$50</c:f>
              <c:strCache>
                <c:ptCount val="1"/>
                <c:pt idx="0">
                  <c:v>   Atenciones psicológicas y jurídicas Refugio </c:v>
                </c:pt>
              </c:strCache>
            </c:strRef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2022'!$J$51:$J$78</c:f>
              <c:strCache>
                <c:ptCount val="28"/>
                <c:pt idx="0">
                  <c:v>01
MA</c:v>
                </c:pt>
                <c:pt idx="1">
                  <c:v>02
MI</c:v>
                </c:pt>
                <c:pt idx="2">
                  <c:v>03
J</c:v>
                </c:pt>
                <c:pt idx="3">
                  <c:v>04
V</c:v>
                </c:pt>
                <c:pt idx="4">
                  <c:v>05
S</c:v>
                </c:pt>
                <c:pt idx="5">
                  <c:v>06
D</c:v>
                </c:pt>
                <c:pt idx="6">
                  <c:v>07
L</c:v>
                </c:pt>
                <c:pt idx="7">
                  <c:v>08
MA</c:v>
                </c:pt>
                <c:pt idx="8">
                  <c:v>09
MI</c:v>
                </c:pt>
                <c:pt idx="9">
                  <c:v>10
J</c:v>
                </c:pt>
                <c:pt idx="10">
                  <c:v>11
V</c:v>
                </c:pt>
                <c:pt idx="11">
                  <c:v>12
S</c:v>
                </c:pt>
                <c:pt idx="12">
                  <c:v>13
D</c:v>
                </c:pt>
                <c:pt idx="13">
                  <c:v>14
L</c:v>
                </c:pt>
                <c:pt idx="14">
                  <c:v>15
MA</c:v>
                </c:pt>
                <c:pt idx="15">
                  <c:v>16
MI</c:v>
                </c:pt>
                <c:pt idx="16">
                  <c:v>17
J</c:v>
                </c:pt>
                <c:pt idx="17">
                  <c:v>18
V</c:v>
                </c:pt>
                <c:pt idx="18">
                  <c:v>19
S</c:v>
                </c:pt>
                <c:pt idx="19">
                  <c:v>20
D</c:v>
                </c:pt>
                <c:pt idx="20">
                  <c:v>21
L</c:v>
                </c:pt>
                <c:pt idx="21">
                  <c:v>22
M</c:v>
                </c:pt>
                <c:pt idx="22">
                  <c:v>23
MI</c:v>
                </c:pt>
                <c:pt idx="23">
                  <c:v>24
J</c:v>
                </c:pt>
                <c:pt idx="24">
                  <c:v>25
V</c:v>
                </c:pt>
                <c:pt idx="25">
                  <c:v>26
S</c:v>
                </c:pt>
                <c:pt idx="26">
                  <c:v>27
D</c:v>
                </c:pt>
                <c:pt idx="27">
                  <c:v>28
L</c:v>
                </c:pt>
              </c:strCache>
            </c:strRef>
          </c:cat>
          <c:val>
            <c:numRef>
              <c:f>'Febrero final 2022'!$O$51:$O$78</c:f>
              <c:numCache>
                <c:formatCode>General</c:formatCode>
                <c:ptCount val="28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12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7-41B4-81CB-44ABD6605172}"/>
            </c:ext>
          </c:extLst>
        </c:ser>
        <c:ser>
          <c:idx val="1"/>
          <c:order val="1"/>
          <c:tx>
            <c:strRef>
              <c:f>'Febrero final 2022'!$P$50</c:f>
              <c:strCache>
                <c:ptCount val="1"/>
                <c:pt idx="0">
                  <c:v>Atención psicológica de primera vez y subsecuente a NNyA en Refugio 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2022'!$J$51:$J$78</c:f>
              <c:strCache>
                <c:ptCount val="28"/>
                <c:pt idx="0">
                  <c:v>01
MA</c:v>
                </c:pt>
                <c:pt idx="1">
                  <c:v>02
MI</c:v>
                </c:pt>
                <c:pt idx="2">
                  <c:v>03
J</c:v>
                </c:pt>
                <c:pt idx="3">
                  <c:v>04
V</c:v>
                </c:pt>
                <c:pt idx="4">
                  <c:v>05
S</c:v>
                </c:pt>
                <c:pt idx="5">
                  <c:v>06
D</c:v>
                </c:pt>
                <c:pt idx="6">
                  <c:v>07
L</c:v>
                </c:pt>
                <c:pt idx="7">
                  <c:v>08
MA</c:v>
                </c:pt>
                <c:pt idx="8">
                  <c:v>09
MI</c:v>
                </c:pt>
                <c:pt idx="9">
                  <c:v>10
J</c:v>
                </c:pt>
                <c:pt idx="10">
                  <c:v>11
V</c:v>
                </c:pt>
                <c:pt idx="11">
                  <c:v>12
S</c:v>
                </c:pt>
                <c:pt idx="12">
                  <c:v>13
D</c:v>
                </c:pt>
                <c:pt idx="13">
                  <c:v>14
L</c:v>
                </c:pt>
                <c:pt idx="14">
                  <c:v>15
MA</c:v>
                </c:pt>
                <c:pt idx="15">
                  <c:v>16
MI</c:v>
                </c:pt>
                <c:pt idx="16">
                  <c:v>17
J</c:v>
                </c:pt>
                <c:pt idx="17">
                  <c:v>18
V</c:v>
                </c:pt>
                <c:pt idx="18">
                  <c:v>19
S</c:v>
                </c:pt>
                <c:pt idx="19">
                  <c:v>20
D</c:v>
                </c:pt>
                <c:pt idx="20">
                  <c:v>21
L</c:v>
                </c:pt>
                <c:pt idx="21">
                  <c:v>22
M</c:v>
                </c:pt>
                <c:pt idx="22">
                  <c:v>23
MI</c:v>
                </c:pt>
                <c:pt idx="23">
                  <c:v>24
J</c:v>
                </c:pt>
                <c:pt idx="24">
                  <c:v>25
V</c:v>
                </c:pt>
                <c:pt idx="25">
                  <c:v>26
S</c:v>
                </c:pt>
                <c:pt idx="26">
                  <c:v>27
D</c:v>
                </c:pt>
                <c:pt idx="27">
                  <c:v>28
L</c:v>
                </c:pt>
              </c:strCache>
            </c:strRef>
          </c:cat>
          <c:val>
            <c:numRef>
              <c:f>'Febrero final 2022'!$P$51:$P$78</c:f>
              <c:numCache>
                <c:formatCode>General</c:formatCode>
                <c:ptCount val="2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7-41B4-81CB-44ABD6605172}"/>
            </c:ext>
          </c:extLst>
        </c:ser>
        <c:ser>
          <c:idx val="2"/>
          <c:order val="2"/>
          <c:tx>
            <c:strRef>
              <c:f>'Febrero final 2022'!$Q$50</c:f>
              <c:strCache>
                <c:ptCount val="1"/>
                <c:pt idx="0">
                  <c:v>Ingresos al Refugio 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2022'!$J$51:$J$78</c:f>
              <c:strCache>
                <c:ptCount val="28"/>
                <c:pt idx="0">
                  <c:v>01
MA</c:v>
                </c:pt>
                <c:pt idx="1">
                  <c:v>02
MI</c:v>
                </c:pt>
                <c:pt idx="2">
                  <c:v>03
J</c:v>
                </c:pt>
                <c:pt idx="3">
                  <c:v>04
V</c:v>
                </c:pt>
                <c:pt idx="4">
                  <c:v>05
S</c:v>
                </c:pt>
                <c:pt idx="5">
                  <c:v>06
D</c:v>
                </c:pt>
                <c:pt idx="6">
                  <c:v>07
L</c:v>
                </c:pt>
                <c:pt idx="7">
                  <c:v>08
MA</c:v>
                </c:pt>
                <c:pt idx="8">
                  <c:v>09
MI</c:v>
                </c:pt>
                <c:pt idx="9">
                  <c:v>10
J</c:v>
                </c:pt>
                <c:pt idx="10">
                  <c:v>11
V</c:v>
                </c:pt>
                <c:pt idx="11">
                  <c:v>12
S</c:v>
                </c:pt>
                <c:pt idx="12">
                  <c:v>13
D</c:v>
                </c:pt>
                <c:pt idx="13">
                  <c:v>14
L</c:v>
                </c:pt>
                <c:pt idx="14">
                  <c:v>15
MA</c:v>
                </c:pt>
                <c:pt idx="15">
                  <c:v>16
MI</c:v>
                </c:pt>
                <c:pt idx="16">
                  <c:v>17
J</c:v>
                </c:pt>
                <c:pt idx="17">
                  <c:v>18
V</c:v>
                </c:pt>
                <c:pt idx="18">
                  <c:v>19
S</c:v>
                </c:pt>
                <c:pt idx="19">
                  <c:v>20
D</c:v>
                </c:pt>
                <c:pt idx="20">
                  <c:v>21
L</c:v>
                </c:pt>
                <c:pt idx="21">
                  <c:v>22
M</c:v>
                </c:pt>
                <c:pt idx="22">
                  <c:v>23
MI</c:v>
                </c:pt>
                <c:pt idx="23">
                  <c:v>24
J</c:v>
                </c:pt>
                <c:pt idx="24">
                  <c:v>25
V</c:v>
                </c:pt>
                <c:pt idx="25">
                  <c:v>26
S</c:v>
                </c:pt>
                <c:pt idx="26">
                  <c:v>27
D</c:v>
                </c:pt>
                <c:pt idx="27">
                  <c:v>28
L</c:v>
                </c:pt>
              </c:strCache>
            </c:strRef>
          </c:cat>
          <c:val>
            <c:numRef>
              <c:f>'Febrero final 2022'!$Q$51:$Q$78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7-41B4-81CB-44ABD66051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5494495"/>
        <c:axId val="594377071"/>
      </c:lineChart>
      <c:catAx>
        <c:axId val="60549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94377071"/>
        <c:crosses val="autoZero"/>
        <c:auto val="1"/>
        <c:lblAlgn val="ctr"/>
        <c:lblOffset val="100"/>
        <c:noMultiLvlLbl val="0"/>
      </c:catAx>
      <c:valAx>
        <c:axId val="59437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 sz="1200" b="1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60549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117593559962218E-2"/>
          <c:y val="0.73970990468296727"/>
          <c:w val="0.86756460645862654"/>
          <c:h val="0.23552229345944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r>
              <a:rPr lang="es-MX" sz="1200" b="1">
                <a:latin typeface="Adelle Sans Light" panose="02000503000000020004" pitchFamily="50" charset="0"/>
              </a:rPr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'TABLAS CALOR'!$AG$3</c:f>
              <c:strCache>
                <c:ptCount val="1"/>
                <c:pt idx="0">
                  <c:v>Atenciones a mujeres en Centro Integral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CALOR'!$AF$4:$AF$10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CALOR'!$AG$4:$AG$10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158</c:v>
                </c:pt>
                <c:pt idx="3">
                  <c:v>188</c:v>
                </c:pt>
                <c:pt idx="4">
                  <c:v>175</c:v>
                </c:pt>
                <c:pt idx="5">
                  <c:v>190</c:v>
                </c:pt>
                <c:pt idx="6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3-4147-948A-908FCD698721}"/>
            </c:ext>
          </c:extLst>
        </c:ser>
        <c:ser>
          <c:idx val="1"/>
          <c:order val="1"/>
          <c:tx>
            <c:strRef>
              <c:f>'TABLAS CALOR'!$AH$3</c:f>
              <c:strCache>
                <c:ptCount val="1"/>
                <c:pt idx="0">
                  <c:v>Atenciones a mujeres en Centro de Empoderamiento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F93-4147-948A-908FCD69872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F93-4147-948A-908FCD69872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F93-4147-948A-908FCD69872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F93-4147-948A-908FCD6987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CALOR'!$AF$4:$AF$10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CALOR'!$AH$4:$AH$10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3-4147-948A-908FCD69872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61436223"/>
        <c:axId val="1257460783"/>
      </c:barChart>
      <c:catAx>
        <c:axId val="1261436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257460783"/>
        <c:crosses val="autoZero"/>
        <c:auto val="1"/>
        <c:lblAlgn val="ctr"/>
        <c:lblOffset val="100"/>
        <c:noMultiLvlLbl val="0"/>
      </c:catAx>
      <c:valAx>
        <c:axId val="12574607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6143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r>
              <a:rPr lang="es-MX" sz="1200" b="1">
                <a:latin typeface="Adelle Sans Light" panose="02000503000000020004" pitchFamily="50" charset="0"/>
              </a:rPr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'TABLAS CALOR'!$AI$3</c:f>
              <c:strCache>
                <c:ptCount val="1"/>
                <c:pt idx="0">
                  <c:v>Asesorías Telmujer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CALOR'!$AF$4:$AF$10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CALOR'!$AI$4:$AI$10</c:f>
              <c:numCache>
                <c:formatCode>General</c:formatCode>
                <c:ptCount val="7"/>
                <c:pt idx="0">
                  <c:v>81</c:v>
                </c:pt>
                <c:pt idx="1">
                  <c:v>88</c:v>
                </c:pt>
                <c:pt idx="2">
                  <c:v>69</c:v>
                </c:pt>
                <c:pt idx="3">
                  <c:v>86</c:v>
                </c:pt>
                <c:pt idx="4">
                  <c:v>78</c:v>
                </c:pt>
                <c:pt idx="5">
                  <c:v>68</c:v>
                </c:pt>
                <c:pt idx="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F-4287-AB7B-9E7CDA6D2699}"/>
            </c:ext>
          </c:extLst>
        </c:ser>
        <c:ser>
          <c:idx val="1"/>
          <c:order val="1"/>
          <c:tx>
            <c:strRef>
              <c:f>'TABLAS CALOR'!$AJ$3</c:f>
              <c:strCache>
                <c:ptCount val="1"/>
                <c:pt idx="0">
                  <c:v>Incidentes de conocimiento Telmujer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CALOR'!$AF$4:$AF$10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CALOR'!$AJ$4:$AJ$10</c:f>
              <c:numCache>
                <c:formatCode>General</c:formatCode>
                <c:ptCount val="7"/>
                <c:pt idx="0">
                  <c:v>552</c:v>
                </c:pt>
                <c:pt idx="1">
                  <c:v>301</c:v>
                </c:pt>
                <c:pt idx="2">
                  <c:v>262</c:v>
                </c:pt>
                <c:pt idx="3">
                  <c:v>259</c:v>
                </c:pt>
                <c:pt idx="4">
                  <c:v>262</c:v>
                </c:pt>
                <c:pt idx="5">
                  <c:v>253</c:v>
                </c:pt>
                <c:pt idx="6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F-4287-AB7B-9E7CDA6D269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6181199"/>
        <c:axId val="1261952543"/>
      </c:barChart>
      <c:catAx>
        <c:axId val="1256181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261952543"/>
        <c:crosses val="autoZero"/>
        <c:auto val="1"/>
        <c:lblAlgn val="ctr"/>
        <c:lblOffset val="100"/>
        <c:noMultiLvlLbl val="0"/>
      </c:catAx>
      <c:valAx>
        <c:axId val="126195254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618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r>
              <a:rPr lang="es-MX" sz="1200" b="1">
                <a:latin typeface="Adelle Sans Light" panose="02000503000000020004" pitchFamily="50" charset="0"/>
              </a:rPr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'TABLAS CALOR'!$AK$3</c:f>
              <c:strCache>
                <c:ptCount val="1"/>
                <c:pt idx="0">
                  <c:v>   Atenciones psicológicas y jurídicas Refugio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CALOR'!$AF$4:$AF$10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CALOR'!$AK$4:$AK$10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24</c:v>
                </c:pt>
                <c:pt idx="4">
                  <c:v>9</c:v>
                </c:pt>
                <c:pt idx="5">
                  <c:v>17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B-4E75-A663-4CD81FB03AA2}"/>
            </c:ext>
          </c:extLst>
        </c:ser>
        <c:ser>
          <c:idx val="1"/>
          <c:order val="1"/>
          <c:tx>
            <c:strRef>
              <c:f>'TABLAS CALOR'!$AL$3</c:f>
              <c:strCache>
                <c:ptCount val="1"/>
                <c:pt idx="0">
                  <c:v>Atención psicológica de primera vez y subsecuente a NNyA en Refugio 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CALOR'!$AF$4:$AF$10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CALOR'!$AL$4:$AL$10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25</c:v>
                </c:pt>
                <c:pt idx="4">
                  <c:v>27</c:v>
                </c:pt>
                <c:pt idx="5">
                  <c:v>20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B-4E75-A663-4CD81FB03AA2}"/>
            </c:ext>
          </c:extLst>
        </c:ser>
        <c:ser>
          <c:idx val="2"/>
          <c:order val="2"/>
          <c:tx>
            <c:strRef>
              <c:f>'TABLAS CALOR'!$AM$3</c:f>
              <c:strCache>
                <c:ptCount val="1"/>
                <c:pt idx="0">
                  <c:v>Ingresos al Refugio 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CALOR'!$AF$4:$AF$10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CALOR'!$AM$4:$AM$10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B-4E75-A663-4CD81FB03AA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17907871"/>
        <c:axId val="1417526351"/>
      </c:barChart>
      <c:catAx>
        <c:axId val="111790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417526351"/>
        <c:crosses val="autoZero"/>
        <c:auto val="1"/>
        <c:lblAlgn val="ctr"/>
        <c:lblOffset val="100"/>
        <c:noMultiLvlLbl val="0"/>
      </c:catAx>
      <c:valAx>
        <c:axId val="14175263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179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990553919501338E-2"/>
          <c:y val="0.77597772255415143"/>
          <c:w val="0.95487790075900947"/>
          <c:h val="0.1964737319466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'Febrero final 2022'!$C$43</c:f>
              <c:strCache>
                <c:ptCount val="1"/>
                <c:pt idx="0">
                  <c:v>Semana 1
01 al 06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2022'!$E$42:$J$42</c:f>
              <c:strCache>
                <c:ptCount val="6"/>
                <c:pt idx="0">
                  <c:v>Atenciones primer contacto a distancia </c:v>
                </c:pt>
                <c:pt idx="1">
                  <c:v>Atenciones seguimiento psicológico</c:v>
                </c:pt>
                <c:pt idx="2">
                  <c:v>Atenciones vía WhatsApp </c:v>
                </c:pt>
                <c:pt idx="3">
                  <c:v>Asesorías jurídicas subsecuentes  </c:v>
                </c:pt>
                <c:pt idx="4">
                  <c:v>Acompañamientos jurídicos </c:v>
                </c:pt>
                <c:pt idx="5">
                  <c:v>Seguimientos de Trabajo Social </c:v>
                </c:pt>
              </c:strCache>
            </c:strRef>
          </c:cat>
          <c:val>
            <c:numRef>
              <c:f>'Febrero final 2022'!$D$43:$I$43</c:f>
              <c:numCache>
                <c:formatCode>General</c:formatCode>
                <c:ptCount val="6"/>
                <c:pt idx="0">
                  <c:v>13</c:v>
                </c:pt>
                <c:pt idx="1">
                  <c:v>2</c:v>
                </c:pt>
                <c:pt idx="2">
                  <c:v>43</c:v>
                </c:pt>
                <c:pt idx="3">
                  <c:v>36</c:v>
                </c:pt>
                <c:pt idx="4">
                  <c:v>20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E-4B10-A11D-ED73140CE58A}"/>
            </c:ext>
          </c:extLst>
        </c:ser>
        <c:ser>
          <c:idx val="1"/>
          <c:order val="1"/>
          <c:tx>
            <c:strRef>
              <c:f>'Febrero final 2022'!$C$44</c:f>
              <c:strCache>
                <c:ptCount val="1"/>
                <c:pt idx="0">
                  <c:v>Semana 2
07 al 13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2022'!$E$42:$J$42</c:f>
              <c:strCache>
                <c:ptCount val="6"/>
                <c:pt idx="0">
                  <c:v>Atenciones primer contacto a distancia </c:v>
                </c:pt>
                <c:pt idx="1">
                  <c:v>Atenciones seguimiento psicológico</c:v>
                </c:pt>
                <c:pt idx="2">
                  <c:v>Atenciones vía WhatsApp </c:v>
                </c:pt>
                <c:pt idx="3">
                  <c:v>Asesorías jurídicas subsecuentes  </c:v>
                </c:pt>
                <c:pt idx="4">
                  <c:v>Acompañamientos jurídicos </c:v>
                </c:pt>
                <c:pt idx="5">
                  <c:v>Seguimientos de Trabajo Social </c:v>
                </c:pt>
              </c:strCache>
            </c:strRef>
          </c:cat>
          <c:val>
            <c:numRef>
              <c:f>'Febrero final 2022'!$D$44:$I$44</c:f>
              <c:numCache>
                <c:formatCode>General</c:formatCode>
                <c:ptCount val="6"/>
                <c:pt idx="0">
                  <c:v>13</c:v>
                </c:pt>
                <c:pt idx="1">
                  <c:v>1</c:v>
                </c:pt>
                <c:pt idx="2">
                  <c:v>35</c:v>
                </c:pt>
                <c:pt idx="3">
                  <c:v>29</c:v>
                </c:pt>
                <c:pt idx="4">
                  <c:v>28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E-4B10-A11D-ED73140CE58A}"/>
            </c:ext>
          </c:extLst>
        </c:ser>
        <c:ser>
          <c:idx val="2"/>
          <c:order val="2"/>
          <c:tx>
            <c:strRef>
              <c:f>'Febrero final 2022'!$C$45</c:f>
              <c:strCache>
                <c:ptCount val="1"/>
                <c:pt idx="0">
                  <c:v>Semana 3
14 al 20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2022'!$E$42:$J$42</c:f>
              <c:strCache>
                <c:ptCount val="6"/>
                <c:pt idx="0">
                  <c:v>Atenciones primer contacto a distancia </c:v>
                </c:pt>
                <c:pt idx="1">
                  <c:v>Atenciones seguimiento psicológico</c:v>
                </c:pt>
                <c:pt idx="2">
                  <c:v>Atenciones vía WhatsApp </c:v>
                </c:pt>
                <c:pt idx="3">
                  <c:v>Asesorías jurídicas subsecuentes  </c:v>
                </c:pt>
                <c:pt idx="4">
                  <c:v>Acompañamientos jurídicos </c:v>
                </c:pt>
                <c:pt idx="5">
                  <c:v>Seguimientos de Trabajo Social </c:v>
                </c:pt>
              </c:strCache>
            </c:strRef>
          </c:cat>
          <c:val>
            <c:numRef>
              <c:f>'Febrero final 2022'!$D$45:$I$45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57</c:v>
                </c:pt>
                <c:pt idx="3">
                  <c:v>45</c:v>
                </c:pt>
                <c:pt idx="4">
                  <c:v>39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E-4B10-A11D-ED73140CE58A}"/>
            </c:ext>
          </c:extLst>
        </c:ser>
        <c:ser>
          <c:idx val="3"/>
          <c:order val="3"/>
          <c:tx>
            <c:strRef>
              <c:f>'Febrero final 2022'!$C$46</c:f>
              <c:strCache>
                <c:ptCount val="1"/>
                <c:pt idx="0">
                  <c:v>Semana 4
21 al 27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2022'!$E$42:$J$42</c:f>
              <c:strCache>
                <c:ptCount val="6"/>
                <c:pt idx="0">
                  <c:v>Atenciones primer contacto a distancia </c:v>
                </c:pt>
                <c:pt idx="1">
                  <c:v>Atenciones seguimiento psicológico</c:v>
                </c:pt>
                <c:pt idx="2">
                  <c:v>Atenciones vía WhatsApp </c:v>
                </c:pt>
                <c:pt idx="3">
                  <c:v>Asesorías jurídicas subsecuentes  </c:v>
                </c:pt>
                <c:pt idx="4">
                  <c:v>Acompañamientos jurídicos </c:v>
                </c:pt>
                <c:pt idx="5">
                  <c:v>Seguimientos de Trabajo Social </c:v>
                </c:pt>
              </c:strCache>
            </c:strRef>
          </c:cat>
          <c:val>
            <c:numRef>
              <c:f>'Febrero final 2022'!$D$46:$I$46</c:f>
              <c:numCache>
                <c:formatCode>General</c:formatCode>
                <c:ptCount val="6"/>
                <c:pt idx="0">
                  <c:v>15</c:v>
                </c:pt>
                <c:pt idx="1">
                  <c:v>2</c:v>
                </c:pt>
                <c:pt idx="2">
                  <c:v>61</c:v>
                </c:pt>
                <c:pt idx="3">
                  <c:v>80</c:v>
                </c:pt>
                <c:pt idx="4">
                  <c:v>25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E-4B10-A11D-ED73140CE58A}"/>
            </c:ext>
          </c:extLst>
        </c:ser>
        <c:ser>
          <c:idx val="4"/>
          <c:order val="4"/>
          <c:tx>
            <c:strRef>
              <c:f>'Febrero final 2022'!$C$47</c:f>
              <c:strCache>
                <c:ptCount val="1"/>
                <c:pt idx="0">
                  <c:v>Semana 5
28 al 28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2022'!$E$42:$J$42</c:f>
              <c:strCache>
                <c:ptCount val="6"/>
                <c:pt idx="0">
                  <c:v>Atenciones primer contacto a distancia </c:v>
                </c:pt>
                <c:pt idx="1">
                  <c:v>Atenciones seguimiento psicológico</c:v>
                </c:pt>
                <c:pt idx="2">
                  <c:v>Atenciones vía WhatsApp </c:v>
                </c:pt>
                <c:pt idx="3">
                  <c:v>Asesorías jurídicas subsecuentes  </c:v>
                </c:pt>
                <c:pt idx="4">
                  <c:v>Acompañamientos jurídicos </c:v>
                </c:pt>
                <c:pt idx="5">
                  <c:v>Seguimientos de Trabajo Social </c:v>
                </c:pt>
              </c:strCache>
            </c:strRef>
          </c:cat>
          <c:val>
            <c:numRef>
              <c:f>'Febrero final 2022'!$D$47:$I$47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13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E-4B10-A11D-ED73140CE5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573055"/>
        <c:axId val="463511167"/>
      </c:barChart>
      <c:catAx>
        <c:axId val="52057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63511167"/>
        <c:crosses val="autoZero"/>
        <c:auto val="1"/>
        <c:lblAlgn val="ctr"/>
        <c:lblOffset val="100"/>
        <c:noMultiLvlLbl val="0"/>
      </c:catAx>
      <c:valAx>
        <c:axId val="4635111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057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CD-4076-8F77-7538AD81C83D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A-432A-B5DF-4306679338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'Febrero final 2022'!$K$2:$L$2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'Febrero final 2022'!$K$36:$L$36</c:f>
              <c:numCache>
                <c:formatCode>General</c:formatCode>
                <c:ptCount val="2"/>
                <c:pt idx="0">
                  <c:v>16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D-4076-8F77-7538AD81C83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'Febrero final 2022'!$C$43</c:f>
              <c:strCache>
                <c:ptCount val="1"/>
                <c:pt idx="0">
                  <c:v>Semana 1
01 al 06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2022'!$L$42:$M$42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'Febrero final 2022'!$L$43:$M$43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B-424E-B04C-703E5F8A9F01}"/>
            </c:ext>
          </c:extLst>
        </c:ser>
        <c:ser>
          <c:idx val="1"/>
          <c:order val="1"/>
          <c:tx>
            <c:strRef>
              <c:f>'Febrero final 2022'!$C$44</c:f>
              <c:strCache>
                <c:ptCount val="1"/>
                <c:pt idx="0">
                  <c:v>Semana 2
07 al 13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2022'!$L$42:$M$42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'Febrero final 2022'!$L$44:$M$44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B-424E-B04C-703E5F8A9F01}"/>
            </c:ext>
          </c:extLst>
        </c:ser>
        <c:ser>
          <c:idx val="2"/>
          <c:order val="2"/>
          <c:tx>
            <c:strRef>
              <c:f>'Febrero final 2022'!$C$45</c:f>
              <c:strCache>
                <c:ptCount val="1"/>
                <c:pt idx="0">
                  <c:v>Semana 3
14 al 20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2022'!$L$42:$M$42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'Febrero final 2022'!$L$45:$M$45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B-424E-B04C-703E5F8A9F01}"/>
            </c:ext>
          </c:extLst>
        </c:ser>
        <c:ser>
          <c:idx val="3"/>
          <c:order val="3"/>
          <c:tx>
            <c:strRef>
              <c:f>'Febrero final 2022'!$C$46</c:f>
              <c:strCache>
                <c:ptCount val="1"/>
                <c:pt idx="0">
                  <c:v>Semana 4
21 al 27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2022'!$L$42:$M$42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'Febrero final 2022'!$L$46:$M$46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B-424E-B04C-703E5F8A9F01}"/>
            </c:ext>
          </c:extLst>
        </c:ser>
        <c:ser>
          <c:idx val="4"/>
          <c:order val="4"/>
          <c:tx>
            <c:strRef>
              <c:f>'Febrero final 2022'!$C$47</c:f>
              <c:strCache>
                <c:ptCount val="1"/>
                <c:pt idx="0">
                  <c:v>Semana 5
28 al 28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2022'!$L$42:$M$42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'Febrero final 2022'!$L$47:$M$47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5B-424E-B04C-703E5F8A9F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2904351"/>
        <c:axId val="594372079"/>
      </c:barChart>
      <c:catAx>
        <c:axId val="53290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94372079"/>
        <c:crosses val="autoZero"/>
        <c:auto val="1"/>
        <c:lblAlgn val="ctr"/>
        <c:lblOffset val="100"/>
        <c:noMultiLvlLbl val="0"/>
      </c:catAx>
      <c:valAx>
        <c:axId val="5943720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29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'Febrero final 2022'!$K$50</c:f>
              <c:strCache>
                <c:ptCount val="1"/>
                <c:pt idx="0">
                  <c:v>Total de atenciones en Centro Integral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2022'!$J$51:$J$78</c:f>
              <c:strCache>
                <c:ptCount val="28"/>
                <c:pt idx="0">
                  <c:v>01
MA</c:v>
                </c:pt>
                <c:pt idx="1">
                  <c:v>02
MI</c:v>
                </c:pt>
                <c:pt idx="2">
                  <c:v>03
J</c:v>
                </c:pt>
                <c:pt idx="3">
                  <c:v>04
V</c:v>
                </c:pt>
                <c:pt idx="4">
                  <c:v>05
S</c:v>
                </c:pt>
                <c:pt idx="5">
                  <c:v>06
D</c:v>
                </c:pt>
                <c:pt idx="6">
                  <c:v>07
L</c:v>
                </c:pt>
                <c:pt idx="7">
                  <c:v>08
MA</c:v>
                </c:pt>
                <c:pt idx="8">
                  <c:v>09
MI</c:v>
                </c:pt>
                <c:pt idx="9">
                  <c:v>10
J</c:v>
                </c:pt>
                <c:pt idx="10">
                  <c:v>11
V</c:v>
                </c:pt>
                <c:pt idx="11">
                  <c:v>12
S</c:v>
                </c:pt>
                <c:pt idx="12">
                  <c:v>13
D</c:v>
                </c:pt>
                <c:pt idx="13">
                  <c:v>14
L</c:v>
                </c:pt>
                <c:pt idx="14">
                  <c:v>15
MA</c:v>
                </c:pt>
                <c:pt idx="15">
                  <c:v>16
MI</c:v>
                </c:pt>
                <c:pt idx="16">
                  <c:v>17
J</c:v>
                </c:pt>
                <c:pt idx="17">
                  <c:v>18
V</c:v>
                </c:pt>
                <c:pt idx="18">
                  <c:v>19
S</c:v>
                </c:pt>
                <c:pt idx="19">
                  <c:v>20
D</c:v>
                </c:pt>
                <c:pt idx="20">
                  <c:v>21
L</c:v>
                </c:pt>
                <c:pt idx="21">
                  <c:v>22
M</c:v>
                </c:pt>
                <c:pt idx="22">
                  <c:v>23
MI</c:v>
                </c:pt>
                <c:pt idx="23">
                  <c:v>24
J</c:v>
                </c:pt>
                <c:pt idx="24">
                  <c:v>25
V</c:v>
                </c:pt>
                <c:pt idx="25">
                  <c:v>26
S</c:v>
                </c:pt>
                <c:pt idx="26">
                  <c:v>27
D</c:v>
                </c:pt>
                <c:pt idx="27">
                  <c:v>28
L</c:v>
                </c:pt>
              </c:strCache>
            </c:strRef>
          </c:cat>
          <c:val>
            <c:numRef>
              <c:f>'Febrero final 2022'!$K$51:$K$78</c:f>
              <c:numCache>
                <c:formatCode>General</c:formatCode>
                <c:ptCount val="28"/>
                <c:pt idx="0">
                  <c:v>34</c:v>
                </c:pt>
                <c:pt idx="1">
                  <c:v>39</c:v>
                </c:pt>
                <c:pt idx="2">
                  <c:v>40</c:v>
                </c:pt>
                <c:pt idx="3">
                  <c:v>47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</c:v>
                </c:pt>
                <c:pt idx="8">
                  <c:v>41</c:v>
                </c:pt>
                <c:pt idx="9">
                  <c:v>41</c:v>
                </c:pt>
                <c:pt idx="10">
                  <c:v>51</c:v>
                </c:pt>
                <c:pt idx="11">
                  <c:v>0</c:v>
                </c:pt>
                <c:pt idx="12">
                  <c:v>0</c:v>
                </c:pt>
                <c:pt idx="13">
                  <c:v>39</c:v>
                </c:pt>
                <c:pt idx="14">
                  <c:v>46</c:v>
                </c:pt>
                <c:pt idx="15">
                  <c:v>44</c:v>
                </c:pt>
                <c:pt idx="16">
                  <c:v>48</c:v>
                </c:pt>
                <c:pt idx="17">
                  <c:v>50</c:v>
                </c:pt>
                <c:pt idx="18">
                  <c:v>0</c:v>
                </c:pt>
                <c:pt idx="19">
                  <c:v>0</c:v>
                </c:pt>
                <c:pt idx="20">
                  <c:v>58</c:v>
                </c:pt>
                <c:pt idx="21">
                  <c:v>67</c:v>
                </c:pt>
                <c:pt idx="22">
                  <c:v>51</c:v>
                </c:pt>
                <c:pt idx="23">
                  <c:v>59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6-4F2B-BBD6-2C119210BDB4}"/>
            </c:ext>
          </c:extLst>
        </c:ser>
        <c:ser>
          <c:idx val="1"/>
          <c:order val="1"/>
          <c:tx>
            <c:strRef>
              <c:f>'Febrero final 2022'!$L$50</c:f>
              <c:strCache>
                <c:ptCount val="1"/>
                <c:pt idx="0">
                  <c:v>Total de atenciones en Centro de Empoderamiento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2022'!$J$51:$J$78</c:f>
              <c:strCache>
                <c:ptCount val="28"/>
                <c:pt idx="0">
                  <c:v>01
MA</c:v>
                </c:pt>
                <c:pt idx="1">
                  <c:v>02
MI</c:v>
                </c:pt>
                <c:pt idx="2">
                  <c:v>03
J</c:v>
                </c:pt>
                <c:pt idx="3">
                  <c:v>04
V</c:v>
                </c:pt>
                <c:pt idx="4">
                  <c:v>05
S</c:v>
                </c:pt>
                <c:pt idx="5">
                  <c:v>06
D</c:v>
                </c:pt>
                <c:pt idx="6">
                  <c:v>07
L</c:v>
                </c:pt>
                <c:pt idx="7">
                  <c:v>08
MA</c:v>
                </c:pt>
                <c:pt idx="8">
                  <c:v>09
MI</c:v>
                </c:pt>
                <c:pt idx="9">
                  <c:v>10
J</c:v>
                </c:pt>
                <c:pt idx="10">
                  <c:v>11
V</c:v>
                </c:pt>
                <c:pt idx="11">
                  <c:v>12
S</c:v>
                </c:pt>
                <c:pt idx="12">
                  <c:v>13
D</c:v>
                </c:pt>
                <c:pt idx="13">
                  <c:v>14
L</c:v>
                </c:pt>
                <c:pt idx="14">
                  <c:v>15
MA</c:v>
                </c:pt>
                <c:pt idx="15">
                  <c:v>16
MI</c:v>
                </c:pt>
                <c:pt idx="16">
                  <c:v>17
J</c:v>
                </c:pt>
                <c:pt idx="17">
                  <c:v>18
V</c:v>
                </c:pt>
                <c:pt idx="18">
                  <c:v>19
S</c:v>
                </c:pt>
                <c:pt idx="19">
                  <c:v>20
D</c:v>
                </c:pt>
                <c:pt idx="20">
                  <c:v>21
L</c:v>
                </c:pt>
                <c:pt idx="21">
                  <c:v>22
M</c:v>
                </c:pt>
                <c:pt idx="22">
                  <c:v>23
MI</c:v>
                </c:pt>
                <c:pt idx="23">
                  <c:v>24
J</c:v>
                </c:pt>
                <c:pt idx="24">
                  <c:v>25
V</c:v>
                </c:pt>
                <c:pt idx="25">
                  <c:v>26
S</c:v>
                </c:pt>
                <c:pt idx="26">
                  <c:v>27
D</c:v>
                </c:pt>
                <c:pt idx="27">
                  <c:v>28
L</c:v>
                </c:pt>
              </c:strCache>
            </c:strRef>
          </c:cat>
          <c:val>
            <c:numRef>
              <c:f>'Febrero final 2022'!$L$51:$L$78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6-4F2B-BBD6-2C119210BD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3011471"/>
        <c:axId val="596680831"/>
      </c:lineChart>
      <c:catAx>
        <c:axId val="53301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96680831"/>
        <c:crosses val="autoZero"/>
        <c:auto val="1"/>
        <c:lblAlgn val="ctr"/>
        <c:lblOffset val="100"/>
        <c:noMultiLvlLbl val="0"/>
      </c:catAx>
      <c:valAx>
        <c:axId val="596680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301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4F1-4837-990C-CB47C5240F39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F1-4837-990C-CB47C5240F39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4F1-4837-990C-CB47C5240F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'Febrero final 2022'!$N$2:$O$2</c:f>
              <c:strCache>
                <c:ptCount val="2"/>
                <c:pt idx="0">
                  <c:v>Asesorías Telmujer </c:v>
                </c:pt>
                <c:pt idx="1">
                  <c:v> Incidentes de conocimiento Telmujer </c:v>
                </c:pt>
              </c:strCache>
            </c:strRef>
          </c:cat>
          <c:val>
            <c:numRef>
              <c:f>'Febrero final 2022'!$N$36:$O$36</c:f>
              <c:numCache>
                <c:formatCode>General</c:formatCode>
                <c:ptCount val="2"/>
                <c:pt idx="0">
                  <c:v>552</c:v>
                </c:pt>
                <c:pt idx="1">
                  <c:v>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1-4837-990C-CB47C5240F3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'Febrero final 2022'!$C$43</c:f>
              <c:strCache>
                <c:ptCount val="1"/>
                <c:pt idx="0">
                  <c:v>Semana 1
01 al 06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2022'!$O$42:$P$42</c:f>
              <c:strCache>
                <c:ptCount val="2"/>
                <c:pt idx="0">
                  <c:v>Asesorías Telmujer </c:v>
                </c:pt>
                <c:pt idx="1">
                  <c:v> Incidentes de conocimiento Telmujer </c:v>
                </c:pt>
              </c:strCache>
            </c:strRef>
          </c:cat>
          <c:val>
            <c:numRef>
              <c:f>'Febrero final 2022'!$O$43:$P$43</c:f>
              <c:numCache>
                <c:formatCode>General</c:formatCode>
                <c:ptCount val="2"/>
                <c:pt idx="0">
                  <c:v>125</c:v>
                </c:pt>
                <c:pt idx="1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9-4F12-B43E-FEA550A0EED5}"/>
            </c:ext>
          </c:extLst>
        </c:ser>
        <c:ser>
          <c:idx val="1"/>
          <c:order val="1"/>
          <c:tx>
            <c:strRef>
              <c:f>'Febrero final 2022'!$C$44</c:f>
              <c:strCache>
                <c:ptCount val="1"/>
                <c:pt idx="0">
                  <c:v>Semana 2
07 al 13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2022'!$O$42:$P$42</c:f>
              <c:strCache>
                <c:ptCount val="2"/>
                <c:pt idx="0">
                  <c:v>Asesorías Telmujer </c:v>
                </c:pt>
                <c:pt idx="1">
                  <c:v> Incidentes de conocimiento Telmujer </c:v>
                </c:pt>
              </c:strCache>
            </c:strRef>
          </c:cat>
          <c:val>
            <c:numRef>
              <c:f>'Febrero final 2022'!$O$44:$P$44</c:f>
              <c:numCache>
                <c:formatCode>General</c:formatCode>
                <c:ptCount val="2"/>
                <c:pt idx="0">
                  <c:v>112</c:v>
                </c:pt>
                <c:pt idx="1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9-4F12-B43E-FEA550A0EED5}"/>
            </c:ext>
          </c:extLst>
        </c:ser>
        <c:ser>
          <c:idx val="2"/>
          <c:order val="2"/>
          <c:tx>
            <c:strRef>
              <c:f>'Febrero final 2022'!$C$45</c:f>
              <c:strCache>
                <c:ptCount val="1"/>
                <c:pt idx="0">
                  <c:v>Semana 3
14 al 20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2022'!$O$42:$P$42</c:f>
              <c:strCache>
                <c:ptCount val="2"/>
                <c:pt idx="0">
                  <c:v>Asesorías Telmujer </c:v>
                </c:pt>
                <c:pt idx="1">
                  <c:v> Incidentes de conocimiento Telmujer </c:v>
                </c:pt>
              </c:strCache>
            </c:strRef>
          </c:cat>
          <c:val>
            <c:numRef>
              <c:f>'Febrero final 2022'!$O$45:$P$45</c:f>
              <c:numCache>
                <c:formatCode>General</c:formatCode>
                <c:ptCount val="2"/>
                <c:pt idx="0">
                  <c:v>146</c:v>
                </c:pt>
                <c:pt idx="1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E9-4F12-B43E-FEA550A0EED5}"/>
            </c:ext>
          </c:extLst>
        </c:ser>
        <c:ser>
          <c:idx val="3"/>
          <c:order val="3"/>
          <c:tx>
            <c:strRef>
              <c:f>'Febrero final 2022'!$C$46</c:f>
              <c:strCache>
                <c:ptCount val="1"/>
                <c:pt idx="0">
                  <c:v>Semana 4
21 al 27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2022'!$O$42:$P$42</c:f>
              <c:strCache>
                <c:ptCount val="2"/>
                <c:pt idx="0">
                  <c:v>Asesorías Telmujer </c:v>
                </c:pt>
                <c:pt idx="1">
                  <c:v> Incidentes de conocimiento Telmujer </c:v>
                </c:pt>
              </c:strCache>
            </c:strRef>
          </c:cat>
          <c:val>
            <c:numRef>
              <c:f>'Febrero final 2022'!$O$46:$P$46</c:f>
              <c:numCache>
                <c:formatCode>General</c:formatCode>
                <c:ptCount val="2"/>
                <c:pt idx="0">
                  <c:v>153</c:v>
                </c:pt>
                <c:pt idx="1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E9-4F12-B43E-FEA550A0EED5}"/>
            </c:ext>
          </c:extLst>
        </c:ser>
        <c:ser>
          <c:idx val="4"/>
          <c:order val="4"/>
          <c:tx>
            <c:strRef>
              <c:f>'Febrero final 2022'!$C$47</c:f>
              <c:strCache>
                <c:ptCount val="1"/>
                <c:pt idx="0">
                  <c:v>Semana 5
28 al 28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2022'!$O$42:$P$42</c:f>
              <c:strCache>
                <c:ptCount val="2"/>
                <c:pt idx="0">
                  <c:v>Asesorías Telmujer </c:v>
                </c:pt>
                <c:pt idx="1">
                  <c:v> Incidentes de conocimiento Telmujer </c:v>
                </c:pt>
              </c:strCache>
            </c:strRef>
          </c:cat>
          <c:val>
            <c:numRef>
              <c:f>'Febrero final 2022'!$O$47:$P$47</c:f>
              <c:numCache>
                <c:formatCode>General</c:formatCode>
                <c:ptCount val="2"/>
                <c:pt idx="0">
                  <c:v>16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E9-4F12-B43E-FEA550A0EE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0670895"/>
        <c:axId val="463519487"/>
      </c:barChart>
      <c:catAx>
        <c:axId val="76067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63519487"/>
        <c:crosses val="autoZero"/>
        <c:auto val="1"/>
        <c:lblAlgn val="ctr"/>
        <c:lblOffset val="100"/>
        <c:noMultiLvlLbl val="0"/>
      </c:catAx>
      <c:valAx>
        <c:axId val="4635194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6067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'Febrero final 2022'!$M$50</c:f>
              <c:strCache>
                <c:ptCount val="1"/>
                <c:pt idx="0">
                  <c:v>Asesorías Telmujer 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2022'!$J$51:$J$78</c:f>
              <c:strCache>
                <c:ptCount val="28"/>
                <c:pt idx="0">
                  <c:v>01
MA</c:v>
                </c:pt>
                <c:pt idx="1">
                  <c:v>02
MI</c:v>
                </c:pt>
                <c:pt idx="2">
                  <c:v>03
J</c:v>
                </c:pt>
                <c:pt idx="3">
                  <c:v>04
V</c:v>
                </c:pt>
                <c:pt idx="4">
                  <c:v>05
S</c:v>
                </c:pt>
                <c:pt idx="5">
                  <c:v>06
D</c:v>
                </c:pt>
                <c:pt idx="6">
                  <c:v>07
L</c:v>
                </c:pt>
                <c:pt idx="7">
                  <c:v>08
MA</c:v>
                </c:pt>
                <c:pt idx="8">
                  <c:v>09
MI</c:v>
                </c:pt>
                <c:pt idx="9">
                  <c:v>10
J</c:v>
                </c:pt>
                <c:pt idx="10">
                  <c:v>11
V</c:v>
                </c:pt>
                <c:pt idx="11">
                  <c:v>12
S</c:v>
                </c:pt>
                <c:pt idx="12">
                  <c:v>13
D</c:v>
                </c:pt>
                <c:pt idx="13">
                  <c:v>14
L</c:v>
                </c:pt>
                <c:pt idx="14">
                  <c:v>15
MA</c:v>
                </c:pt>
                <c:pt idx="15">
                  <c:v>16
MI</c:v>
                </c:pt>
                <c:pt idx="16">
                  <c:v>17
J</c:v>
                </c:pt>
                <c:pt idx="17">
                  <c:v>18
V</c:v>
                </c:pt>
                <c:pt idx="18">
                  <c:v>19
S</c:v>
                </c:pt>
                <c:pt idx="19">
                  <c:v>20
D</c:v>
                </c:pt>
                <c:pt idx="20">
                  <c:v>21
L</c:v>
                </c:pt>
                <c:pt idx="21">
                  <c:v>22
M</c:v>
                </c:pt>
                <c:pt idx="22">
                  <c:v>23
MI</c:v>
                </c:pt>
                <c:pt idx="23">
                  <c:v>24
J</c:v>
                </c:pt>
                <c:pt idx="24">
                  <c:v>25
V</c:v>
                </c:pt>
                <c:pt idx="25">
                  <c:v>26
S</c:v>
                </c:pt>
                <c:pt idx="26">
                  <c:v>27
D</c:v>
                </c:pt>
                <c:pt idx="27">
                  <c:v>28
L</c:v>
                </c:pt>
              </c:strCache>
            </c:strRef>
          </c:cat>
          <c:val>
            <c:numRef>
              <c:f>'Febrero final 2022'!$M$51:$M$78</c:f>
              <c:numCache>
                <c:formatCode>General</c:formatCode>
                <c:ptCount val="28"/>
                <c:pt idx="0">
                  <c:v>17</c:v>
                </c:pt>
                <c:pt idx="1">
                  <c:v>21</c:v>
                </c:pt>
                <c:pt idx="2">
                  <c:v>22</c:v>
                </c:pt>
                <c:pt idx="3">
                  <c:v>15</c:v>
                </c:pt>
                <c:pt idx="4">
                  <c:v>23</c:v>
                </c:pt>
                <c:pt idx="5">
                  <c:v>27</c:v>
                </c:pt>
                <c:pt idx="6">
                  <c:v>18</c:v>
                </c:pt>
                <c:pt idx="7">
                  <c:v>11</c:v>
                </c:pt>
                <c:pt idx="8">
                  <c:v>19</c:v>
                </c:pt>
                <c:pt idx="9">
                  <c:v>15</c:v>
                </c:pt>
                <c:pt idx="10">
                  <c:v>12</c:v>
                </c:pt>
                <c:pt idx="11">
                  <c:v>22</c:v>
                </c:pt>
                <c:pt idx="12">
                  <c:v>15</c:v>
                </c:pt>
                <c:pt idx="13">
                  <c:v>22</c:v>
                </c:pt>
                <c:pt idx="14">
                  <c:v>17</c:v>
                </c:pt>
                <c:pt idx="15">
                  <c:v>21</c:v>
                </c:pt>
                <c:pt idx="16">
                  <c:v>25</c:v>
                </c:pt>
                <c:pt idx="17">
                  <c:v>20</c:v>
                </c:pt>
                <c:pt idx="18">
                  <c:v>24</c:v>
                </c:pt>
                <c:pt idx="19">
                  <c:v>17</c:v>
                </c:pt>
                <c:pt idx="20">
                  <c:v>26</c:v>
                </c:pt>
                <c:pt idx="21">
                  <c:v>23</c:v>
                </c:pt>
                <c:pt idx="22">
                  <c:v>17</c:v>
                </c:pt>
                <c:pt idx="23">
                  <c:v>24</c:v>
                </c:pt>
                <c:pt idx="24">
                  <c:v>22</c:v>
                </c:pt>
                <c:pt idx="25">
                  <c:v>19</c:v>
                </c:pt>
                <c:pt idx="26">
                  <c:v>22</c:v>
                </c:pt>
                <c:pt idx="2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B-4E7D-BFD8-2C4F8ADB5FF6}"/>
            </c:ext>
          </c:extLst>
        </c:ser>
        <c:ser>
          <c:idx val="1"/>
          <c:order val="1"/>
          <c:tx>
            <c:strRef>
              <c:f>'Febrero final 2022'!$N$50</c:f>
              <c:strCache>
                <c:ptCount val="1"/>
                <c:pt idx="0">
                  <c:v> Incidentes de conocimiento Telmujer 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2022'!$J$51:$J$78</c:f>
              <c:strCache>
                <c:ptCount val="28"/>
                <c:pt idx="0">
                  <c:v>01
MA</c:v>
                </c:pt>
                <c:pt idx="1">
                  <c:v>02
MI</c:v>
                </c:pt>
                <c:pt idx="2">
                  <c:v>03
J</c:v>
                </c:pt>
                <c:pt idx="3">
                  <c:v>04
V</c:v>
                </c:pt>
                <c:pt idx="4">
                  <c:v>05
S</c:v>
                </c:pt>
                <c:pt idx="5">
                  <c:v>06
D</c:v>
                </c:pt>
                <c:pt idx="6">
                  <c:v>07
L</c:v>
                </c:pt>
                <c:pt idx="7">
                  <c:v>08
MA</c:v>
                </c:pt>
                <c:pt idx="8">
                  <c:v>09
MI</c:v>
                </c:pt>
                <c:pt idx="9">
                  <c:v>10
J</c:v>
                </c:pt>
                <c:pt idx="10">
                  <c:v>11
V</c:v>
                </c:pt>
                <c:pt idx="11">
                  <c:v>12
S</c:v>
                </c:pt>
                <c:pt idx="12">
                  <c:v>13
D</c:v>
                </c:pt>
                <c:pt idx="13">
                  <c:v>14
L</c:v>
                </c:pt>
                <c:pt idx="14">
                  <c:v>15
MA</c:v>
                </c:pt>
                <c:pt idx="15">
                  <c:v>16
MI</c:v>
                </c:pt>
                <c:pt idx="16">
                  <c:v>17
J</c:v>
                </c:pt>
                <c:pt idx="17">
                  <c:v>18
V</c:v>
                </c:pt>
                <c:pt idx="18">
                  <c:v>19
S</c:v>
                </c:pt>
                <c:pt idx="19">
                  <c:v>20
D</c:v>
                </c:pt>
                <c:pt idx="20">
                  <c:v>21
L</c:v>
                </c:pt>
                <c:pt idx="21">
                  <c:v>22
M</c:v>
                </c:pt>
                <c:pt idx="22">
                  <c:v>23
MI</c:v>
                </c:pt>
                <c:pt idx="23">
                  <c:v>24
J</c:v>
                </c:pt>
                <c:pt idx="24">
                  <c:v>25
V</c:v>
                </c:pt>
                <c:pt idx="25">
                  <c:v>26
S</c:v>
                </c:pt>
                <c:pt idx="26">
                  <c:v>27
D</c:v>
                </c:pt>
                <c:pt idx="27">
                  <c:v>28
L</c:v>
                </c:pt>
              </c:strCache>
            </c:strRef>
          </c:cat>
          <c:val>
            <c:numRef>
              <c:f>'Febrero final 2022'!$N$51:$N$78</c:f>
              <c:numCache>
                <c:formatCode>General</c:formatCode>
                <c:ptCount val="28"/>
                <c:pt idx="0">
                  <c:v>53</c:v>
                </c:pt>
                <c:pt idx="1">
                  <c:v>55</c:v>
                </c:pt>
                <c:pt idx="2">
                  <c:v>55</c:v>
                </c:pt>
                <c:pt idx="3">
                  <c:v>60</c:v>
                </c:pt>
                <c:pt idx="4">
                  <c:v>64</c:v>
                </c:pt>
                <c:pt idx="5">
                  <c:v>115</c:v>
                </c:pt>
                <c:pt idx="6">
                  <c:v>79</c:v>
                </c:pt>
                <c:pt idx="7">
                  <c:v>53</c:v>
                </c:pt>
                <c:pt idx="8">
                  <c:v>50</c:v>
                </c:pt>
                <c:pt idx="9">
                  <c:v>56</c:v>
                </c:pt>
                <c:pt idx="10">
                  <c:v>56</c:v>
                </c:pt>
                <c:pt idx="11">
                  <c:v>77</c:v>
                </c:pt>
                <c:pt idx="12">
                  <c:v>124</c:v>
                </c:pt>
                <c:pt idx="13">
                  <c:v>82</c:v>
                </c:pt>
                <c:pt idx="14">
                  <c:v>71</c:v>
                </c:pt>
                <c:pt idx="15">
                  <c:v>82</c:v>
                </c:pt>
                <c:pt idx="16">
                  <c:v>79</c:v>
                </c:pt>
                <c:pt idx="17">
                  <c:v>72</c:v>
                </c:pt>
                <c:pt idx="18">
                  <c:v>66</c:v>
                </c:pt>
                <c:pt idx="19">
                  <c:v>150</c:v>
                </c:pt>
                <c:pt idx="20">
                  <c:v>107</c:v>
                </c:pt>
                <c:pt idx="21">
                  <c:v>76</c:v>
                </c:pt>
                <c:pt idx="22">
                  <c:v>75</c:v>
                </c:pt>
                <c:pt idx="23">
                  <c:v>69</c:v>
                </c:pt>
                <c:pt idx="24">
                  <c:v>74</c:v>
                </c:pt>
                <c:pt idx="25">
                  <c:v>94</c:v>
                </c:pt>
                <c:pt idx="26">
                  <c:v>163</c:v>
                </c:pt>
                <c:pt idx="27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B-4E7D-BFD8-2C4F8ADB5F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4907119"/>
        <c:axId val="463535055"/>
      </c:lineChart>
      <c:catAx>
        <c:axId val="59490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63535055"/>
        <c:crosses val="autoZero"/>
        <c:auto val="1"/>
        <c:lblAlgn val="ctr"/>
        <c:lblOffset val="100"/>
        <c:noMultiLvlLbl val="0"/>
      </c:catAx>
      <c:valAx>
        <c:axId val="463535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 sz="1200" b="1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59490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'Febrero final 2022'!$C$43</c:f>
              <c:strCache>
                <c:ptCount val="1"/>
                <c:pt idx="0">
                  <c:v>Semana 1
01 al 06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2022'!$R$42:$T$42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'Febrero final 2022'!$R$43:$T$43</c:f>
              <c:numCache>
                <c:formatCode>General</c:formatCode>
                <c:ptCount val="3"/>
                <c:pt idx="0">
                  <c:v>19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3-45D7-8CBF-5D529CE59120}"/>
            </c:ext>
          </c:extLst>
        </c:ser>
        <c:ser>
          <c:idx val="1"/>
          <c:order val="1"/>
          <c:tx>
            <c:strRef>
              <c:f>'Febrero final 2022'!$C$44</c:f>
              <c:strCache>
                <c:ptCount val="1"/>
                <c:pt idx="0">
                  <c:v>Semana 2
07 al 13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2022'!$R$42:$T$42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'Febrero final 2022'!$R$44:$T$44</c:f>
              <c:numCache>
                <c:formatCode>General</c:formatCode>
                <c:ptCount val="3"/>
                <c:pt idx="0">
                  <c:v>17</c:v>
                </c:pt>
                <c:pt idx="1">
                  <c:v>16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3-45D7-8CBF-5D529CE59120}"/>
            </c:ext>
          </c:extLst>
        </c:ser>
        <c:ser>
          <c:idx val="2"/>
          <c:order val="2"/>
          <c:tx>
            <c:strRef>
              <c:f>'Febrero final 2022'!$C$45</c:f>
              <c:strCache>
                <c:ptCount val="1"/>
                <c:pt idx="0">
                  <c:v>Semana 3
14 al 20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2022'!$R$42:$T$42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'Febrero final 2022'!$R$45:$T$45</c:f>
              <c:numCache>
                <c:formatCode>General</c:formatCode>
                <c:ptCount val="3"/>
                <c:pt idx="0">
                  <c:v>15</c:v>
                </c:pt>
                <c:pt idx="1">
                  <c:v>35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83-45D7-8CBF-5D529CE59120}"/>
            </c:ext>
          </c:extLst>
        </c:ser>
        <c:ser>
          <c:idx val="3"/>
          <c:order val="3"/>
          <c:tx>
            <c:strRef>
              <c:f>'Febrero final 2022'!$C$46</c:f>
              <c:strCache>
                <c:ptCount val="1"/>
                <c:pt idx="0">
                  <c:v>Semana 4
21 al 27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2022'!$R$42:$T$42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'Febrero final 2022'!$R$46:$T$46</c:f>
              <c:numCache>
                <c:formatCode>General</c:formatCode>
                <c:ptCount val="3"/>
                <c:pt idx="0">
                  <c:v>23</c:v>
                </c:pt>
                <c:pt idx="1">
                  <c:v>32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83-45D7-8CBF-5D529CE59120}"/>
            </c:ext>
          </c:extLst>
        </c:ser>
        <c:ser>
          <c:idx val="4"/>
          <c:order val="4"/>
          <c:tx>
            <c:strRef>
              <c:f>'Febrero final 2022'!$C$47</c:f>
              <c:strCache>
                <c:ptCount val="1"/>
                <c:pt idx="0">
                  <c:v>Semana 5
28 al 28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final 2022'!$R$42:$T$42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'Febrero final 2022'!$R$47:$T$47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83-45D7-8CBF-5D529CE591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6654367"/>
        <c:axId val="463531311"/>
      </c:barChart>
      <c:catAx>
        <c:axId val="59665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63531311"/>
        <c:crosses val="autoZero"/>
        <c:auto val="1"/>
        <c:lblAlgn val="ctr"/>
        <c:lblOffset val="100"/>
        <c:noMultiLvlLbl val="0"/>
      </c:catAx>
      <c:valAx>
        <c:axId val="4635313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5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176211</xdr:rowOff>
    </xdr:from>
    <xdr:to>
      <xdr:col>3</xdr:col>
      <xdr:colOff>123825</xdr:colOff>
      <xdr:row>59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DA9785-F98C-4AE5-94FA-2E97001A8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219074</xdr:colOff>
      <xdr:row>51</xdr:row>
      <xdr:rowOff>195262</xdr:rowOff>
    </xdr:from>
    <xdr:to>
      <xdr:col>7</xdr:col>
      <xdr:colOff>542924</xdr:colOff>
      <xdr:row>60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1778E3-51C3-4019-8331-5B20F22F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138112</xdr:rowOff>
    </xdr:from>
    <xdr:to>
      <xdr:col>3</xdr:col>
      <xdr:colOff>247650</xdr:colOff>
      <xdr:row>70</xdr:row>
      <xdr:rowOff>142876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338D1A-D80D-40F9-90F6-ECF8CC437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200024</xdr:colOff>
      <xdr:row>59</xdr:row>
      <xdr:rowOff>90488</xdr:rowOff>
    </xdr:from>
    <xdr:to>
      <xdr:col>7</xdr:col>
      <xdr:colOff>638175</xdr:colOff>
      <xdr:row>66</xdr:row>
      <xdr:rowOff>57151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C387399-6057-45A2-A280-B353BEC74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276224</xdr:colOff>
      <xdr:row>65</xdr:row>
      <xdr:rowOff>166687</xdr:rowOff>
    </xdr:from>
    <xdr:to>
      <xdr:col>8</xdr:col>
      <xdr:colOff>209549</xdr:colOff>
      <xdr:row>71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3274E0F-2239-43DA-89C8-E3BE0B054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69</xdr:row>
      <xdr:rowOff>185738</xdr:rowOff>
    </xdr:from>
    <xdr:to>
      <xdr:col>4</xdr:col>
      <xdr:colOff>419100</xdr:colOff>
      <xdr:row>77</xdr:row>
      <xdr:rowOff>85726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36AC54F-0CCB-45CE-9ECD-243FE7460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581025</xdr:colOff>
      <xdr:row>69</xdr:row>
      <xdr:rowOff>166686</xdr:rowOff>
    </xdr:from>
    <xdr:to>
      <xdr:col>8</xdr:col>
      <xdr:colOff>676275</xdr:colOff>
      <xdr:row>79</xdr:row>
      <xdr:rowOff>104775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DB335D1-C111-4E96-A868-E90DA486B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157162</xdr:colOff>
      <xdr:row>78</xdr:row>
      <xdr:rowOff>100012</xdr:rowOff>
    </xdr:from>
    <xdr:to>
      <xdr:col>7</xdr:col>
      <xdr:colOff>685801</xdr:colOff>
      <xdr:row>85</xdr:row>
      <xdr:rowOff>133351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C8FB856-995F-4B8D-8E53-9606323FA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438150</xdr:colOff>
      <xdr:row>84</xdr:row>
      <xdr:rowOff>128587</xdr:rowOff>
    </xdr:from>
    <xdr:to>
      <xdr:col>7</xdr:col>
      <xdr:colOff>285750</xdr:colOff>
      <xdr:row>92</xdr:row>
      <xdr:rowOff>19050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71E67B1-0B43-4FA1-872F-E80E50D6B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238126</xdr:colOff>
      <xdr:row>80</xdr:row>
      <xdr:rowOff>142875</xdr:rowOff>
    </xdr:from>
    <xdr:to>
      <xdr:col>20</xdr:col>
      <xdr:colOff>171451</xdr:colOff>
      <xdr:row>91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C3A5FA6-8E73-45A7-A705-982985F27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623771</xdr:colOff>
      <xdr:row>10</xdr:row>
      <xdr:rowOff>272043</xdr:rowOff>
    </xdr:from>
    <xdr:to>
      <xdr:col>37</xdr:col>
      <xdr:colOff>476250</xdr:colOff>
      <xdr:row>18</xdr:row>
      <xdr:rowOff>11616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F35838-FBA6-43A1-A392-8F3101A7E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252064</xdr:colOff>
      <xdr:row>18</xdr:row>
      <xdr:rowOff>167498</xdr:rowOff>
    </xdr:from>
    <xdr:to>
      <xdr:col>37</xdr:col>
      <xdr:colOff>406555</xdr:colOff>
      <xdr:row>27</xdr:row>
      <xdr:rowOff>139391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55787D-546F-470A-8D51-DD2E23557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635386</xdr:colOff>
      <xdr:row>6</xdr:row>
      <xdr:rowOff>40652</xdr:rowOff>
    </xdr:from>
    <xdr:to>
      <xdr:col>47</xdr:col>
      <xdr:colOff>325243</xdr:colOff>
      <xdr:row>17</xdr:row>
      <xdr:rowOff>81309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05139A-DE24-4E57-80C6-482AA5306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1" refreshedDate="44637.695155787034" createdVersion="6" refreshedVersion="6" minRefreshableVersion="3" recordCount="28" xr:uid="{47E95D0F-96D9-468C-9C1D-8510BC10F1EF}">
  <cacheSource type="worksheet">
    <worksheetSource ref="J50:Q78" sheet="Febrero final 2022"/>
  </cacheSource>
  <cacheFields count="8">
    <cacheField name="FECHA" numFmtId="14">
      <sharedItems count="28">
        <s v="01_x000a_MA"/>
        <s v="02_x000a_MI"/>
        <s v="03_x000a_J"/>
        <s v="04_x000a_V"/>
        <s v="05_x000a_S"/>
        <s v="06_x000a_D"/>
        <s v="07_x000a_L"/>
        <s v="08_x000a_MA"/>
        <s v="09_x000a_MI"/>
        <s v="10_x000a_J"/>
        <s v="11_x000a_V"/>
        <s v="12_x000a_S"/>
        <s v="13_x000a_D"/>
        <s v="14_x000a_L"/>
        <s v="15_x000a_MA"/>
        <s v="16_x000a_MI"/>
        <s v="17_x000a_J"/>
        <s v="18_x000a_V"/>
        <s v="19_x000a_S"/>
        <s v="20_x000a_D"/>
        <s v="21_x000a_L"/>
        <s v="22_x000a_M"/>
        <s v="23_x000a_MI"/>
        <s v="24_x000a_J"/>
        <s v="25_x000a_V"/>
        <s v="26_x000a_S"/>
        <s v="27_x000a_D"/>
        <s v="28_x000a_L"/>
      </sharedItems>
    </cacheField>
    <cacheField name="Total de atenciones en Centro Integral" numFmtId="0">
      <sharedItems containsSemiMixedTypes="0" containsString="0" containsNumber="1" containsInteger="1" minValue="0" maxValue="67"/>
    </cacheField>
    <cacheField name="Total de atenciones en Centro de Empoderamiento" numFmtId="0">
      <sharedItems containsSemiMixedTypes="0" containsString="0" containsNumber="1" containsInteger="1" minValue="0" maxValue="8"/>
    </cacheField>
    <cacheField name="Asesorías Telmujer " numFmtId="0">
      <sharedItems containsSemiMixedTypes="0" containsString="0" containsNumber="1" containsInteger="1" minValue="11" maxValue="27"/>
    </cacheField>
    <cacheField name=" Incidentes de conocimiento Telmujer " numFmtId="0">
      <sharedItems containsSemiMixedTypes="0" containsString="0" containsNumber="1" containsInteger="1" minValue="50" maxValue="163"/>
    </cacheField>
    <cacheField name="   Atenciones psicológicas y jurídicas Refugio " numFmtId="0">
      <sharedItems containsSemiMixedTypes="0" containsString="0" containsNumber="1" containsInteger="1" minValue="0" maxValue="12"/>
    </cacheField>
    <cacheField name="Atención psicológica de primera vez y subsecuente a NNyA en Refugio " numFmtId="0">
      <sharedItems containsSemiMixedTypes="0" containsString="0" containsNumber="1" containsInteger="1" minValue="0" maxValue="9"/>
    </cacheField>
    <cacheField name="Ingresos al Refugio 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34"/>
    <n v="0"/>
    <n v="17"/>
    <n v="53"/>
    <n v="5"/>
    <n v="5"/>
    <n v="0"/>
  </r>
  <r>
    <x v="1"/>
    <n v="39"/>
    <n v="2"/>
    <n v="21"/>
    <n v="55"/>
    <n v="4"/>
    <n v="5"/>
    <n v="0"/>
  </r>
  <r>
    <x v="2"/>
    <n v="40"/>
    <n v="1"/>
    <n v="22"/>
    <n v="55"/>
    <n v="6"/>
    <n v="4"/>
    <n v="0"/>
  </r>
  <r>
    <x v="3"/>
    <n v="47"/>
    <n v="2"/>
    <n v="15"/>
    <n v="60"/>
    <n v="4"/>
    <n v="4"/>
    <n v="0"/>
  </r>
  <r>
    <x v="4"/>
    <n v="0"/>
    <n v="0"/>
    <n v="23"/>
    <n v="64"/>
    <n v="0"/>
    <n v="0"/>
    <n v="0"/>
  </r>
  <r>
    <x v="5"/>
    <n v="0"/>
    <n v="0"/>
    <n v="27"/>
    <n v="115"/>
    <n v="0"/>
    <n v="0"/>
    <n v="0"/>
  </r>
  <r>
    <x v="6"/>
    <n v="0"/>
    <n v="0"/>
    <n v="18"/>
    <n v="79"/>
    <n v="0"/>
    <n v="0"/>
    <n v="0"/>
  </r>
  <r>
    <x v="7"/>
    <n v="43"/>
    <n v="3"/>
    <n v="11"/>
    <n v="53"/>
    <n v="7"/>
    <n v="0"/>
    <n v="0"/>
  </r>
  <r>
    <x v="8"/>
    <n v="41"/>
    <n v="8"/>
    <n v="19"/>
    <n v="50"/>
    <n v="1"/>
    <n v="8"/>
    <n v="4"/>
  </r>
  <r>
    <x v="9"/>
    <n v="41"/>
    <n v="0"/>
    <n v="15"/>
    <n v="56"/>
    <n v="3"/>
    <n v="8"/>
    <n v="0"/>
  </r>
  <r>
    <x v="10"/>
    <n v="51"/>
    <n v="0"/>
    <n v="12"/>
    <n v="56"/>
    <n v="6"/>
    <n v="0"/>
    <n v="2"/>
  </r>
  <r>
    <x v="11"/>
    <n v="0"/>
    <n v="0"/>
    <n v="22"/>
    <n v="77"/>
    <n v="0"/>
    <n v="0"/>
    <n v="0"/>
  </r>
  <r>
    <x v="12"/>
    <n v="0"/>
    <n v="0"/>
    <n v="15"/>
    <n v="124"/>
    <n v="0"/>
    <n v="0"/>
    <n v="0"/>
  </r>
  <r>
    <x v="13"/>
    <n v="39"/>
    <n v="2"/>
    <n v="22"/>
    <n v="82"/>
    <n v="2"/>
    <n v="9"/>
    <n v="0"/>
  </r>
  <r>
    <x v="14"/>
    <n v="46"/>
    <n v="3"/>
    <n v="17"/>
    <n v="71"/>
    <n v="2"/>
    <n v="7"/>
    <n v="1"/>
  </r>
  <r>
    <x v="15"/>
    <n v="44"/>
    <n v="0"/>
    <n v="21"/>
    <n v="82"/>
    <n v="3"/>
    <n v="7"/>
    <n v="0"/>
  </r>
  <r>
    <x v="16"/>
    <n v="48"/>
    <n v="3"/>
    <n v="25"/>
    <n v="79"/>
    <n v="3"/>
    <n v="6"/>
    <n v="0"/>
  </r>
  <r>
    <x v="17"/>
    <n v="50"/>
    <n v="0"/>
    <n v="20"/>
    <n v="72"/>
    <n v="5"/>
    <n v="6"/>
    <n v="0"/>
  </r>
  <r>
    <x v="18"/>
    <n v="0"/>
    <n v="0"/>
    <n v="24"/>
    <n v="66"/>
    <n v="0"/>
    <n v="0"/>
    <n v="0"/>
  </r>
  <r>
    <x v="19"/>
    <n v="0"/>
    <n v="0"/>
    <n v="17"/>
    <n v="150"/>
    <n v="0"/>
    <n v="0"/>
    <n v="0"/>
  </r>
  <r>
    <x v="20"/>
    <n v="58"/>
    <n v="3"/>
    <n v="26"/>
    <n v="107"/>
    <n v="1"/>
    <n v="3"/>
    <n v="0"/>
  </r>
  <r>
    <x v="21"/>
    <n v="67"/>
    <n v="2"/>
    <n v="23"/>
    <n v="76"/>
    <n v="3"/>
    <n v="8"/>
    <n v="0"/>
  </r>
  <r>
    <x v="22"/>
    <n v="51"/>
    <n v="1"/>
    <n v="17"/>
    <n v="75"/>
    <n v="1"/>
    <n v="7"/>
    <n v="1"/>
  </r>
  <r>
    <x v="23"/>
    <n v="59"/>
    <n v="6"/>
    <n v="24"/>
    <n v="69"/>
    <n v="12"/>
    <n v="7"/>
    <n v="0"/>
  </r>
  <r>
    <x v="24"/>
    <n v="10"/>
    <n v="0"/>
    <n v="22"/>
    <n v="74"/>
    <n v="6"/>
    <n v="7"/>
    <n v="1"/>
  </r>
  <r>
    <x v="25"/>
    <n v="0"/>
    <n v="0"/>
    <n v="19"/>
    <n v="94"/>
    <n v="0"/>
    <n v="0"/>
    <n v="0"/>
  </r>
  <r>
    <x v="26"/>
    <n v="0"/>
    <n v="0"/>
    <n v="22"/>
    <n v="163"/>
    <n v="0"/>
    <n v="0"/>
    <n v="0"/>
  </r>
  <r>
    <x v="27"/>
    <n v="37"/>
    <n v="2"/>
    <n v="16"/>
    <n v="91"/>
    <n v="6"/>
    <n v="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9731B-05FD-4229-B473-B40B3AEEEFDC}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8" firstHeaderRow="0" firstDataRow="1" firstDataCol="1"/>
  <pivotFields count="8">
    <pivotField axis="axisRow" showAll="0">
      <items count="29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x="11"/>
        <item h="1" x="12"/>
        <item h="1" x="13"/>
        <item h="1" x="14"/>
        <item h="1" x="15"/>
        <item h="1" x="16"/>
        <item h="1" x="17"/>
        <item x="18"/>
        <item h="1" x="19"/>
        <item h="1" x="20"/>
        <item h="1" x="21"/>
        <item h="1" x="22"/>
        <item h="1" x="23"/>
        <item h="1" x="24"/>
        <item x="25"/>
        <item h="1" x="26"/>
        <item h="1" x="27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5">
    <i>
      <x v="4"/>
    </i>
    <i>
      <x v="11"/>
    </i>
    <i>
      <x v="18"/>
    </i>
    <i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   Atenciones psicológicas y jurídicas Refugio " fld="5" baseField="0" baseItem="0"/>
    <dataField name="Suma de Atención psicológica de primera vez y subsecuente a NNyA en Refugio " fld="6" baseField="0" baseItem="0"/>
    <dataField name="Suma de Ingresos al Refugio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ColWidth="14.42578125" defaultRowHeight="15" customHeight="1"/>
  <cols>
    <col min="1" max="1" width="10.7109375" customWidth="1"/>
    <col min="2" max="2" width="12.7109375" customWidth="1"/>
    <col min="3" max="3" width="13.85546875" customWidth="1"/>
    <col min="4" max="4" width="13" customWidth="1"/>
    <col min="5" max="5" width="13.5703125" customWidth="1"/>
    <col min="6" max="6" width="10.7109375" customWidth="1"/>
    <col min="7" max="7" width="11.42578125" customWidth="1"/>
    <col min="8" max="8" width="10.28515625" customWidth="1"/>
    <col min="9" max="9" width="15" customWidth="1"/>
    <col min="10" max="10" width="13" customWidth="1"/>
    <col min="11" max="11" width="13.28515625" customWidth="1"/>
    <col min="12" max="12" width="12.5703125" customWidth="1"/>
    <col min="13" max="14" width="15.28515625" customWidth="1"/>
    <col min="15" max="15" width="13.5703125" customWidth="1"/>
    <col min="16" max="16" width="14.42578125" customWidth="1"/>
    <col min="17" max="26" width="10.7109375" customWidth="1"/>
  </cols>
  <sheetData>
    <row r="1" spans="1:26" ht="21.75" customHeight="1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6">
      <c r="A2" s="39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spans="1:26" ht="26.25" customHeight="1">
      <c r="A3" s="39" t="s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</row>
    <row r="4" spans="1:26">
      <c r="A4" s="41" t="s">
        <v>3</v>
      </c>
      <c r="B4" s="43" t="s">
        <v>4</v>
      </c>
      <c r="C4" s="45">
        <v>2.1</v>
      </c>
      <c r="D4" s="46"/>
      <c r="E4" s="2">
        <v>2.2000000000000002</v>
      </c>
      <c r="F4" s="45">
        <v>2.2999999999999998</v>
      </c>
      <c r="G4" s="47"/>
      <c r="H4" s="46"/>
      <c r="I4" s="2">
        <v>2.4</v>
      </c>
      <c r="J4" s="45">
        <v>2.5</v>
      </c>
      <c r="K4" s="46"/>
      <c r="L4" s="2">
        <v>2.6</v>
      </c>
      <c r="M4" s="45">
        <v>2.7</v>
      </c>
      <c r="N4" s="46"/>
      <c r="O4" s="2">
        <v>2.8</v>
      </c>
      <c r="P4" s="2"/>
      <c r="Q4" s="2"/>
      <c r="R4" s="2">
        <v>2.9</v>
      </c>
      <c r="S4" s="45" t="s">
        <v>5</v>
      </c>
      <c r="T4" s="46"/>
      <c r="U4" s="2">
        <v>2.11</v>
      </c>
      <c r="V4" s="45">
        <v>2.12</v>
      </c>
      <c r="W4" s="46"/>
      <c r="X4" s="2"/>
      <c r="Y4" s="48" t="s">
        <v>6</v>
      </c>
      <c r="Z4" s="4"/>
    </row>
    <row r="5" spans="1:26" ht="102">
      <c r="A5" s="42"/>
      <c r="B5" s="44"/>
      <c r="C5" s="5" t="s">
        <v>7</v>
      </c>
      <c r="D5" s="6" t="s">
        <v>8</v>
      </c>
      <c r="E5" s="7" t="s">
        <v>9</v>
      </c>
      <c r="F5" s="5" t="s">
        <v>10</v>
      </c>
      <c r="G5" s="8" t="s">
        <v>11</v>
      </c>
      <c r="H5" s="6" t="s">
        <v>12</v>
      </c>
      <c r="I5" s="7" t="s">
        <v>13</v>
      </c>
      <c r="J5" s="5" t="s">
        <v>14</v>
      </c>
      <c r="K5" s="6" t="s">
        <v>15</v>
      </c>
      <c r="L5" s="7" t="s">
        <v>16</v>
      </c>
      <c r="M5" s="5" t="s">
        <v>17</v>
      </c>
      <c r="N5" s="6" t="s">
        <v>18</v>
      </c>
      <c r="O5" s="7" t="s">
        <v>19</v>
      </c>
      <c r="P5" s="7" t="s">
        <v>20</v>
      </c>
      <c r="Q5" s="7" t="s">
        <v>21</v>
      </c>
      <c r="R5" s="7" t="s">
        <v>22</v>
      </c>
      <c r="S5" s="5" t="s">
        <v>23</v>
      </c>
      <c r="T5" s="6" t="s">
        <v>24</v>
      </c>
      <c r="U5" s="7" t="s">
        <v>25</v>
      </c>
      <c r="V5" s="5" t="s">
        <v>26</v>
      </c>
      <c r="W5" s="6" t="s">
        <v>27</v>
      </c>
      <c r="X5" s="7" t="s">
        <v>28</v>
      </c>
      <c r="Y5" s="49"/>
      <c r="Z5" s="9"/>
    </row>
    <row r="6" spans="1:26" ht="15.75">
      <c r="A6" s="10">
        <v>5</v>
      </c>
      <c r="B6" s="11">
        <v>44593</v>
      </c>
      <c r="C6" s="12">
        <v>1</v>
      </c>
      <c r="D6" s="12">
        <v>0</v>
      </c>
      <c r="E6" s="12">
        <v>9</v>
      </c>
      <c r="F6" s="12">
        <v>17</v>
      </c>
      <c r="G6" s="12">
        <v>53</v>
      </c>
      <c r="H6" s="12">
        <v>1</v>
      </c>
      <c r="I6" s="12">
        <v>5</v>
      </c>
      <c r="J6" s="12">
        <v>0</v>
      </c>
      <c r="K6" s="12">
        <v>0</v>
      </c>
      <c r="L6" s="12">
        <v>8</v>
      </c>
      <c r="M6" s="12">
        <v>5</v>
      </c>
      <c r="N6" s="12">
        <v>0</v>
      </c>
      <c r="O6" s="13">
        <v>5</v>
      </c>
      <c r="P6" s="13">
        <v>11</v>
      </c>
      <c r="Q6" s="12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f t="shared" ref="Y6:Y12" si="0">SUM(C6:X6)</f>
        <v>115</v>
      </c>
    </row>
    <row r="7" spans="1:26" ht="15.75">
      <c r="A7" s="10">
        <v>5</v>
      </c>
      <c r="B7" s="11">
        <v>44594</v>
      </c>
      <c r="C7" s="12">
        <v>4</v>
      </c>
      <c r="D7" s="12">
        <v>0</v>
      </c>
      <c r="E7" s="12">
        <v>10</v>
      </c>
      <c r="F7" s="12">
        <v>21</v>
      </c>
      <c r="G7" s="12">
        <v>55</v>
      </c>
      <c r="H7" s="12">
        <v>0</v>
      </c>
      <c r="I7" s="12">
        <v>4</v>
      </c>
      <c r="J7" s="12">
        <v>0</v>
      </c>
      <c r="K7" s="12">
        <v>2</v>
      </c>
      <c r="L7" s="12">
        <v>9</v>
      </c>
      <c r="M7" s="12">
        <v>7</v>
      </c>
      <c r="N7" s="12">
        <v>0</v>
      </c>
      <c r="O7" s="13">
        <v>5</v>
      </c>
      <c r="P7" s="13">
        <v>9</v>
      </c>
      <c r="Q7" s="12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f t="shared" si="0"/>
        <v>126</v>
      </c>
    </row>
    <row r="8" spans="1:26" ht="15.75">
      <c r="A8" s="10">
        <v>5</v>
      </c>
      <c r="B8" s="11">
        <v>44595</v>
      </c>
      <c r="C8" s="12">
        <v>4</v>
      </c>
      <c r="D8" s="12">
        <v>0</v>
      </c>
      <c r="E8" s="12">
        <v>10</v>
      </c>
      <c r="F8" s="12">
        <v>22</v>
      </c>
      <c r="G8" s="12">
        <v>55</v>
      </c>
      <c r="H8" s="12">
        <v>1</v>
      </c>
      <c r="I8" s="12">
        <v>6</v>
      </c>
      <c r="J8" s="12">
        <v>0</v>
      </c>
      <c r="K8" s="12">
        <v>1</v>
      </c>
      <c r="L8" s="12">
        <v>7</v>
      </c>
      <c r="M8" s="12">
        <v>5</v>
      </c>
      <c r="N8" s="12">
        <v>1</v>
      </c>
      <c r="O8" s="13">
        <v>4</v>
      </c>
      <c r="P8" s="13">
        <v>13</v>
      </c>
      <c r="Q8" s="12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f t="shared" si="0"/>
        <v>129</v>
      </c>
    </row>
    <row r="9" spans="1:26" ht="15.75">
      <c r="A9" s="10">
        <v>5</v>
      </c>
      <c r="B9" s="11">
        <v>44596</v>
      </c>
      <c r="C9" s="12">
        <v>4</v>
      </c>
      <c r="D9" s="12">
        <v>2</v>
      </c>
      <c r="E9" s="12">
        <v>14</v>
      </c>
      <c r="F9" s="12">
        <v>15</v>
      </c>
      <c r="G9" s="12">
        <v>60</v>
      </c>
      <c r="H9" s="12">
        <v>0</v>
      </c>
      <c r="I9" s="12">
        <v>4</v>
      </c>
      <c r="J9" s="12">
        <v>1</v>
      </c>
      <c r="K9" s="12">
        <v>1</v>
      </c>
      <c r="L9" s="12">
        <v>12</v>
      </c>
      <c r="M9" s="12">
        <v>3</v>
      </c>
      <c r="N9" s="12">
        <v>0</v>
      </c>
      <c r="O9" s="13">
        <v>4</v>
      </c>
      <c r="P9" s="13">
        <v>12</v>
      </c>
      <c r="Q9" s="12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f t="shared" si="0"/>
        <v>132</v>
      </c>
    </row>
    <row r="10" spans="1:26" ht="15.75">
      <c r="A10" s="10">
        <v>5</v>
      </c>
      <c r="B10" s="11">
        <v>44597</v>
      </c>
      <c r="C10" s="13">
        <v>0</v>
      </c>
      <c r="D10" s="13">
        <v>0</v>
      </c>
      <c r="E10" s="13">
        <v>0</v>
      </c>
      <c r="F10" s="13">
        <v>23</v>
      </c>
      <c r="G10" s="13">
        <v>64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f t="shared" si="0"/>
        <v>87</v>
      </c>
    </row>
    <row r="11" spans="1:26" ht="15.75">
      <c r="A11" s="10">
        <v>5</v>
      </c>
      <c r="B11" s="11">
        <v>44598</v>
      </c>
      <c r="C11" s="12">
        <v>0</v>
      </c>
      <c r="D11" s="12">
        <v>0</v>
      </c>
      <c r="E11" s="12">
        <v>0</v>
      </c>
      <c r="F11" s="12">
        <v>27</v>
      </c>
      <c r="G11" s="12">
        <v>115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3">
        <v>0</v>
      </c>
      <c r="P11" s="13">
        <v>0</v>
      </c>
      <c r="Q11" s="12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f t="shared" si="0"/>
        <v>142</v>
      </c>
    </row>
    <row r="12" spans="1:26">
      <c r="A12" s="50" t="s">
        <v>29</v>
      </c>
      <c r="B12" s="51"/>
      <c r="C12" s="14">
        <f t="shared" ref="C12:X12" si="1">SUM(C6:C11)</f>
        <v>13</v>
      </c>
      <c r="D12" s="14">
        <f t="shared" si="1"/>
        <v>2</v>
      </c>
      <c r="E12" s="14">
        <f t="shared" si="1"/>
        <v>43</v>
      </c>
      <c r="F12" s="14">
        <f t="shared" si="1"/>
        <v>125</v>
      </c>
      <c r="G12" s="14">
        <f t="shared" si="1"/>
        <v>402</v>
      </c>
      <c r="H12" s="14">
        <f t="shared" si="1"/>
        <v>2</v>
      </c>
      <c r="I12" s="14">
        <f t="shared" si="1"/>
        <v>19</v>
      </c>
      <c r="J12" s="14">
        <f t="shared" si="1"/>
        <v>1</v>
      </c>
      <c r="K12" s="14">
        <f t="shared" si="1"/>
        <v>4</v>
      </c>
      <c r="L12" s="14">
        <f t="shared" si="1"/>
        <v>36</v>
      </c>
      <c r="M12" s="14">
        <f t="shared" si="1"/>
        <v>20</v>
      </c>
      <c r="N12" s="14">
        <f t="shared" si="1"/>
        <v>1</v>
      </c>
      <c r="O12" s="14">
        <f t="shared" si="1"/>
        <v>18</v>
      </c>
      <c r="P12" s="14">
        <f t="shared" si="1"/>
        <v>45</v>
      </c>
      <c r="Q12" s="14">
        <f t="shared" si="1"/>
        <v>0</v>
      </c>
      <c r="R12" s="14">
        <f t="shared" si="1"/>
        <v>0</v>
      </c>
      <c r="S12" s="14">
        <f t="shared" si="1"/>
        <v>0</v>
      </c>
      <c r="T12" s="14">
        <f t="shared" si="1"/>
        <v>0</v>
      </c>
      <c r="U12" s="14">
        <f t="shared" si="1"/>
        <v>0</v>
      </c>
      <c r="V12" s="14">
        <f t="shared" si="1"/>
        <v>0</v>
      </c>
      <c r="W12" s="14">
        <f t="shared" si="1"/>
        <v>0</v>
      </c>
      <c r="X12" s="14">
        <f t="shared" si="1"/>
        <v>0</v>
      </c>
      <c r="Y12" s="14">
        <f t="shared" si="0"/>
        <v>731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2:B12"/>
    <mergeCell ref="S4:T4"/>
    <mergeCell ref="V4:W4"/>
    <mergeCell ref="A1:Y1"/>
    <mergeCell ref="A2:Y2"/>
    <mergeCell ref="A3:Y3"/>
    <mergeCell ref="A4:A5"/>
    <mergeCell ref="B4:B5"/>
    <mergeCell ref="C4:D4"/>
    <mergeCell ref="F4:H4"/>
    <mergeCell ref="Y4:Y5"/>
    <mergeCell ref="J4:K4"/>
    <mergeCell ref="M4:N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1000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:D6"/>
    </sheetView>
  </sheetViews>
  <sheetFormatPr baseColWidth="10" defaultColWidth="14.42578125" defaultRowHeight="15" customHeight="1"/>
  <cols>
    <col min="1" max="1" width="7.140625" customWidth="1"/>
    <col min="2" max="2" width="12.5703125" customWidth="1"/>
    <col min="3" max="26" width="10.7109375" customWidth="1"/>
  </cols>
  <sheetData>
    <row r="2" spans="1:26">
      <c r="A2" s="52" t="s">
        <v>30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</row>
    <row r="3" spans="1:26" ht="21.75" customHeight="1">
      <c r="A3" s="39" t="s">
        <v>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</row>
    <row r="4" spans="1:26">
      <c r="A4" s="39" t="s">
        <v>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</row>
    <row r="5" spans="1:26" ht="26.25" customHeight="1">
      <c r="A5" s="39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</row>
    <row r="6" spans="1:26">
      <c r="A6" s="41" t="s">
        <v>3</v>
      </c>
      <c r="B6" s="43" t="s">
        <v>4</v>
      </c>
      <c r="C6" s="45">
        <v>2.1</v>
      </c>
      <c r="D6" s="46"/>
      <c r="E6" s="2">
        <v>2.2000000000000002</v>
      </c>
      <c r="F6" s="45">
        <v>2.2999999999999998</v>
      </c>
      <c r="G6" s="47"/>
      <c r="H6" s="46"/>
      <c r="I6" s="2">
        <v>2.4</v>
      </c>
      <c r="J6" s="45">
        <v>2.5</v>
      </c>
      <c r="K6" s="46"/>
      <c r="L6" s="2">
        <v>2.6</v>
      </c>
      <c r="M6" s="45">
        <v>2.7</v>
      </c>
      <c r="N6" s="46"/>
      <c r="O6" s="2">
        <v>2.8</v>
      </c>
      <c r="P6" s="2"/>
      <c r="Q6" s="2"/>
      <c r="R6" s="2">
        <v>2.9</v>
      </c>
      <c r="S6" s="45" t="s">
        <v>5</v>
      </c>
      <c r="T6" s="46"/>
      <c r="U6" s="2">
        <v>2.11</v>
      </c>
      <c r="V6" s="45">
        <v>2.12</v>
      </c>
      <c r="W6" s="46"/>
      <c r="X6" s="2"/>
      <c r="Y6" s="48" t="s">
        <v>6</v>
      </c>
      <c r="Z6" s="4"/>
    </row>
    <row r="7" spans="1:26" ht="127.5">
      <c r="A7" s="42"/>
      <c r="B7" s="44"/>
      <c r="C7" s="5" t="s">
        <v>7</v>
      </c>
      <c r="D7" s="6" t="s">
        <v>8</v>
      </c>
      <c r="E7" s="7" t="s">
        <v>9</v>
      </c>
      <c r="F7" s="5" t="s">
        <v>10</v>
      </c>
      <c r="G7" s="8" t="s">
        <v>31</v>
      </c>
      <c r="H7" s="6" t="s">
        <v>12</v>
      </c>
      <c r="I7" s="7" t="s">
        <v>13</v>
      </c>
      <c r="J7" s="5" t="s">
        <v>14</v>
      </c>
      <c r="K7" s="6" t="s">
        <v>15</v>
      </c>
      <c r="L7" s="7" t="s">
        <v>16</v>
      </c>
      <c r="M7" s="5" t="s">
        <v>17</v>
      </c>
      <c r="N7" s="6" t="s">
        <v>18</v>
      </c>
      <c r="O7" s="7" t="s">
        <v>19</v>
      </c>
      <c r="P7" s="7" t="s">
        <v>20</v>
      </c>
      <c r="Q7" s="7" t="s">
        <v>21</v>
      </c>
      <c r="R7" s="7" t="s">
        <v>22</v>
      </c>
      <c r="S7" s="5" t="s">
        <v>23</v>
      </c>
      <c r="T7" s="6" t="s">
        <v>24</v>
      </c>
      <c r="U7" s="7" t="s">
        <v>25</v>
      </c>
      <c r="V7" s="5" t="s">
        <v>26</v>
      </c>
      <c r="W7" s="6" t="s">
        <v>27</v>
      </c>
      <c r="X7" s="7" t="s">
        <v>28</v>
      </c>
      <c r="Y7" s="49"/>
      <c r="Z7" s="9"/>
    </row>
    <row r="8" spans="1:26" ht="15.75">
      <c r="A8" s="10">
        <v>6</v>
      </c>
      <c r="B8" s="11">
        <v>44599</v>
      </c>
      <c r="C8" s="12">
        <v>0</v>
      </c>
      <c r="D8" s="12">
        <v>0</v>
      </c>
      <c r="E8" s="12">
        <v>0</v>
      </c>
      <c r="F8" s="12">
        <v>18</v>
      </c>
      <c r="G8" s="12">
        <v>79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3">
        <v>0</v>
      </c>
      <c r="P8" s="13">
        <v>0</v>
      </c>
      <c r="Q8" s="12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f t="shared" ref="Y8:Y15" si="0">SUM(C8:X8)</f>
        <v>97</v>
      </c>
    </row>
    <row r="9" spans="1:26" ht="15.75">
      <c r="A9" s="10">
        <v>6</v>
      </c>
      <c r="B9" s="11">
        <v>44600</v>
      </c>
      <c r="C9" s="12">
        <v>2</v>
      </c>
      <c r="D9" s="12">
        <v>1</v>
      </c>
      <c r="E9" s="12">
        <v>8</v>
      </c>
      <c r="F9" s="12">
        <v>11</v>
      </c>
      <c r="G9" s="12">
        <v>53</v>
      </c>
      <c r="H9" s="12">
        <v>0</v>
      </c>
      <c r="I9" s="12">
        <v>7</v>
      </c>
      <c r="J9" s="12">
        <v>3</v>
      </c>
      <c r="K9" s="12">
        <v>0</v>
      </c>
      <c r="L9" s="12">
        <v>14</v>
      </c>
      <c r="M9" s="12">
        <v>8</v>
      </c>
      <c r="N9" s="12">
        <v>0</v>
      </c>
      <c r="O9" s="13">
        <v>0</v>
      </c>
      <c r="P9" s="13">
        <v>10</v>
      </c>
      <c r="Q9" s="12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f t="shared" si="0"/>
        <v>117</v>
      </c>
    </row>
    <row r="10" spans="1:26" ht="15.75">
      <c r="A10" s="10">
        <v>6</v>
      </c>
      <c r="B10" s="11">
        <v>44601</v>
      </c>
      <c r="C10" s="12">
        <v>5</v>
      </c>
      <c r="D10" s="12">
        <v>0</v>
      </c>
      <c r="E10" s="12">
        <v>13</v>
      </c>
      <c r="F10" s="12">
        <v>19</v>
      </c>
      <c r="G10" s="12">
        <v>50</v>
      </c>
      <c r="H10" s="12">
        <v>0</v>
      </c>
      <c r="I10" s="12">
        <v>1</v>
      </c>
      <c r="J10" s="12">
        <v>5</v>
      </c>
      <c r="K10" s="12">
        <v>3</v>
      </c>
      <c r="L10" s="12">
        <v>0</v>
      </c>
      <c r="M10" s="12">
        <v>7</v>
      </c>
      <c r="N10" s="12">
        <v>0</v>
      </c>
      <c r="O10" s="13">
        <v>8</v>
      </c>
      <c r="P10" s="13">
        <v>16</v>
      </c>
      <c r="Q10" s="12">
        <v>4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f t="shared" si="0"/>
        <v>131</v>
      </c>
    </row>
    <row r="11" spans="1:26" ht="15.75">
      <c r="A11" s="10">
        <v>6</v>
      </c>
      <c r="B11" s="11">
        <v>44602</v>
      </c>
      <c r="C11" s="12">
        <v>2</v>
      </c>
      <c r="D11" s="12">
        <v>0</v>
      </c>
      <c r="E11" s="12">
        <v>7</v>
      </c>
      <c r="F11" s="12">
        <v>15</v>
      </c>
      <c r="G11" s="12">
        <v>56</v>
      </c>
      <c r="H11" s="12">
        <v>0</v>
      </c>
      <c r="I11" s="12">
        <v>3</v>
      </c>
      <c r="J11" s="12">
        <v>0</v>
      </c>
      <c r="K11" s="12">
        <v>0</v>
      </c>
      <c r="L11" s="12">
        <v>3</v>
      </c>
      <c r="M11" s="12">
        <v>6</v>
      </c>
      <c r="N11" s="12">
        <v>1</v>
      </c>
      <c r="O11" s="13">
        <v>8</v>
      </c>
      <c r="P11" s="13">
        <v>22</v>
      </c>
      <c r="Q11" s="12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f t="shared" si="0"/>
        <v>123</v>
      </c>
    </row>
    <row r="12" spans="1:26" ht="15.75">
      <c r="A12" s="10">
        <v>6</v>
      </c>
      <c r="B12" s="11">
        <v>44603</v>
      </c>
      <c r="C12" s="13">
        <v>4</v>
      </c>
      <c r="D12" s="13">
        <v>0</v>
      </c>
      <c r="E12" s="13">
        <v>7</v>
      </c>
      <c r="F12" s="13">
        <v>12</v>
      </c>
      <c r="G12" s="13">
        <v>56</v>
      </c>
      <c r="H12" s="13">
        <v>0</v>
      </c>
      <c r="I12" s="13">
        <v>6</v>
      </c>
      <c r="J12" s="13">
        <v>0</v>
      </c>
      <c r="K12" s="13">
        <v>0</v>
      </c>
      <c r="L12" s="13">
        <v>12</v>
      </c>
      <c r="M12" s="13">
        <v>7</v>
      </c>
      <c r="N12" s="13">
        <v>0</v>
      </c>
      <c r="O12" s="13">
        <v>0</v>
      </c>
      <c r="P12" s="13">
        <v>21</v>
      </c>
      <c r="Q12" s="15">
        <v>2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f t="shared" si="0"/>
        <v>127</v>
      </c>
    </row>
    <row r="13" spans="1:26" ht="15.75">
      <c r="A13" s="10">
        <v>6</v>
      </c>
      <c r="B13" s="11">
        <v>44604</v>
      </c>
      <c r="C13" s="13">
        <v>0</v>
      </c>
      <c r="D13" s="13">
        <v>0</v>
      </c>
      <c r="E13" s="13">
        <v>0</v>
      </c>
      <c r="F13" s="13">
        <v>22</v>
      </c>
      <c r="G13" s="13">
        <v>77</v>
      </c>
      <c r="H13" s="13">
        <v>0</v>
      </c>
      <c r="I13" s="13">
        <v>0</v>
      </c>
      <c r="J13" s="13">
        <v>0</v>
      </c>
      <c r="K13" s="12">
        <v>0</v>
      </c>
      <c r="L13" s="12">
        <v>0</v>
      </c>
      <c r="M13" s="12">
        <v>0</v>
      </c>
      <c r="N13" s="12">
        <v>0</v>
      </c>
      <c r="O13" s="13">
        <v>0</v>
      </c>
      <c r="P13" s="13">
        <v>0</v>
      </c>
      <c r="Q13" s="12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f t="shared" si="0"/>
        <v>99</v>
      </c>
    </row>
    <row r="14" spans="1:26" ht="15.75">
      <c r="A14" s="10">
        <v>6</v>
      </c>
      <c r="B14" s="11">
        <v>44605</v>
      </c>
      <c r="C14" s="13">
        <v>0</v>
      </c>
      <c r="D14" s="13">
        <v>0</v>
      </c>
      <c r="E14" s="13">
        <v>0</v>
      </c>
      <c r="F14" s="13">
        <v>15</v>
      </c>
      <c r="G14" s="13">
        <v>124</v>
      </c>
      <c r="H14" s="13">
        <v>0</v>
      </c>
      <c r="I14" s="13">
        <v>0</v>
      </c>
      <c r="J14" s="13">
        <v>0</v>
      </c>
      <c r="K14" s="12">
        <v>0</v>
      </c>
      <c r="L14" s="12">
        <v>0</v>
      </c>
      <c r="M14" s="12">
        <v>0</v>
      </c>
      <c r="N14" s="12">
        <v>0</v>
      </c>
      <c r="O14" s="13">
        <v>0</v>
      </c>
      <c r="P14" s="13">
        <v>0</v>
      </c>
      <c r="Q14" s="12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f t="shared" si="0"/>
        <v>139</v>
      </c>
    </row>
    <row r="15" spans="1:26">
      <c r="A15" s="50" t="s">
        <v>29</v>
      </c>
      <c r="B15" s="51"/>
      <c r="C15" s="14">
        <f t="shared" ref="C15:X15" si="1">SUM(C8:C14)</f>
        <v>13</v>
      </c>
      <c r="D15" s="14">
        <f t="shared" si="1"/>
        <v>1</v>
      </c>
      <c r="E15" s="14">
        <f t="shared" si="1"/>
        <v>35</v>
      </c>
      <c r="F15" s="14">
        <f t="shared" si="1"/>
        <v>112</v>
      </c>
      <c r="G15" s="14">
        <f t="shared" si="1"/>
        <v>495</v>
      </c>
      <c r="H15" s="14">
        <f t="shared" si="1"/>
        <v>0</v>
      </c>
      <c r="I15" s="14">
        <f t="shared" si="1"/>
        <v>17</v>
      </c>
      <c r="J15" s="14">
        <f t="shared" si="1"/>
        <v>8</v>
      </c>
      <c r="K15" s="14">
        <f t="shared" si="1"/>
        <v>3</v>
      </c>
      <c r="L15" s="14">
        <f t="shared" si="1"/>
        <v>29</v>
      </c>
      <c r="M15" s="14">
        <f t="shared" si="1"/>
        <v>28</v>
      </c>
      <c r="N15" s="14">
        <f t="shared" si="1"/>
        <v>1</v>
      </c>
      <c r="O15" s="14">
        <f t="shared" si="1"/>
        <v>16</v>
      </c>
      <c r="P15" s="14">
        <f t="shared" si="1"/>
        <v>69</v>
      </c>
      <c r="Q15" s="14">
        <f t="shared" si="1"/>
        <v>6</v>
      </c>
      <c r="R15" s="14">
        <f t="shared" si="1"/>
        <v>0</v>
      </c>
      <c r="S15" s="14">
        <f t="shared" si="1"/>
        <v>0</v>
      </c>
      <c r="T15" s="14">
        <f t="shared" si="1"/>
        <v>0</v>
      </c>
      <c r="U15" s="14">
        <f t="shared" si="1"/>
        <v>0</v>
      </c>
      <c r="V15" s="14">
        <f t="shared" si="1"/>
        <v>0</v>
      </c>
      <c r="W15" s="14">
        <f t="shared" si="1"/>
        <v>0</v>
      </c>
      <c r="X15" s="14">
        <f t="shared" si="1"/>
        <v>0</v>
      </c>
      <c r="Y15" s="14">
        <f t="shared" si="0"/>
        <v>833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5:B15"/>
    <mergeCell ref="M6:N6"/>
    <mergeCell ref="S6:T6"/>
    <mergeCell ref="V6:W6"/>
    <mergeCell ref="Y6:Y7"/>
    <mergeCell ref="A2:P2"/>
    <mergeCell ref="A3:Y3"/>
    <mergeCell ref="A4:Y4"/>
    <mergeCell ref="A5:Y5"/>
    <mergeCell ref="A6:A7"/>
    <mergeCell ref="B6:B7"/>
    <mergeCell ref="C6:D6"/>
    <mergeCell ref="F6:H6"/>
    <mergeCell ref="J6:K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ColWidth="14.42578125" defaultRowHeight="15" customHeight="1"/>
  <cols>
    <col min="1" max="1" width="5.85546875" customWidth="1"/>
    <col min="2" max="2" width="12.42578125" customWidth="1"/>
    <col min="3" max="26" width="10.7109375" customWidth="1"/>
  </cols>
  <sheetData>
    <row r="1" spans="1:26" ht="21.75" customHeight="1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6">
      <c r="A2" s="39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spans="1:26" ht="26.25" customHeight="1">
      <c r="A3" s="39" t="s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</row>
    <row r="4" spans="1:26">
      <c r="A4" s="41" t="s">
        <v>3</v>
      </c>
      <c r="B4" s="43" t="s">
        <v>4</v>
      </c>
      <c r="C4" s="45">
        <v>2.1</v>
      </c>
      <c r="D4" s="46"/>
      <c r="E4" s="2">
        <v>2.2000000000000002</v>
      </c>
      <c r="F4" s="45">
        <v>2.2999999999999998</v>
      </c>
      <c r="G4" s="47"/>
      <c r="H4" s="46"/>
      <c r="I4" s="2">
        <v>2.4</v>
      </c>
      <c r="J4" s="45">
        <v>2.5</v>
      </c>
      <c r="K4" s="46"/>
      <c r="L4" s="2">
        <v>2.6</v>
      </c>
      <c r="M4" s="45">
        <v>2.7</v>
      </c>
      <c r="N4" s="46"/>
      <c r="O4" s="2">
        <v>2.8</v>
      </c>
      <c r="P4" s="2"/>
      <c r="Q4" s="2"/>
      <c r="R4" s="2">
        <v>2.9</v>
      </c>
      <c r="S4" s="45" t="s">
        <v>5</v>
      </c>
      <c r="T4" s="46"/>
      <c r="U4" s="2">
        <v>2.11</v>
      </c>
      <c r="V4" s="45">
        <v>2.12</v>
      </c>
      <c r="W4" s="46"/>
      <c r="X4" s="2"/>
      <c r="Y4" s="48" t="s">
        <v>6</v>
      </c>
      <c r="Z4" s="4"/>
    </row>
    <row r="5" spans="1:26" ht="127.5">
      <c r="A5" s="42"/>
      <c r="B5" s="44"/>
      <c r="C5" s="5" t="s">
        <v>7</v>
      </c>
      <c r="D5" s="6" t="s">
        <v>8</v>
      </c>
      <c r="E5" s="7" t="s">
        <v>9</v>
      </c>
      <c r="F5" s="5" t="s">
        <v>10</v>
      </c>
      <c r="G5" s="8" t="s">
        <v>32</v>
      </c>
      <c r="H5" s="6" t="s">
        <v>12</v>
      </c>
      <c r="I5" s="7" t="s">
        <v>13</v>
      </c>
      <c r="J5" s="5" t="s">
        <v>14</v>
      </c>
      <c r="K5" s="6" t="s">
        <v>15</v>
      </c>
      <c r="L5" s="7" t="s">
        <v>16</v>
      </c>
      <c r="M5" s="5" t="s">
        <v>17</v>
      </c>
      <c r="N5" s="6" t="s">
        <v>18</v>
      </c>
      <c r="O5" s="7" t="s">
        <v>19</v>
      </c>
      <c r="P5" s="7" t="s">
        <v>20</v>
      </c>
      <c r="Q5" s="7" t="s">
        <v>21</v>
      </c>
      <c r="R5" s="7" t="s">
        <v>22</v>
      </c>
      <c r="S5" s="5" t="s">
        <v>23</v>
      </c>
      <c r="T5" s="6" t="s">
        <v>24</v>
      </c>
      <c r="U5" s="7" t="s">
        <v>25</v>
      </c>
      <c r="V5" s="5" t="s">
        <v>26</v>
      </c>
      <c r="W5" s="6" t="s">
        <v>27</v>
      </c>
      <c r="X5" s="7" t="s">
        <v>28</v>
      </c>
      <c r="Y5" s="49"/>
      <c r="Z5" s="9"/>
    </row>
    <row r="6" spans="1:26" ht="15.75">
      <c r="A6" s="10">
        <v>7</v>
      </c>
      <c r="B6" s="11">
        <v>44606</v>
      </c>
      <c r="C6" s="12">
        <v>4</v>
      </c>
      <c r="D6" s="12">
        <v>0</v>
      </c>
      <c r="E6" s="12">
        <v>10</v>
      </c>
      <c r="F6" s="12">
        <v>22</v>
      </c>
      <c r="G6" s="12">
        <v>82</v>
      </c>
      <c r="H6" s="12">
        <v>0</v>
      </c>
      <c r="I6" s="12">
        <v>2</v>
      </c>
      <c r="J6" s="12">
        <v>0</v>
      </c>
      <c r="K6" s="12">
        <v>2</v>
      </c>
      <c r="L6" s="12">
        <v>10</v>
      </c>
      <c r="M6" s="12">
        <v>6</v>
      </c>
      <c r="N6" s="12">
        <v>1</v>
      </c>
      <c r="O6" s="13">
        <v>9</v>
      </c>
      <c r="P6" s="13">
        <v>8</v>
      </c>
      <c r="Q6" s="12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f t="shared" ref="Y6:Y13" si="0">SUM(C6:X6)</f>
        <v>156</v>
      </c>
    </row>
    <row r="7" spans="1:26" ht="15.75">
      <c r="A7" s="10">
        <v>7</v>
      </c>
      <c r="B7" s="11">
        <v>44607</v>
      </c>
      <c r="C7" s="12">
        <v>2</v>
      </c>
      <c r="D7" s="12">
        <v>0</v>
      </c>
      <c r="E7" s="12">
        <v>11</v>
      </c>
      <c r="F7" s="12">
        <v>17</v>
      </c>
      <c r="G7" s="12">
        <v>71</v>
      </c>
      <c r="H7" s="12">
        <v>0</v>
      </c>
      <c r="I7" s="12">
        <v>2</v>
      </c>
      <c r="J7" s="12">
        <v>0</v>
      </c>
      <c r="K7" s="12">
        <v>3</v>
      </c>
      <c r="L7" s="12">
        <v>10</v>
      </c>
      <c r="M7" s="12">
        <v>8</v>
      </c>
      <c r="N7" s="12">
        <v>0</v>
      </c>
      <c r="O7" s="13">
        <v>7</v>
      </c>
      <c r="P7" s="13">
        <v>15</v>
      </c>
      <c r="Q7" s="12">
        <v>1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f t="shared" si="0"/>
        <v>147</v>
      </c>
    </row>
    <row r="8" spans="1:26" ht="15.75">
      <c r="A8" s="10">
        <v>7</v>
      </c>
      <c r="B8" s="11">
        <v>44608</v>
      </c>
      <c r="C8" s="12">
        <v>1</v>
      </c>
      <c r="D8" s="12">
        <v>0</v>
      </c>
      <c r="E8" s="12">
        <v>14</v>
      </c>
      <c r="F8" s="12">
        <v>21</v>
      </c>
      <c r="G8" s="12">
        <v>82</v>
      </c>
      <c r="H8" s="12">
        <v>0</v>
      </c>
      <c r="I8" s="12">
        <v>3</v>
      </c>
      <c r="J8" s="12">
        <v>0</v>
      </c>
      <c r="K8" s="12">
        <v>0</v>
      </c>
      <c r="L8" s="12">
        <v>3</v>
      </c>
      <c r="M8" s="12">
        <v>9</v>
      </c>
      <c r="N8" s="12">
        <v>1</v>
      </c>
      <c r="O8" s="13">
        <v>7</v>
      </c>
      <c r="P8" s="13">
        <v>16</v>
      </c>
      <c r="Q8" s="12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f t="shared" si="0"/>
        <v>157</v>
      </c>
    </row>
    <row r="9" spans="1:26" ht="15.75">
      <c r="A9" s="10">
        <v>7</v>
      </c>
      <c r="B9" s="11">
        <v>44609</v>
      </c>
      <c r="C9" s="12">
        <v>3</v>
      </c>
      <c r="D9" s="12">
        <v>1</v>
      </c>
      <c r="E9" s="12">
        <v>13</v>
      </c>
      <c r="F9" s="12">
        <v>25</v>
      </c>
      <c r="G9" s="12">
        <v>79</v>
      </c>
      <c r="H9" s="12">
        <v>0</v>
      </c>
      <c r="I9" s="12">
        <v>3</v>
      </c>
      <c r="J9" s="12">
        <v>1</v>
      </c>
      <c r="K9" s="12">
        <v>2</v>
      </c>
      <c r="L9" s="12">
        <v>9</v>
      </c>
      <c r="M9" s="12">
        <v>9</v>
      </c>
      <c r="N9" s="12">
        <v>0</v>
      </c>
      <c r="O9" s="13">
        <v>6</v>
      </c>
      <c r="P9" s="13">
        <v>13</v>
      </c>
      <c r="Q9" s="12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f t="shared" si="0"/>
        <v>164</v>
      </c>
    </row>
    <row r="10" spans="1:26" ht="15.75">
      <c r="A10" s="10">
        <v>7</v>
      </c>
      <c r="B10" s="11">
        <v>44610</v>
      </c>
      <c r="C10" s="13">
        <v>1</v>
      </c>
      <c r="D10" s="13">
        <v>2</v>
      </c>
      <c r="E10" s="13">
        <v>9</v>
      </c>
      <c r="F10" s="13">
        <v>20</v>
      </c>
      <c r="G10" s="13">
        <v>72</v>
      </c>
      <c r="H10" s="13">
        <v>0</v>
      </c>
      <c r="I10" s="13">
        <v>5</v>
      </c>
      <c r="J10" s="13">
        <v>0</v>
      </c>
      <c r="K10" s="13">
        <v>0</v>
      </c>
      <c r="L10" s="13">
        <v>13</v>
      </c>
      <c r="M10" s="13">
        <v>7</v>
      </c>
      <c r="N10" s="13">
        <v>0</v>
      </c>
      <c r="O10" s="13">
        <v>6</v>
      </c>
      <c r="P10" s="13">
        <v>18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f t="shared" si="0"/>
        <v>153</v>
      </c>
    </row>
    <row r="11" spans="1:26" ht="15.75">
      <c r="A11" s="10">
        <v>7</v>
      </c>
      <c r="B11" s="11">
        <v>44611</v>
      </c>
      <c r="C11" s="13">
        <v>0</v>
      </c>
      <c r="D11" s="13">
        <v>0</v>
      </c>
      <c r="E11" s="13">
        <v>0</v>
      </c>
      <c r="F11" s="13">
        <v>24</v>
      </c>
      <c r="G11" s="13">
        <v>66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f t="shared" si="0"/>
        <v>90</v>
      </c>
    </row>
    <row r="12" spans="1:26" ht="15.75">
      <c r="A12" s="10">
        <v>7</v>
      </c>
      <c r="B12" s="11">
        <v>44612</v>
      </c>
      <c r="C12" s="13">
        <v>0</v>
      </c>
      <c r="D12" s="13">
        <v>0</v>
      </c>
      <c r="E12" s="13">
        <v>0</v>
      </c>
      <c r="F12" s="13">
        <v>17</v>
      </c>
      <c r="G12" s="13">
        <v>150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f t="shared" si="0"/>
        <v>167</v>
      </c>
    </row>
    <row r="13" spans="1:26">
      <c r="A13" s="50" t="s">
        <v>29</v>
      </c>
      <c r="B13" s="51"/>
      <c r="C13" s="14">
        <f t="shared" ref="C13:X13" si="1">SUM(C6:C12)</f>
        <v>11</v>
      </c>
      <c r="D13" s="14">
        <f t="shared" si="1"/>
        <v>3</v>
      </c>
      <c r="E13" s="14">
        <f t="shared" si="1"/>
        <v>57</v>
      </c>
      <c r="F13" s="14">
        <f t="shared" si="1"/>
        <v>146</v>
      </c>
      <c r="G13" s="14">
        <f t="shared" si="1"/>
        <v>602</v>
      </c>
      <c r="H13" s="14">
        <f t="shared" si="1"/>
        <v>0</v>
      </c>
      <c r="I13" s="14">
        <f t="shared" si="1"/>
        <v>15</v>
      </c>
      <c r="J13" s="14">
        <f t="shared" si="1"/>
        <v>1</v>
      </c>
      <c r="K13" s="14">
        <f t="shared" si="1"/>
        <v>7</v>
      </c>
      <c r="L13" s="14">
        <f t="shared" si="1"/>
        <v>45</v>
      </c>
      <c r="M13" s="14">
        <f t="shared" si="1"/>
        <v>39</v>
      </c>
      <c r="N13" s="14">
        <f t="shared" si="1"/>
        <v>2</v>
      </c>
      <c r="O13" s="14">
        <f t="shared" si="1"/>
        <v>35</v>
      </c>
      <c r="P13" s="14">
        <f t="shared" si="1"/>
        <v>70</v>
      </c>
      <c r="Q13" s="14">
        <f t="shared" si="1"/>
        <v>1</v>
      </c>
      <c r="R13" s="14">
        <f t="shared" si="1"/>
        <v>0</v>
      </c>
      <c r="S13" s="14">
        <f t="shared" si="1"/>
        <v>0</v>
      </c>
      <c r="T13" s="14">
        <f t="shared" si="1"/>
        <v>0</v>
      </c>
      <c r="U13" s="14">
        <f t="shared" si="1"/>
        <v>0</v>
      </c>
      <c r="V13" s="14">
        <f t="shared" si="1"/>
        <v>0</v>
      </c>
      <c r="W13" s="14">
        <f t="shared" si="1"/>
        <v>0</v>
      </c>
      <c r="X13" s="14">
        <f t="shared" si="1"/>
        <v>0</v>
      </c>
      <c r="Y13" s="14">
        <f t="shared" si="0"/>
        <v>1034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3:B13"/>
    <mergeCell ref="S4:T4"/>
    <mergeCell ref="V4:W4"/>
    <mergeCell ref="A1:Y1"/>
    <mergeCell ref="A2:Y2"/>
    <mergeCell ref="A3:Y3"/>
    <mergeCell ref="A4:A5"/>
    <mergeCell ref="B4:B5"/>
    <mergeCell ref="C4:D4"/>
    <mergeCell ref="F4:H4"/>
    <mergeCell ref="Y4:Y5"/>
    <mergeCell ref="J4:K4"/>
    <mergeCell ref="M4:N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9" sqref="H19"/>
    </sheetView>
  </sheetViews>
  <sheetFormatPr baseColWidth="10" defaultColWidth="14.42578125" defaultRowHeight="15" customHeight="1"/>
  <cols>
    <col min="1" max="1" width="9.7109375" customWidth="1"/>
    <col min="2" max="2" width="13.42578125" customWidth="1"/>
    <col min="3" max="26" width="10.7109375" customWidth="1"/>
  </cols>
  <sheetData>
    <row r="1" spans="1:26" ht="21.75" customHeight="1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6">
      <c r="A2" s="39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spans="1:26" ht="26.25" customHeight="1">
      <c r="A3" s="39" t="s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</row>
    <row r="4" spans="1:26" ht="21.75" customHeight="1">
      <c r="A4" s="39" t="s">
        <v>0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</row>
    <row r="5" spans="1:26">
      <c r="A5" s="39" t="s">
        <v>1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</row>
    <row r="6" spans="1:26" ht="26.25" customHeight="1">
      <c r="A6" s="39" t="s">
        <v>2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spans="1:26">
      <c r="A7" s="41" t="s">
        <v>3</v>
      </c>
      <c r="B7" s="43" t="s">
        <v>4</v>
      </c>
      <c r="C7" s="45">
        <v>2.1</v>
      </c>
      <c r="D7" s="46"/>
      <c r="E7" s="2">
        <v>2.2000000000000002</v>
      </c>
      <c r="F7" s="45">
        <v>2.2999999999999998</v>
      </c>
      <c r="G7" s="47"/>
      <c r="H7" s="46"/>
      <c r="I7" s="2">
        <v>2.4</v>
      </c>
      <c r="J7" s="45">
        <v>2.5</v>
      </c>
      <c r="K7" s="46"/>
      <c r="L7" s="2">
        <v>2.6</v>
      </c>
      <c r="M7" s="45">
        <v>2.7</v>
      </c>
      <c r="N7" s="46"/>
      <c r="O7" s="2">
        <v>2.8</v>
      </c>
      <c r="P7" s="2"/>
      <c r="Q7" s="2"/>
      <c r="R7" s="2">
        <v>2.9</v>
      </c>
      <c r="S7" s="45" t="s">
        <v>5</v>
      </c>
      <c r="T7" s="46"/>
      <c r="U7" s="2">
        <v>2.11</v>
      </c>
      <c r="V7" s="45">
        <v>2.12</v>
      </c>
      <c r="W7" s="46"/>
      <c r="X7" s="2"/>
      <c r="Y7" s="48" t="s">
        <v>6</v>
      </c>
      <c r="Z7" s="4"/>
    </row>
    <row r="8" spans="1:26" ht="127.5">
      <c r="A8" s="42"/>
      <c r="B8" s="44"/>
      <c r="C8" s="5" t="s">
        <v>7</v>
      </c>
      <c r="D8" s="6" t="s">
        <v>8</v>
      </c>
      <c r="E8" s="7" t="s">
        <v>9</v>
      </c>
      <c r="F8" s="5" t="s">
        <v>10</v>
      </c>
      <c r="G8" s="8" t="s">
        <v>32</v>
      </c>
      <c r="H8" s="6" t="s">
        <v>12</v>
      </c>
      <c r="I8" s="7" t="s">
        <v>13</v>
      </c>
      <c r="J8" s="5" t="s">
        <v>14</v>
      </c>
      <c r="K8" s="6" t="s">
        <v>15</v>
      </c>
      <c r="L8" s="7" t="s">
        <v>16</v>
      </c>
      <c r="M8" s="5" t="s">
        <v>17</v>
      </c>
      <c r="N8" s="6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5" t="s">
        <v>23</v>
      </c>
      <c r="T8" s="6" t="s">
        <v>24</v>
      </c>
      <c r="U8" s="7" t="s">
        <v>25</v>
      </c>
      <c r="V8" s="5" t="s">
        <v>26</v>
      </c>
      <c r="W8" s="6" t="s">
        <v>27</v>
      </c>
      <c r="X8" s="7" t="s">
        <v>28</v>
      </c>
      <c r="Y8" s="49"/>
      <c r="Z8" s="9"/>
    </row>
    <row r="9" spans="1:26" ht="15.75">
      <c r="A9" s="10">
        <v>8</v>
      </c>
      <c r="B9" s="11">
        <v>44613</v>
      </c>
      <c r="C9" s="12">
        <v>2</v>
      </c>
      <c r="D9" s="12">
        <v>0</v>
      </c>
      <c r="E9" s="12">
        <v>10</v>
      </c>
      <c r="F9" s="12">
        <v>26</v>
      </c>
      <c r="G9" s="12">
        <v>107</v>
      </c>
      <c r="H9" s="12">
        <v>0</v>
      </c>
      <c r="I9" s="12">
        <v>1</v>
      </c>
      <c r="J9" s="12">
        <v>0</v>
      </c>
      <c r="K9" s="12">
        <v>3</v>
      </c>
      <c r="L9" s="16">
        <v>25</v>
      </c>
      <c r="M9" s="12">
        <v>7</v>
      </c>
      <c r="N9" s="12">
        <v>0</v>
      </c>
      <c r="O9" s="13">
        <v>3</v>
      </c>
      <c r="P9" s="13">
        <v>14</v>
      </c>
      <c r="Q9" s="12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f t="shared" ref="Y9:Y17" si="0">SUM(C9:X9)</f>
        <v>198</v>
      </c>
    </row>
    <row r="10" spans="1:26" ht="15.75">
      <c r="A10" s="10">
        <v>8</v>
      </c>
      <c r="B10" s="11">
        <v>44614</v>
      </c>
      <c r="C10" s="12">
        <v>2</v>
      </c>
      <c r="D10" s="12">
        <v>1</v>
      </c>
      <c r="E10" s="12">
        <v>13</v>
      </c>
      <c r="F10" s="12">
        <v>23</v>
      </c>
      <c r="G10" s="12">
        <v>76</v>
      </c>
      <c r="H10" s="12">
        <v>0</v>
      </c>
      <c r="I10" s="12">
        <v>3</v>
      </c>
      <c r="J10" s="12">
        <v>1</v>
      </c>
      <c r="K10" s="12">
        <v>1</v>
      </c>
      <c r="L10" s="12">
        <v>27</v>
      </c>
      <c r="M10" s="12">
        <v>4</v>
      </c>
      <c r="N10" s="12">
        <v>0</v>
      </c>
      <c r="O10" s="13">
        <v>8</v>
      </c>
      <c r="P10" s="13">
        <v>20</v>
      </c>
      <c r="Q10" s="12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f t="shared" si="0"/>
        <v>179</v>
      </c>
    </row>
    <row r="11" spans="1:26" ht="15.75">
      <c r="A11" s="10">
        <v>8</v>
      </c>
      <c r="B11" s="11">
        <v>44615</v>
      </c>
      <c r="C11" s="12">
        <v>4</v>
      </c>
      <c r="D11" s="12">
        <v>1</v>
      </c>
      <c r="E11" s="12">
        <v>18</v>
      </c>
      <c r="F11" s="12">
        <v>17</v>
      </c>
      <c r="G11" s="12">
        <v>75</v>
      </c>
      <c r="H11" s="12">
        <v>0</v>
      </c>
      <c r="I11" s="12">
        <v>1</v>
      </c>
      <c r="J11" s="12">
        <v>1</v>
      </c>
      <c r="K11" s="12">
        <v>0</v>
      </c>
      <c r="L11" s="12">
        <v>9</v>
      </c>
      <c r="M11" s="12">
        <v>6</v>
      </c>
      <c r="N11" s="12">
        <v>1</v>
      </c>
      <c r="O11" s="13">
        <v>7</v>
      </c>
      <c r="P11" s="13">
        <v>12</v>
      </c>
      <c r="Q11" s="12">
        <v>1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f t="shared" si="0"/>
        <v>153</v>
      </c>
    </row>
    <row r="12" spans="1:26" ht="15.75">
      <c r="A12" s="10">
        <v>8</v>
      </c>
      <c r="B12" s="11">
        <v>44616</v>
      </c>
      <c r="C12" s="12">
        <v>4</v>
      </c>
      <c r="D12" s="12">
        <v>0</v>
      </c>
      <c r="E12" s="12">
        <v>13</v>
      </c>
      <c r="F12" s="12">
        <v>24</v>
      </c>
      <c r="G12" s="12">
        <v>69</v>
      </c>
      <c r="H12" s="12">
        <v>0</v>
      </c>
      <c r="I12" s="12">
        <v>12</v>
      </c>
      <c r="J12" s="12">
        <v>4</v>
      </c>
      <c r="K12" s="12">
        <v>2</v>
      </c>
      <c r="L12" s="12">
        <v>19</v>
      </c>
      <c r="M12" s="12">
        <v>8</v>
      </c>
      <c r="N12" s="12">
        <v>1</v>
      </c>
      <c r="O12" s="13">
        <v>7</v>
      </c>
      <c r="P12" s="13">
        <v>14</v>
      </c>
      <c r="Q12" s="12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f t="shared" si="0"/>
        <v>177</v>
      </c>
    </row>
    <row r="13" spans="1:26" ht="15.75">
      <c r="A13" s="10">
        <v>8</v>
      </c>
      <c r="B13" s="11">
        <v>44617</v>
      </c>
      <c r="C13" s="13">
        <v>3</v>
      </c>
      <c r="D13" s="13">
        <v>0</v>
      </c>
      <c r="E13" s="13">
        <v>7</v>
      </c>
      <c r="F13" s="13">
        <v>22</v>
      </c>
      <c r="G13" s="13">
        <v>74</v>
      </c>
      <c r="H13" s="13">
        <v>0</v>
      </c>
      <c r="I13" s="13">
        <v>6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7</v>
      </c>
      <c r="P13" s="13">
        <v>0</v>
      </c>
      <c r="Q13" s="13">
        <v>1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f t="shared" si="0"/>
        <v>120</v>
      </c>
    </row>
    <row r="14" spans="1:26" ht="15.75">
      <c r="A14" s="10">
        <v>8</v>
      </c>
      <c r="B14" s="11">
        <v>44618</v>
      </c>
      <c r="C14" s="13">
        <v>0</v>
      </c>
      <c r="D14" s="13">
        <v>0</v>
      </c>
      <c r="E14" s="13">
        <v>0</v>
      </c>
      <c r="F14" s="13">
        <v>19</v>
      </c>
      <c r="G14" s="13">
        <v>94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f t="shared" si="0"/>
        <v>113</v>
      </c>
    </row>
    <row r="15" spans="1:26" ht="15.75">
      <c r="A15" s="10">
        <v>8</v>
      </c>
      <c r="B15" s="11">
        <v>44619</v>
      </c>
      <c r="C15" s="13">
        <v>0</v>
      </c>
      <c r="D15" s="13">
        <v>0</v>
      </c>
      <c r="E15" s="13">
        <v>0</v>
      </c>
      <c r="F15" s="13">
        <v>22</v>
      </c>
      <c r="G15" s="13">
        <v>163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f t="shared" si="0"/>
        <v>185</v>
      </c>
    </row>
    <row r="16" spans="1:26" ht="15.75">
      <c r="A16" s="10">
        <v>9</v>
      </c>
      <c r="B16" s="11">
        <v>44620</v>
      </c>
      <c r="C16" s="13">
        <v>5</v>
      </c>
      <c r="D16" s="13">
        <v>0</v>
      </c>
      <c r="E16" s="13">
        <v>13</v>
      </c>
      <c r="F16" s="13">
        <v>16</v>
      </c>
      <c r="G16" s="13">
        <v>91</v>
      </c>
      <c r="H16" s="13">
        <v>0</v>
      </c>
      <c r="I16" s="13">
        <v>6</v>
      </c>
      <c r="J16" s="13">
        <v>0</v>
      </c>
      <c r="K16" s="13">
        <v>2</v>
      </c>
      <c r="L16" s="13">
        <v>3</v>
      </c>
      <c r="M16" s="13">
        <v>4</v>
      </c>
      <c r="N16" s="13">
        <v>0</v>
      </c>
      <c r="O16" s="13">
        <v>4</v>
      </c>
      <c r="P16" s="13">
        <v>12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f t="shared" si="0"/>
        <v>156</v>
      </c>
    </row>
    <row r="17" spans="1:25">
      <c r="A17" s="50" t="s">
        <v>29</v>
      </c>
      <c r="B17" s="51"/>
      <c r="C17" s="14">
        <f t="shared" ref="C17:X17" si="1">SUM(C9:C16)</f>
        <v>20</v>
      </c>
      <c r="D17" s="14">
        <f t="shared" si="1"/>
        <v>2</v>
      </c>
      <c r="E17" s="14">
        <f t="shared" si="1"/>
        <v>74</v>
      </c>
      <c r="F17" s="14">
        <f t="shared" si="1"/>
        <v>169</v>
      </c>
      <c r="G17" s="14">
        <f t="shared" si="1"/>
        <v>749</v>
      </c>
      <c r="H17" s="14">
        <f t="shared" si="1"/>
        <v>0</v>
      </c>
      <c r="I17" s="14">
        <f t="shared" si="1"/>
        <v>29</v>
      </c>
      <c r="J17" s="14">
        <f t="shared" si="1"/>
        <v>6</v>
      </c>
      <c r="K17" s="14">
        <f t="shared" si="1"/>
        <v>8</v>
      </c>
      <c r="L17" s="14">
        <f t="shared" si="1"/>
        <v>83</v>
      </c>
      <c r="M17" s="14">
        <f t="shared" si="1"/>
        <v>29</v>
      </c>
      <c r="N17" s="14">
        <f t="shared" si="1"/>
        <v>2</v>
      </c>
      <c r="O17" s="14">
        <f t="shared" si="1"/>
        <v>36</v>
      </c>
      <c r="P17" s="14">
        <f t="shared" si="1"/>
        <v>72</v>
      </c>
      <c r="Q17" s="14">
        <f t="shared" si="1"/>
        <v>2</v>
      </c>
      <c r="R17" s="14">
        <f t="shared" si="1"/>
        <v>0</v>
      </c>
      <c r="S17" s="14">
        <f t="shared" si="1"/>
        <v>0</v>
      </c>
      <c r="T17" s="14">
        <f t="shared" si="1"/>
        <v>0</v>
      </c>
      <c r="U17" s="14">
        <f t="shared" si="1"/>
        <v>0</v>
      </c>
      <c r="V17" s="14">
        <f t="shared" si="1"/>
        <v>0</v>
      </c>
      <c r="W17" s="14">
        <f t="shared" si="1"/>
        <v>0</v>
      </c>
      <c r="X17" s="14">
        <f t="shared" si="1"/>
        <v>0</v>
      </c>
      <c r="Y17" s="14">
        <f t="shared" si="0"/>
        <v>1281</v>
      </c>
    </row>
    <row r="21" spans="1:25" ht="15.75" customHeight="1"/>
    <row r="22" spans="1:25" ht="15.75" customHeight="1"/>
    <row r="23" spans="1:25" ht="15.75" customHeight="1"/>
    <row r="24" spans="1:25" ht="15.75" customHeight="1"/>
    <row r="25" spans="1:25" ht="15.75" customHeight="1"/>
    <row r="26" spans="1:25" ht="15.75" customHeight="1"/>
    <row r="27" spans="1:25" ht="15.75" customHeight="1"/>
    <row r="28" spans="1:25" ht="15.75" customHeight="1"/>
    <row r="29" spans="1:25" ht="15.75" customHeight="1"/>
    <row r="30" spans="1:25" ht="15.75" customHeight="1"/>
    <row r="31" spans="1:25" ht="15.75" customHeight="1"/>
    <row r="32" spans="1:2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17:B17"/>
    <mergeCell ref="F7:H7"/>
    <mergeCell ref="J7:K7"/>
    <mergeCell ref="M7:N7"/>
    <mergeCell ref="S7:T7"/>
    <mergeCell ref="V7:W7"/>
    <mergeCell ref="Y7:Y8"/>
    <mergeCell ref="A1:Y1"/>
    <mergeCell ref="A2:Y2"/>
    <mergeCell ref="A3:Y3"/>
    <mergeCell ref="A4:Y4"/>
    <mergeCell ref="A5:Y5"/>
    <mergeCell ref="A6:Y6"/>
    <mergeCell ref="A7:A8"/>
    <mergeCell ref="B7:B8"/>
    <mergeCell ref="C7:D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67DB-ACF0-48BB-AAB4-97019E925B73}">
  <dimension ref="A1"/>
  <sheetViews>
    <sheetView workbookViewId="0">
      <selection activeCell="A3" sqref="A3"/>
    </sheetView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2"/>
  <sheetViews>
    <sheetView workbookViewId="0">
      <pane xSplit="2" ySplit="2" topLeftCell="C50" activePane="bottomRight" state="frozen"/>
      <selection pane="topRight" activeCell="C1" sqref="C1"/>
      <selection pane="bottomLeft" activeCell="A6" sqref="A6"/>
      <selection pane="bottomRight" activeCell="T60" sqref="T60"/>
    </sheetView>
  </sheetViews>
  <sheetFormatPr baseColWidth="10" defaultColWidth="14.42578125" defaultRowHeight="15" customHeight="1"/>
  <cols>
    <col min="1" max="1" width="14.28515625" customWidth="1"/>
    <col min="2" max="2" width="13.140625" customWidth="1"/>
    <col min="3" max="9" width="10.7109375" customWidth="1"/>
    <col min="10" max="10" width="5.85546875" customWidth="1"/>
    <col min="11" max="12" width="10.7109375" customWidth="1"/>
    <col min="13" max="13" width="6.42578125" customWidth="1"/>
    <col min="14" max="15" width="10.7109375" customWidth="1"/>
    <col min="16" max="16" width="8.42578125" customWidth="1"/>
    <col min="17" max="19" width="10.7109375" customWidth="1"/>
    <col min="20" max="20" width="8.5703125" customWidth="1"/>
    <col min="21" max="22" width="10.7109375" customWidth="1"/>
  </cols>
  <sheetData>
    <row r="1" spans="1:22">
      <c r="C1" s="45">
        <v>2.1</v>
      </c>
      <c r="D1" s="46"/>
      <c r="E1" s="2">
        <v>2.2000000000000002</v>
      </c>
      <c r="F1" s="2">
        <v>2.6</v>
      </c>
      <c r="G1" s="45">
        <v>2.7</v>
      </c>
      <c r="H1" s="46"/>
      <c r="I1" s="2"/>
      <c r="J1" s="1"/>
      <c r="K1" s="45">
        <v>2.5</v>
      </c>
      <c r="L1" s="46"/>
      <c r="M1" s="3"/>
      <c r="N1" s="45">
        <v>2.2999999999999998</v>
      </c>
      <c r="O1" s="47"/>
      <c r="P1" s="3"/>
      <c r="Q1" s="2">
        <v>2.4</v>
      </c>
      <c r="R1" s="2">
        <v>2.8</v>
      </c>
      <c r="S1" s="2"/>
      <c r="T1" s="32"/>
      <c r="U1" s="48" t="s">
        <v>6</v>
      </c>
      <c r="V1" s="4"/>
    </row>
    <row r="2" spans="1:22" ht="127.5">
      <c r="A2" s="23" t="s">
        <v>3</v>
      </c>
      <c r="B2" s="24" t="s">
        <v>4</v>
      </c>
      <c r="C2" s="5" t="s">
        <v>7</v>
      </c>
      <c r="D2" s="6" t="s">
        <v>8</v>
      </c>
      <c r="E2" s="7" t="s">
        <v>9</v>
      </c>
      <c r="F2" s="7" t="s">
        <v>33</v>
      </c>
      <c r="G2" s="5" t="s">
        <v>17</v>
      </c>
      <c r="H2" s="6" t="s">
        <v>18</v>
      </c>
      <c r="I2" s="7" t="s">
        <v>20</v>
      </c>
      <c r="J2" s="30"/>
      <c r="K2" s="18" t="s">
        <v>35</v>
      </c>
      <c r="L2" s="19" t="s">
        <v>36</v>
      </c>
      <c r="M2" s="31"/>
      <c r="N2" s="5" t="s">
        <v>10</v>
      </c>
      <c r="O2" s="8" t="s">
        <v>34</v>
      </c>
      <c r="P2" s="31"/>
      <c r="Q2" s="20" t="s">
        <v>37</v>
      </c>
      <c r="R2" s="20" t="s">
        <v>19</v>
      </c>
      <c r="S2" s="20" t="s">
        <v>38</v>
      </c>
      <c r="T2" s="33"/>
      <c r="U2" s="49"/>
      <c r="V2" s="9"/>
    </row>
    <row r="3" spans="1:22" ht="31.5">
      <c r="A3" s="22" t="s">
        <v>67</v>
      </c>
      <c r="B3" s="21" t="s">
        <v>39</v>
      </c>
      <c r="C3" s="12">
        <v>1</v>
      </c>
      <c r="D3" s="12">
        <v>0</v>
      </c>
      <c r="E3" s="12">
        <v>9</v>
      </c>
      <c r="F3" s="12">
        <v>8</v>
      </c>
      <c r="G3" s="12">
        <v>5</v>
      </c>
      <c r="H3" s="12">
        <v>0</v>
      </c>
      <c r="I3" s="13">
        <v>11</v>
      </c>
      <c r="J3" s="36">
        <f>SUM(C3:H3,I3)</f>
        <v>34</v>
      </c>
      <c r="K3" s="12">
        <v>0</v>
      </c>
      <c r="L3" s="12">
        <v>0</v>
      </c>
      <c r="M3" s="37">
        <f>SUM(K3,L3)</f>
        <v>0</v>
      </c>
      <c r="N3" s="12">
        <v>17</v>
      </c>
      <c r="O3" s="12">
        <v>53</v>
      </c>
      <c r="P3" s="37">
        <f>SUM(N3,O3)</f>
        <v>70</v>
      </c>
      <c r="Q3" s="12">
        <v>5</v>
      </c>
      <c r="R3" s="13">
        <v>5</v>
      </c>
      <c r="S3" s="12">
        <v>0</v>
      </c>
      <c r="T3" s="37">
        <f>SUM(Q3:R3,S3)</f>
        <v>10</v>
      </c>
      <c r="U3" s="13">
        <f>SUM(J3,M3,P3,T3)</f>
        <v>114</v>
      </c>
    </row>
    <row r="4" spans="1:22" ht="31.5">
      <c r="A4" s="10"/>
      <c r="B4" s="21" t="s">
        <v>40</v>
      </c>
      <c r="C4" s="12">
        <v>4</v>
      </c>
      <c r="D4" s="12">
        <v>0</v>
      </c>
      <c r="E4" s="12">
        <v>10</v>
      </c>
      <c r="F4" s="12">
        <v>9</v>
      </c>
      <c r="G4" s="12">
        <v>7</v>
      </c>
      <c r="H4" s="12">
        <v>0</v>
      </c>
      <c r="I4" s="13">
        <v>9</v>
      </c>
      <c r="J4" s="36">
        <f t="shared" ref="J4:J34" si="0">SUM(C4:H4,I4)</f>
        <v>39</v>
      </c>
      <c r="K4" s="12">
        <v>0</v>
      </c>
      <c r="L4" s="12">
        <v>2</v>
      </c>
      <c r="M4" s="37">
        <f t="shared" ref="M4:M35" si="1">SUM(K4,L4)</f>
        <v>2</v>
      </c>
      <c r="N4" s="12">
        <v>21</v>
      </c>
      <c r="O4" s="12">
        <v>55</v>
      </c>
      <c r="P4" s="37">
        <f t="shared" ref="P4:P34" si="2">SUM(N4,O4)</f>
        <v>76</v>
      </c>
      <c r="Q4" s="12">
        <v>4</v>
      </c>
      <c r="R4" s="13">
        <v>5</v>
      </c>
      <c r="S4" s="12">
        <v>0</v>
      </c>
      <c r="T4" s="37">
        <f t="shared" ref="T4:T34" si="3">SUM(Q4:R4,S4)</f>
        <v>9</v>
      </c>
      <c r="U4" s="15">
        <f t="shared" ref="U4:U35" si="4">SUM(J4,M4,P4,T4)</f>
        <v>126</v>
      </c>
    </row>
    <row r="5" spans="1:22" ht="31.5">
      <c r="A5" s="10"/>
      <c r="B5" s="21" t="s">
        <v>41</v>
      </c>
      <c r="C5" s="12">
        <v>4</v>
      </c>
      <c r="D5" s="12">
        <v>0</v>
      </c>
      <c r="E5" s="12">
        <v>10</v>
      </c>
      <c r="F5" s="12">
        <v>7</v>
      </c>
      <c r="G5" s="12">
        <v>5</v>
      </c>
      <c r="H5" s="12">
        <v>1</v>
      </c>
      <c r="I5" s="13">
        <v>13</v>
      </c>
      <c r="J5" s="36">
        <f t="shared" si="0"/>
        <v>40</v>
      </c>
      <c r="K5" s="12">
        <v>0</v>
      </c>
      <c r="L5" s="12">
        <v>1</v>
      </c>
      <c r="M5" s="37">
        <f t="shared" si="1"/>
        <v>1</v>
      </c>
      <c r="N5" s="12">
        <v>22</v>
      </c>
      <c r="O5" s="12">
        <v>55</v>
      </c>
      <c r="P5" s="37">
        <f t="shared" si="2"/>
        <v>77</v>
      </c>
      <c r="Q5" s="12">
        <v>6</v>
      </c>
      <c r="R5" s="13">
        <v>4</v>
      </c>
      <c r="S5" s="12">
        <v>0</v>
      </c>
      <c r="T5" s="37">
        <f t="shared" si="3"/>
        <v>10</v>
      </c>
      <c r="U5" s="15">
        <f t="shared" si="4"/>
        <v>128</v>
      </c>
    </row>
    <row r="6" spans="1:22" ht="31.5">
      <c r="A6" s="10"/>
      <c r="B6" s="21" t="s">
        <v>42</v>
      </c>
      <c r="C6" s="12">
        <v>4</v>
      </c>
      <c r="D6" s="12">
        <v>2</v>
      </c>
      <c r="E6" s="12">
        <v>14</v>
      </c>
      <c r="F6" s="12">
        <v>12</v>
      </c>
      <c r="G6" s="12">
        <v>3</v>
      </c>
      <c r="H6" s="12">
        <v>0</v>
      </c>
      <c r="I6" s="13">
        <v>12</v>
      </c>
      <c r="J6" s="36">
        <f t="shared" si="0"/>
        <v>47</v>
      </c>
      <c r="K6" s="12">
        <v>1</v>
      </c>
      <c r="L6" s="12">
        <v>1</v>
      </c>
      <c r="M6" s="37">
        <f t="shared" si="1"/>
        <v>2</v>
      </c>
      <c r="N6" s="12">
        <v>15</v>
      </c>
      <c r="O6" s="12">
        <v>60</v>
      </c>
      <c r="P6" s="37">
        <f t="shared" si="2"/>
        <v>75</v>
      </c>
      <c r="Q6" s="12">
        <v>4</v>
      </c>
      <c r="R6" s="13">
        <v>4</v>
      </c>
      <c r="S6" s="12">
        <v>0</v>
      </c>
      <c r="T6" s="37">
        <f t="shared" si="3"/>
        <v>8</v>
      </c>
      <c r="U6" s="15">
        <f t="shared" si="4"/>
        <v>132</v>
      </c>
    </row>
    <row r="7" spans="1:22" ht="31.5">
      <c r="A7" s="10"/>
      <c r="B7" s="21" t="s">
        <v>43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36">
        <f t="shared" si="0"/>
        <v>0</v>
      </c>
      <c r="K7" s="13">
        <v>0</v>
      </c>
      <c r="L7" s="13">
        <v>0</v>
      </c>
      <c r="M7" s="37">
        <f t="shared" si="1"/>
        <v>0</v>
      </c>
      <c r="N7" s="13">
        <v>23</v>
      </c>
      <c r="O7" s="13">
        <v>64</v>
      </c>
      <c r="P7" s="37">
        <f t="shared" si="2"/>
        <v>87</v>
      </c>
      <c r="Q7" s="13">
        <v>0</v>
      </c>
      <c r="R7" s="13">
        <v>0</v>
      </c>
      <c r="S7" s="13">
        <v>0</v>
      </c>
      <c r="T7" s="37">
        <f t="shared" si="3"/>
        <v>0</v>
      </c>
      <c r="U7" s="15">
        <f t="shared" si="4"/>
        <v>87</v>
      </c>
    </row>
    <row r="8" spans="1:22" ht="31.5">
      <c r="A8" s="10"/>
      <c r="B8" s="21" t="s">
        <v>44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3">
        <v>0</v>
      </c>
      <c r="J8" s="36">
        <f t="shared" si="0"/>
        <v>0</v>
      </c>
      <c r="K8" s="12">
        <v>0</v>
      </c>
      <c r="L8" s="12">
        <v>0</v>
      </c>
      <c r="M8" s="37">
        <f t="shared" si="1"/>
        <v>0</v>
      </c>
      <c r="N8" s="12">
        <v>27</v>
      </c>
      <c r="O8" s="12">
        <v>115</v>
      </c>
      <c r="P8" s="37">
        <f t="shared" si="2"/>
        <v>142</v>
      </c>
      <c r="Q8" s="12">
        <v>0</v>
      </c>
      <c r="R8" s="13">
        <v>0</v>
      </c>
      <c r="S8" s="12">
        <v>0</v>
      </c>
      <c r="T8" s="37">
        <f t="shared" si="3"/>
        <v>0</v>
      </c>
      <c r="U8" s="15">
        <f t="shared" si="4"/>
        <v>142</v>
      </c>
    </row>
    <row r="9" spans="1:22" s="29" customFormat="1" ht="15.75">
      <c r="A9" s="25"/>
      <c r="B9" s="26"/>
      <c r="C9" s="27">
        <f t="shared" ref="C9:S9" si="5">SUM(C3:C8)</f>
        <v>13</v>
      </c>
      <c r="D9" s="27">
        <f t="shared" si="5"/>
        <v>2</v>
      </c>
      <c r="E9" s="27">
        <f t="shared" si="5"/>
        <v>43</v>
      </c>
      <c r="F9" s="27">
        <f t="shared" si="5"/>
        <v>36</v>
      </c>
      <c r="G9" s="27">
        <f t="shared" si="5"/>
        <v>20</v>
      </c>
      <c r="H9" s="27">
        <f t="shared" si="5"/>
        <v>1</v>
      </c>
      <c r="I9" s="28">
        <f t="shared" si="5"/>
        <v>45</v>
      </c>
      <c r="J9" s="36">
        <f t="shared" si="0"/>
        <v>160</v>
      </c>
      <c r="K9" s="27">
        <f t="shared" si="5"/>
        <v>1</v>
      </c>
      <c r="L9" s="27">
        <f t="shared" si="5"/>
        <v>4</v>
      </c>
      <c r="M9" s="37">
        <f t="shared" si="1"/>
        <v>5</v>
      </c>
      <c r="N9" s="27">
        <f t="shared" si="5"/>
        <v>125</v>
      </c>
      <c r="O9" s="27">
        <f t="shared" si="5"/>
        <v>402</v>
      </c>
      <c r="P9" s="37">
        <f t="shared" si="2"/>
        <v>527</v>
      </c>
      <c r="Q9" s="27">
        <f t="shared" si="5"/>
        <v>19</v>
      </c>
      <c r="R9" s="28">
        <f t="shared" si="5"/>
        <v>18</v>
      </c>
      <c r="S9" s="27">
        <f t="shared" si="5"/>
        <v>0</v>
      </c>
      <c r="T9" s="37">
        <f t="shared" si="3"/>
        <v>37</v>
      </c>
      <c r="U9" s="15">
        <f t="shared" si="4"/>
        <v>729</v>
      </c>
    </row>
    <row r="10" spans="1:22" ht="31.5">
      <c r="A10" s="22" t="s">
        <v>68</v>
      </c>
      <c r="B10" s="21" t="s">
        <v>45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3">
        <v>0</v>
      </c>
      <c r="J10" s="36">
        <f t="shared" si="0"/>
        <v>0</v>
      </c>
      <c r="K10" s="12">
        <v>0</v>
      </c>
      <c r="L10" s="12">
        <v>0</v>
      </c>
      <c r="M10" s="37">
        <f t="shared" si="1"/>
        <v>0</v>
      </c>
      <c r="N10" s="12">
        <v>18</v>
      </c>
      <c r="O10" s="12">
        <v>79</v>
      </c>
      <c r="P10" s="37">
        <f t="shared" si="2"/>
        <v>97</v>
      </c>
      <c r="Q10" s="12">
        <v>0</v>
      </c>
      <c r="R10" s="13">
        <v>0</v>
      </c>
      <c r="S10" s="12">
        <v>0</v>
      </c>
      <c r="T10" s="37">
        <f t="shared" si="3"/>
        <v>0</v>
      </c>
      <c r="U10" s="15">
        <f t="shared" si="4"/>
        <v>97</v>
      </c>
    </row>
    <row r="11" spans="1:22" ht="31.5">
      <c r="A11" s="10"/>
      <c r="B11" s="21" t="s">
        <v>46</v>
      </c>
      <c r="C11" s="12">
        <v>2</v>
      </c>
      <c r="D11" s="12">
        <v>1</v>
      </c>
      <c r="E11" s="12">
        <v>8</v>
      </c>
      <c r="F11" s="12">
        <v>14</v>
      </c>
      <c r="G11" s="12">
        <v>8</v>
      </c>
      <c r="H11" s="12">
        <v>0</v>
      </c>
      <c r="I11" s="13">
        <v>10</v>
      </c>
      <c r="J11" s="36">
        <f t="shared" si="0"/>
        <v>43</v>
      </c>
      <c r="K11" s="12">
        <v>3</v>
      </c>
      <c r="L11" s="12">
        <v>0</v>
      </c>
      <c r="M11" s="37">
        <f t="shared" si="1"/>
        <v>3</v>
      </c>
      <c r="N11" s="12">
        <v>11</v>
      </c>
      <c r="O11" s="12">
        <v>53</v>
      </c>
      <c r="P11" s="37">
        <f t="shared" si="2"/>
        <v>64</v>
      </c>
      <c r="Q11" s="12">
        <v>7</v>
      </c>
      <c r="R11" s="13">
        <v>0</v>
      </c>
      <c r="S11" s="12">
        <v>0</v>
      </c>
      <c r="T11" s="37">
        <f t="shared" si="3"/>
        <v>7</v>
      </c>
      <c r="U11" s="15">
        <f t="shared" si="4"/>
        <v>117</v>
      </c>
    </row>
    <row r="12" spans="1:22" ht="31.5">
      <c r="A12" s="10"/>
      <c r="B12" s="21" t="s">
        <v>47</v>
      </c>
      <c r="C12" s="12">
        <v>5</v>
      </c>
      <c r="D12" s="12">
        <v>0</v>
      </c>
      <c r="E12" s="12">
        <v>13</v>
      </c>
      <c r="F12" s="12">
        <v>0</v>
      </c>
      <c r="G12" s="12">
        <v>7</v>
      </c>
      <c r="H12" s="12">
        <v>0</v>
      </c>
      <c r="I12" s="13">
        <v>16</v>
      </c>
      <c r="J12" s="36">
        <f t="shared" si="0"/>
        <v>41</v>
      </c>
      <c r="K12" s="12">
        <v>5</v>
      </c>
      <c r="L12" s="12">
        <v>3</v>
      </c>
      <c r="M12" s="37">
        <f t="shared" si="1"/>
        <v>8</v>
      </c>
      <c r="N12" s="12">
        <v>19</v>
      </c>
      <c r="O12" s="12">
        <v>50</v>
      </c>
      <c r="P12" s="37">
        <f t="shared" si="2"/>
        <v>69</v>
      </c>
      <c r="Q12" s="12">
        <v>1</v>
      </c>
      <c r="R12" s="13">
        <v>8</v>
      </c>
      <c r="S12" s="12">
        <v>4</v>
      </c>
      <c r="T12" s="37">
        <f t="shared" si="3"/>
        <v>13</v>
      </c>
      <c r="U12" s="15">
        <f t="shared" si="4"/>
        <v>131</v>
      </c>
    </row>
    <row r="13" spans="1:22" ht="31.5">
      <c r="A13" s="10"/>
      <c r="B13" s="21" t="s">
        <v>48</v>
      </c>
      <c r="C13" s="12">
        <v>2</v>
      </c>
      <c r="D13" s="12">
        <v>0</v>
      </c>
      <c r="E13" s="12">
        <v>7</v>
      </c>
      <c r="F13" s="12">
        <v>3</v>
      </c>
      <c r="G13" s="12">
        <v>6</v>
      </c>
      <c r="H13" s="12">
        <v>1</v>
      </c>
      <c r="I13" s="13">
        <v>22</v>
      </c>
      <c r="J13" s="36">
        <f t="shared" si="0"/>
        <v>41</v>
      </c>
      <c r="K13" s="12">
        <v>0</v>
      </c>
      <c r="L13" s="12">
        <v>0</v>
      </c>
      <c r="M13" s="37">
        <f t="shared" si="1"/>
        <v>0</v>
      </c>
      <c r="N13" s="12">
        <v>15</v>
      </c>
      <c r="O13" s="12">
        <v>56</v>
      </c>
      <c r="P13" s="37">
        <f t="shared" si="2"/>
        <v>71</v>
      </c>
      <c r="Q13" s="12">
        <v>3</v>
      </c>
      <c r="R13" s="13">
        <v>8</v>
      </c>
      <c r="S13" s="12">
        <v>0</v>
      </c>
      <c r="T13" s="37">
        <f t="shared" si="3"/>
        <v>11</v>
      </c>
      <c r="U13" s="15">
        <f t="shared" si="4"/>
        <v>123</v>
      </c>
    </row>
    <row r="14" spans="1:22" ht="31.5">
      <c r="A14" s="10"/>
      <c r="B14" s="21" t="s">
        <v>49</v>
      </c>
      <c r="C14" s="13">
        <v>4</v>
      </c>
      <c r="D14" s="13">
        <v>0</v>
      </c>
      <c r="E14" s="13">
        <v>7</v>
      </c>
      <c r="F14" s="13">
        <v>12</v>
      </c>
      <c r="G14" s="13">
        <v>7</v>
      </c>
      <c r="H14" s="13">
        <v>0</v>
      </c>
      <c r="I14" s="13">
        <v>21</v>
      </c>
      <c r="J14" s="36">
        <f t="shared" si="0"/>
        <v>51</v>
      </c>
      <c r="K14" s="13">
        <v>0</v>
      </c>
      <c r="L14" s="13">
        <v>0</v>
      </c>
      <c r="M14" s="37">
        <f t="shared" si="1"/>
        <v>0</v>
      </c>
      <c r="N14" s="13">
        <v>12</v>
      </c>
      <c r="O14" s="13">
        <v>56</v>
      </c>
      <c r="P14" s="37">
        <f t="shared" si="2"/>
        <v>68</v>
      </c>
      <c r="Q14" s="13">
        <v>6</v>
      </c>
      <c r="R14" s="13">
        <v>0</v>
      </c>
      <c r="S14" s="15">
        <v>2</v>
      </c>
      <c r="T14" s="37">
        <f t="shared" si="3"/>
        <v>8</v>
      </c>
      <c r="U14" s="15">
        <f t="shared" si="4"/>
        <v>127</v>
      </c>
    </row>
    <row r="15" spans="1:22" ht="31.5">
      <c r="A15" s="10"/>
      <c r="B15" s="21" t="s">
        <v>50</v>
      </c>
      <c r="C15" s="13">
        <v>0</v>
      </c>
      <c r="D15" s="13">
        <v>0</v>
      </c>
      <c r="E15" s="13">
        <v>0</v>
      </c>
      <c r="F15" s="12">
        <v>0</v>
      </c>
      <c r="G15" s="12">
        <v>0</v>
      </c>
      <c r="H15" s="12">
        <v>0</v>
      </c>
      <c r="I15" s="13">
        <v>0</v>
      </c>
      <c r="J15" s="36">
        <f t="shared" si="0"/>
        <v>0</v>
      </c>
      <c r="K15" s="13">
        <v>0</v>
      </c>
      <c r="L15" s="12">
        <v>0</v>
      </c>
      <c r="M15" s="37">
        <f t="shared" si="1"/>
        <v>0</v>
      </c>
      <c r="N15" s="13">
        <v>22</v>
      </c>
      <c r="O15" s="13">
        <v>77</v>
      </c>
      <c r="P15" s="37">
        <f t="shared" si="2"/>
        <v>99</v>
      </c>
      <c r="Q15" s="13">
        <v>0</v>
      </c>
      <c r="R15" s="13">
        <v>0</v>
      </c>
      <c r="S15" s="12">
        <v>0</v>
      </c>
      <c r="T15" s="37">
        <f t="shared" si="3"/>
        <v>0</v>
      </c>
      <c r="U15" s="15">
        <f t="shared" si="4"/>
        <v>99</v>
      </c>
    </row>
    <row r="16" spans="1:22" ht="31.5">
      <c r="A16" s="10"/>
      <c r="B16" s="21" t="s">
        <v>51</v>
      </c>
      <c r="C16" s="13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3">
        <v>0</v>
      </c>
      <c r="J16" s="36">
        <f t="shared" si="0"/>
        <v>0</v>
      </c>
      <c r="K16" s="13">
        <v>0</v>
      </c>
      <c r="L16" s="12">
        <v>0</v>
      </c>
      <c r="M16" s="37">
        <f t="shared" si="1"/>
        <v>0</v>
      </c>
      <c r="N16" s="13">
        <v>15</v>
      </c>
      <c r="O16" s="13">
        <v>124</v>
      </c>
      <c r="P16" s="37">
        <f t="shared" si="2"/>
        <v>139</v>
      </c>
      <c r="Q16" s="13">
        <v>0</v>
      </c>
      <c r="R16" s="13">
        <v>0</v>
      </c>
      <c r="S16" s="12">
        <v>0</v>
      </c>
      <c r="T16" s="37">
        <f t="shared" si="3"/>
        <v>0</v>
      </c>
      <c r="U16" s="15">
        <f t="shared" si="4"/>
        <v>139</v>
      </c>
    </row>
    <row r="17" spans="1:21" ht="15.75">
      <c r="A17" s="10"/>
      <c r="B17" s="21"/>
      <c r="C17" s="27">
        <f t="shared" ref="C17" si="6">SUM(C11:C16)</f>
        <v>13</v>
      </c>
      <c r="D17" s="27">
        <f t="shared" ref="D17" si="7">SUM(D11:D16)</f>
        <v>1</v>
      </c>
      <c r="E17" s="27">
        <f t="shared" ref="E17" si="8">SUM(E11:E16)</f>
        <v>35</v>
      </c>
      <c r="F17" s="27">
        <f t="shared" ref="F17" si="9">SUM(F11:F16)</f>
        <v>29</v>
      </c>
      <c r="G17" s="27">
        <f t="shared" ref="G17" si="10">SUM(G11:G16)</f>
        <v>28</v>
      </c>
      <c r="H17" s="27">
        <f t="shared" ref="H17" si="11">SUM(H11:H16)</f>
        <v>1</v>
      </c>
      <c r="I17" s="27">
        <f t="shared" ref="I17" si="12">SUM(I11:I16)</f>
        <v>69</v>
      </c>
      <c r="J17" s="37">
        <f t="shared" ref="J17" si="13">SUM(J11:J16)</f>
        <v>176</v>
      </c>
      <c r="K17" s="27">
        <f t="shared" ref="K17" si="14">SUM(K11:K16)</f>
        <v>8</v>
      </c>
      <c r="L17" s="27">
        <f t="shared" ref="L17" si="15">SUM(L11:L16)</f>
        <v>3</v>
      </c>
      <c r="M17" s="37">
        <f t="shared" si="1"/>
        <v>11</v>
      </c>
      <c r="N17" s="27">
        <f>SUM(N10:N16)</f>
        <v>112</v>
      </c>
      <c r="O17" s="27">
        <f t="shared" ref="O17:T17" si="16">SUM(O10:O16)</f>
        <v>495</v>
      </c>
      <c r="P17" s="37">
        <f t="shared" si="16"/>
        <v>607</v>
      </c>
      <c r="Q17" s="27">
        <f t="shared" si="16"/>
        <v>17</v>
      </c>
      <c r="R17" s="27">
        <f t="shared" si="16"/>
        <v>16</v>
      </c>
      <c r="S17" s="27">
        <f t="shared" si="16"/>
        <v>6</v>
      </c>
      <c r="T17" s="37">
        <f t="shared" si="16"/>
        <v>39</v>
      </c>
      <c r="U17" s="15">
        <f t="shared" si="4"/>
        <v>833</v>
      </c>
    </row>
    <row r="18" spans="1:21" ht="31.5">
      <c r="A18" s="22" t="s">
        <v>69</v>
      </c>
      <c r="B18" s="21" t="s">
        <v>52</v>
      </c>
      <c r="C18" s="12">
        <v>4</v>
      </c>
      <c r="D18" s="12">
        <v>0</v>
      </c>
      <c r="E18" s="12">
        <v>10</v>
      </c>
      <c r="F18" s="12">
        <v>10</v>
      </c>
      <c r="G18" s="12">
        <v>6</v>
      </c>
      <c r="H18" s="12">
        <v>1</v>
      </c>
      <c r="I18" s="13">
        <v>8</v>
      </c>
      <c r="J18" s="36">
        <f t="shared" si="0"/>
        <v>39</v>
      </c>
      <c r="K18" s="12">
        <v>0</v>
      </c>
      <c r="L18" s="12">
        <v>2</v>
      </c>
      <c r="M18" s="37">
        <f t="shared" si="1"/>
        <v>2</v>
      </c>
      <c r="N18" s="12">
        <v>22</v>
      </c>
      <c r="O18" s="12">
        <v>82</v>
      </c>
      <c r="P18" s="37">
        <f t="shared" si="2"/>
        <v>104</v>
      </c>
      <c r="Q18" s="12">
        <v>2</v>
      </c>
      <c r="R18" s="13">
        <v>9</v>
      </c>
      <c r="S18" s="12">
        <v>0</v>
      </c>
      <c r="T18" s="37">
        <f t="shared" si="3"/>
        <v>11</v>
      </c>
      <c r="U18" s="15">
        <f t="shared" si="4"/>
        <v>156</v>
      </c>
    </row>
    <row r="19" spans="1:21" ht="31.5">
      <c r="A19" s="10"/>
      <c r="B19" s="21" t="s">
        <v>53</v>
      </c>
      <c r="C19" s="12">
        <v>2</v>
      </c>
      <c r="D19" s="12">
        <v>0</v>
      </c>
      <c r="E19" s="12">
        <v>11</v>
      </c>
      <c r="F19" s="12">
        <v>10</v>
      </c>
      <c r="G19" s="12">
        <v>8</v>
      </c>
      <c r="H19" s="12">
        <v>0</v>
      </c>
      <c r="I19" s="13">
        <v>15</v>
      </c>
      <c r="J19" s="36">
        <f t="shared" si="0"/>
        <v>46</v>
      </c>
      <c r="K19" s="12">
        <v>0</v>
      </c>
      <c r="L19" s="12">
        <v>3</v>
      </c>
      <c r="M19" s="37">
        <f t="shared" si="1"/>
        <v>3</v>
      </c>
      <c r="N19" s="12">
        <v>17</v>
      </c>
      <c r="O19" s="12">
        <v>71</v>
      </c>
      <c r="P19" s="37">
        <f t="shared" si="2"/>
        <v>88</v>
      </c>
      <c r="Q19" s="12">
        <v>2</v>
      </c>
      <c r="R19" s="13">
        <v>7</v>
      </c>
      <c r="S19" s="12">
        <v>1</v>
      </c>
      <c r="T19" s="37">
        <f t="shared" si="3"/>
        <v>10</v>
      </c>
      <c r="U19" s="15">
        <f t="shared" si="4"/>
        <v>147</v>
      </c>
    </row>
    <row r="20" spans="1:21" ht="31.5">
      <c r="A20" s="10"/>
      <c r="B20" s="21" t="s">
        <v>54</v>
      </c>
      <c r="C20" s="12">
        <v>1</v>
      </c>
      <c r="D20" s="12">
        <v>0</v>
      </c>
      <c r="E20" s="12">
        <v>14</v>
      </c>
      <c r="F20" s="12">
        <v>3</v>
      </c>
      <c r="G20" s="12">
        <v>9</v>
      </c>
      <c r="H20" s="12">
        <v>1</v>
      </c>
      <c r="I20" s="13">
        <v>16</v>
      </c>
      <c r="J20" s="36">
        <f t="shared" si="0"/>
        <v>44</v>
      </c>
      <c r="K20" s="12">
        <v>0</v>
      </c>
      <c r="L20" s="12">
        <v>0</v>
      </c>
      <c r="M20" s="37">
        <f t="shared" si="1"/>
        <v>0</v>
      </c>
      <c r="N20" s="12">
        <v>21</v>
      </c>
      <c r="O20" s="12">
        <v>82</v>
      </c>
      <c r="P20" s="37">
        <f t="shared" si="2"/>
        <v>103</v>
      </c>
      <c r="Q20" s="12">
        <v>3</v>
      </c>
      <c r="R20" s="13">
        <v>7</v>
      </c>
      <c r="S20" s="12">
        <v>0</v>
      </c>
      <c r="T20" s="37">
        <f t="shared" si="3"/>
        <v>10</v>
      </c>
      <c r="U20" s="15">
        <f t="shared" si="4"/>
        <v>157</v>
      </c>
    </row>
    <row r="21" spans="1:21" ht="31.5">
      <c r="A21" s="10"/>
      <c r="B21" s="21" t="s">
        <v>55</v>
      </c>
      <c r="C21" s="12">
        <v>3</v>
      </c>
      <c r="D21" s="12">
        <v>1</v>
      </c>
      <c r="E21" s="12">
        <v>13</v>
      </c>
      <c r="F21" s="12">
        <v>9</v>
      </c>
      <c r="G21" s="12">
        <v>9</v>
      </c>
      <c r="H21" s="12">
        <v>0</v>
      </c>
      <c r="I21" s="13">
        <v>13</v>
      </c>
      <c r="J21" s="36">
        <f t="shared" si="0"/>
        <v>48</v>
      </c>
      <c r="K21" s="12">
        <v>1</v>
      </c>
      <c r="L21" s="12">
        <v>2</v>
      </c>
      <c r="M21" s="37">
        <f t="shared" si="1"/>
        <v>3</v>
      </c>
      <c r="N21" s="12">
        <v>25</v>
      </c>
      <c r="O21" s="12">
        <v>79</v>
      </c>
      <c r="P21" s="37">
        <f t="shared" si="2"/>
        <v>104</v>
      </c>
      <c r="Q21" s="12">
        <v>3</v>
      </c>
      <c r="R21" s="13">
        <v>6</v>
      </c>
      <c r="S21" s="12">
        <v>0</v>
      </c>
      <c r="T21" s="37">
        <f t="shared" si="3"/>
        <v>9</v>
      </c>
      <c r="U21" s="15">
        <f t="shared" si="4"/>
        <v>164</v>
      </c>
    </row>
    <row r="22" spans="1:21" ht="31.5">
      <c r="A22" s="10"/>
      <c r="B22" s="21" t="s">
        <v>56</v>
      </c>
      <c r="C22" s="13">
        <v>1</v>
      </c>
      <c r="D22" s="13">
        <v>2</v>
      </c>
      <c r="E22" s="13">
        <v>9</v>
      </c>
      <c r="F22" s="13">
        <v>13</v>
      </c>
      <c r="G22" s="13">
        <v>7</v>
      </c>
      <c r="H22" s="13">
        <v>0</v>
      </c>
      <c r="I22" s="13">
        <v>18</v>
      </c>
      <c r="J22" s="36">
        <f t="shared" si="0"/>
        <v>50</v>
      </c>
      <c r="K22" s="13">
        <v>0</v>
      </c>
      <c r="L22" s="13">
        <v>0</v>
      </c>
      <c r="M22" s="37">
        <f t="shared" si="1"/>
        <v>0</v>
      </c>
      <c r="N22" s="13">
        <v>20</v>
      </c>
      <c r="O22" s="13">
        <v>72</v>
      </c>
      <c r="P22" s="37">
        <f t="shared" si="2"/>
        <v>92</v>
      </c>
      <c r="Q22" s="13">
        <v>5</v>
      </c>
      <c r="R22" s="13">
        <v>6</v>
      </c>
      <c r="S22" s="13">
        <v>0</v>
      </c>
      <c r="T22" s="37">
        <f t="shared" si="3"/>
        <v>11</v>
      </c>
      <c r="U22" s="15">
        <f t="shared" si="4"/>
        <v>153</v>
      </c>
    </row>
    <row r="23" spans="1:21" ht="36" customHeight="1">
      <c r="A23" s="10"/>
      <c r="B23" s="21" t="s">
        <v>57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36">
        <f t="shared" si="0"/>
        <v>0</v>
      </c>
      <c r="K23" s="13">
        <v>0</v>
      </c>
      <c r="L23" s="13">
        <v>0</v>
      </c>
      <c r="M23" s="37">
        <f t="shared" si="1"/>
        <v>0</v>
      </c>
      <c r="N23" s="13">
        <v>24</v>
      </c>
      <c r="O23" s="13">
        <v>66</v>
      </c>
      <c r="P23" s="37">
        <f t="shared" si="2"/>
        <v>90</v>
      </c>
      <c r="Q23" s="13">
        <v>0</v>
      </c>
      <c r="R23" s="13">
        <v>0</v>
      </c>
      <c r="S23" s="13">
        <v>0</v>
      </c>
      <c r="T23" s="37">
        <f t="shared" si="3"/>
        <v>0</v>
      </c>
      <c r="U23" s="15">
        <f t="shared" si="4"/>
        <v>90</v>
      </c>
    </row>
    <row r="24" spans="1:21" ht="31.5">
      <c r="A24" s="10"/>
      <c r="B24" s="21" t="s">
        <v>58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36">
        <f t="shared" si="0"/>
        <v>0</v>
      </c>
      <c r="K24" s="13">
        <v>0</v>
      </c>
      <c r="L24" s="13">
        <v>0</v>
      </c>
      <c r="M24" s="37">
        <f t="shared" si="1"/>
        <v>0</v>
      </c>
      <c r="N24" s="13">
        <v>17</v>
      </c>
      <c r="O24" s="13">
        <v>150</v>
      </c>
      <c r="P24" s="37">
        <f t="shared" si="2"/>
        <v>167</v>
      </c>
      <c r="Q24" s="13">
        <v>0</v>
      </c>
      <c r="R24" s="13">
        <v>0</v>
      </c>
      <c r="S24" s="13">
        <v>0</v>
      </c>
      <c r="T24" s="37">
        <f t="shared" si="3"/>
        <v>0</v>
      </c>
      <c r="U24" s="15">
        <f t="shared" si="4"/>
        <v>167</v>
      </c>
    </row>
    <row r="25" spans="1:21" ht="15.75">
      <c r="A25" s="10"/>
      <c r="B25" s="21"/>
      <c r="C25" s="27">
        <f>SUM(C18:C24)</f>
        <v>11</v>
      </c>
      <c r="D25" s="27">
        <f t="shared" ref="D25:T25" si="17">SUM(D18:D24)</f>
        <v>3</v>
      </c>
      <c r="E25" s="27">
        <f t="shared" si="17"/>
        <v>57</v>
      </c>
      <c r="F25" s="27">
        <f t="shared" si="17"/>
        <v>45</v>
      </c>
      <c r="G25" s="27">
        <f t="shared" si="17"/>
        <v>39</v>
      </c>
      <c r="H25" s="27">
        <f t="shared" si="17"/>
        <v>2</v>
      </c>
      <c r="I25" s="27">
        <f t="shared" si="17"/>
        <v>70</v>
      </c>
      <c r="J25" s="37">
        <f t="shared" si="17"/>
        <v>227</v>
      </c>
      <c r="K25" s="27">
        <f t="shared" si="17"/>
        <v>1</v>
      </c>
      <c r="L25" s="27">
        <f t="shared" si="17"/>
        <v>7</v>
      </c>
      <c r="M25" s="37">
        <f t="shared" si="1"/>
        <v>8</v>
      </c>
      <c r="N25" s="27">
        <f t="shared" si="17"/>
        <v>146</v>
      </c>
      <c r="O25" s="27">
        <f t="shared" si="17"/>
        <v>602</v>
      </c>
      <c r="P25" s="37">
        <f t="shared" si="17"/>
        <v>748</v>
      </c>
      <c r="Q25" s="27">
        <f t="shared" si="17"/>
        <v>15</v>
      </c>
      <c r="R25" s="27">
        <f t="shared" si="17"/>
        <v>35</v>
      </c>
      <c r="S25" s="27">
        <f t="shared" si="17"/>
        <v>1</v>
      </c>
      <c r="T25" s="37">
        <f t="shared" si="17"/>
        <v>51</v>
      </c>
      <c r="U25" s="15">
        <f t="shared" si="4"/>
        <v>1034</v>
      </c>
    </row>
    <row r="26" spans="1:21" ht="31.5">
      <c r="A26" s="22" t="s">
        <v>70</v>
      </c>
      <c r="B26" s="21" t="s">
        <v>59</v>
      </c>
      <c r="C26" s="12">
        <v>2</v>
      </c>
      <c r="D26" s="12">
        <v>0</v>
      </c>
      <c r="E26" s="12">
        <v>10</v>
      </c>
      <c r="F26" s="16">
        <v>25</v>
      </c>
      <c r="G26" s="12">
        <v>7</v>
      </c>
      <c r="H26" s="12">
        <v>0</v>
      </c>
      <c r="I26" s="13">
        <v>14</v>
      </c>
      <c r="J26" s="36">
        <f t="shared" si="0"/>
        <v>58</v>
      </c>
      <c r="K26" s="12">
        <v>0</v>
      </c>
      <c r="L26" s="12">
        <v>3</v>
      </c>
      <c r="M26" s="37">
        <f t="shared" si="1"/>
        <v>3</v>
      </c>
      <c r="N26" s="12">
        <v>26</v>
      </c>
      <c r="O26" s="12">
        <v>107</v>
      </c>
      <c r="P26" s="37">
        <f t="shared" si="2"/>
        <v>133</v>
      </c>
      <c r="Q26" s="12">
        <v>1</v>
      </c>
      <c r="R26" s="13">
        <v>3</v>
      </c>
      <c r="S26" s="12">
        <v>0</v>
      </c>
      <c r="T26" s="37">
        <f t="shared" si="3"/>
        <v>4</v>
      </c>
      <c r="U26" s="15">
        <f t="shared" si="4"/>
        <v>198</v>
      </c>
    </row>
    <row r="27" spans="1:21" ht="31.5">
      <c r="A27" s="10"/>
      <c r="B27" s="21" t="s">
        <v>60</v>
      </c>
      <c r="C27" s="12">
        <v>2</v>
      </c>
      <c r="D27" s="12">
        <v>1</v>
      </c>
      <c r="E27" s="12">
        <v>13</v>
      </c>
      <c r="F27" s="12">
        <v>27</v>
      </c>
      <c r="G27" s="12">
        <v>4</v>
      </c>
      <c r="H27" s="12">
        <v>0</v>
      </c>
      <c r="I27" s="13">
        <v>20</v>
      </c>
      <c r="J27" s="36">
        <f t="shared" si="0"/>
        <v>67</v>
      </c>
      <c r="K27" s="12">
        <v>1</v>
      </c>
      <c r="L27" s="12">
        <v>1</v>
      </c>
      <c r="M27" s="37">
        <f t="shared" si="1"/>
        <v>2</v>
      </c>
      <c r="N27" s="12">
        <v>23</v>
      </c>
      <c r="O27" s="12">
        <v>76</v>
      </c>
      <c r="P27" s="37">
        <f t="shared" si="2"/>
        <v>99</v>
      </c>
      <c r="Q27" s="12">
        <v>3</v>
      </c>
      <c r="R27" s="13">
        <v>8</v>
      </c>
      <c r="S27" s="12">
        <v>0</v>
      </c>
      <c r="T27" s="37">
        <f t="shared" si="3"/>
        <v>11</v>
      </c>
      <c r="U27" s="15">
        <f t="shared" si="4"/>
        <v>179</v>
      </c>
    </row>
    <row r="28" spans="1:21" ht="31.5">
      <c r="A28" s="10"/>
      <c r="B28" s="21" t="s">
        <v>61</v>
      </c>
      <c r="C28" s="12">
        <v>4</v>
      </c>
      <c r="D28" s="12">
        <v>1</v>
      </c>
      <c r="E28" s="12">
        <v>18</v>
      </c>
      <c r="F28" s="12">
        <v>9</v>
      </c>
      <c r="G28" s="12">
        <v>6</v>
      </c>
      <c r="H28" s="12">
        <v>1</v>
      </c>
      <c r="I28" s="13">
        <v>12</v>
      </c>
      <c r="J28" s="36">
        <f t="shared" si="0"/>
        <v>51</v>
      </c>
      <c r="K28" s="12">
        <v>1</v>
      </c>
      <c r="L28" s="12">
        <v>0</v>
      </c>
      <c r="M28" s="37">
        <f t="shared" si="1"/>
        <v>1</v>
      </c>
      <c r="N28" s="12">
        <v>17</v>
      </c>
      <c r="O28" s="12">
        <v>75</v>
      </c>
      <c r="P28" s="37">
        <f t="shared" si="2"/>
        <v>92</v>
      </c>
      <c r="Q28" s="12">
        <v>1</v>
      </c>
      <c r="R28" s="13">
        <v>7</v>
      </c>
      <c r="S28" s="12">
        <v>1</v>
      </c>
      <c r="T28" s="37">
        <f t="shared" si="3"/>
        <v>9</v>
      </c>
      <c r="U28" s="15">
        <f t="shared" si="4"/>
        <v>153</v>
      </c>
    </row>
    <row r="29" spans="1:21" ht="31.5">
      <c r="A29" s="10"/>
      <c r="B29" s="21" t="s">
        <v>62</v>
      </c>
      <c r="C29" s="12">
        <v>4</v>
      </c>
      <c r="D29" s="12">
        <v>0</v>
      </c>
      <c r="E29" s="12">
        <v>13</v>
      </c>
      <c r="F29" s="12">
        <v>19</v>
      </c>
      <c r="G29" s="12">
        <v>8</v>
      </c>
      <c r="H29" s="12">
        <v>1</v>
      </c>
      <c r="I29" s="13">
        <v>14</v>
      </c>
      <c r="J29" s="36">
        <f t="shared" si="0"/>
        <v>59</v>
      </c>
      <c r="K29" s="12">
        <v>4</v>
      </c>
      <c r="L29" s="12">
        <v>2</v>
      </c>
      <c r="M29" s="37">
        <f t="shared" si="1"/>
        <v>6</v>
      </c>
      <c r="N29" s="12">
        <v>24</v>
      </c>
      <c r="O29" s="12">
        <v>69</v>
      </c>
      <c r="P29" s="37">
        <f t="shared" si="2"/>
        <v>93</v>
      </c>
      <c r="Q29" s="12">
        <v>12</v>
      </c>
      <c r="R29" s="13">
        <v>7</v>
      </c>
      <c r="S29" s="12">
        <v>0</v>
      </c>
      <c r="T29" s="37">
        <f t="shared" si="3"/>
        <v>19</v>
      </c>
      <c r="U29" s="15">
        <f t="shared" si="4"/>
        <v>177</v>
      </c>
    </row>
    <row r="30" spans="1:21" ht="31.5">
      <c r="A30" s="10"/>
      <c r="B30" s="21" t="s">
        <v>63</v>
      </c>
      <c r="C30" s="13">
        <v>3</v>
      </c>
      <c r="D30" s="13">
        <v>0</v>
      </c>
      <c r="E30" s="13">
        <v>7</v>
      </c>
      <c r="F30" s="13">
        <v>0</v>
      </c>
      <c r="G30" s="13">
        <v>0</v>
      </c>
      <c r="H30" s="13">
        <v>0</v>
      </c>
      <c r="I30" s="13">
        <v>0</v>
      </c>
      <c r="J30" s="36">
        <f t="shared" si="0"/>
        <v>10</v>
      </c>
      <c r="K30" s="13">
        <v>0</v>
      </c>
      <c r="L30" s="13">
        <v>0</v>
      </c>
      <c r="M30" s="37">
        <f t="shared" si="1"/>
        <v>0</v>
      </c>
      <c r="N30" s="13">
        <v>22</v>
      </c>
      <c r="O30" s="13">
        <v>74</v>
      </c>
      <c r="P30" s="37">
        <f t="shared" si="2"/>
        <v>96</v>
      </c>
      <c r="Q30" s="13">
        <v>6</v>
      </c>
      <c r="R30" s="13">
        <v>7</v>
      </c>
      <c r="S30" s="13">
        <v>1</v>
      </c>
      <c r="T30" s="37">
        <f t="shared" si="3"/>
        <v>14</v>
      </c>
      <c r="U30" s="15">
        <f t="shared" si="4"/>
        <v>120</v>
      </c>
    </row>
    <row r="31" spans="1:21" ht="31.5">
      <c r="A31" s="10"/>
      <c r="B31" s="21" t="s">
        <v>64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36">
        <f t="shared" si="0"/>
        <v>0</v>
      </c>
      <c r="K31" s="13">
        <v>0</v>
      </c>
      <c r="L31" s="13">
        <v>0</v>
      </c>
      <c r="M31" s="37">
        <f t="shared" si="1"/>
        <v>0</v>
      </c>
      <c r="N31" s="13">
        <v>19</v>
      </c>
      <c r="O31" s="13">
        <v>94</v>
      </c>
      <c r="P31" s="37">
        <f t="shared" si="2"/>
        <v>113</v>
      </c>
      <c r="Q31" s="13">
        <v>0</v>
      </c>
      <c r="R31" s="13">
        <v>0</v>
      </c>
      <c r="S31" s="13">
        <v>0</v>
      </c>
      <c r="T31" s="37">
        <f t="shared" si="3"/>
        <v>0</v>
      </c>
      <c r="U31" s="15">
        <f t="shared" si="4"/>
        <v>113</v>
      </c>
    </row>
    <row r="32" spans="1:21" ht="31.5">
      <c r="A32" s="10"/>
      <c r="B32" s="21" t="s">
        <v>65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36">
        <f t="shared" si="0"/>
        <v>0</v>
      </c>
      <c r="K32" s="13">
        <v>0</v>
      </c>
      <c r="L32" s="13">
        <v>0</v>
      </c>
      <c r="M32" s="37">
        <f t="shared" si="1"/>
        <v>0</v>
      </c>
      <c r="N32" s="13">
        <v>22</v>
      </c>
      <c r="O32" s="13">
        <v>163</v>
      </c>
      <c r="P32" s="37">
        <f t="shared" si="2"/>
        <v>185</v>
      </c>
      <c r="Q32" s="13">
        <v>0</v>
      </c>
      <c r="R32" s="13">
        <v>0</v>
      </c>
      <c r="S32" s="13">
        <v>0</v>
      </c>
      <c r="T32" s="37">
        <f t="shared" si="3"/>
        <v>0</v>
      </c>
      <c r="U32" s="15">
        <f t="shared" si="4"/>
        <v>185</v>
      </c>
    </row>
    <row r="33" spans="1:21" ht="15.75">
      <c r="A33" s="10"/>
      <c r="B33" s="21"/>
      <c r="C33" s="27">
        <f>SUM(C26:C32)</f>
        <v>15</v>
      </c>
      <c r="D33" s="27">
        <f t="shared" ref="D33:T33" si="18">SUM(D26:D32)</f>
        <v>2</v>
      </c>
      <c r="E33" s="27">
        <f t="shared" si="18"/>
        <v>61</v>
      </c>
      <c r="F33" s="27">
        <f t="shared" si="18"/>
        <v>80</v>
      </c>
      <c r="G33" s="27">
        <f t="shared" si="18"/>
        <v>25</v>
      </c>
      <c r="H33" s="27">
        <f t="shared" si="18"/>
        <v>2</v>
      </c>
      <c r="I33" s="27">
        <f t="shared" si="18"/>
        <v>60</v>
      </c>
      <c r="J33" s="37">
        <f t="shared" si="18"/>
        <v>245</v>
      </c>
      <c r="K33" s="27">
        <f t="shared" si="18"/>
        <v>6</v>
      </c>
      <c r="L33" s="27">
        <f t="shared" si="18"/>
        <v>6</v>
      </c>
      <c r="M33" s="37">
        <f t="shared" si="1"/>
        <v>12</v>
      </c>
      <c r="N33" s="27">
        <f t="shared" si="18"/>
        <v>153</v>
      </c>
      <c r="O33" s="27">
        <f t="shared" si="18"/>
        <v>658</v>
      </c>
      <c r="P33" s="37">
        <f t="shared" si="18"/>
        <v>811</v>
      </c>
      <c r="Q33" s="27">
        <f t="shared" si="18"/>
        <v>23</v>
      </c>
      <c r="R33" s="27">
        <f t="shared" si="18"/>
        <v>32</v>
      </c>
      <c r="S33" s="27">
        <f t="shared" si="18"/>
        <v>2</v>
      </c>
      <c r="T33" s="37">
        <f t="shared" si="18"/>
        <v>57</v>
      </c>
      <c r="U33" s="15">
        <f t="shared" si="4"/>
        <v>1125</v>
      </c>
    </row>
    <row r="34" spans="1:21" ht="31.5">
      <c r="A34" s="22" t="s">
        <v>71</v>
      </c>
      <c r="B34" s="21" t="s">
        <v>66</v>
      </c>
      <c r="C34" s="13">
        <v>5</v>
      </c>
      <c r="D34" s="13">
        <v>0</v>
      </c>
      <c r="E34" s="13">
        <v>13</v>
      </c>
      <c r="F34" s="13">
        <v>3</v>
      </c>
      <c r="G34" s="13">
        <v>4</v>
      </c>
      <c r="H34" s="13">
        <v>0</v>
      </c>
      <c r="I34" s="13">
        <v>12</v>
      </c>
      <c r="J34" s="36">
        <f t="shared" si="0"/>
        <v>37</v>
      </c>
      <c r="K34" s="13">
        <v>0</v>
      </c>
      <c r="L34" s="13">
        <v>2</v>
      </c>
      <c r="M34" s="37">
        <f t="shared" si="1"/>
        <v>2</v>
      </c>
      <c r="N34" s="13">
        <v>16</v>
      </c>
      <c r="O34" s="13">
        <v>91</v>
      </c>
      <c r="P34" s="37">
        <f t="shared" si="2"/>
        <v>107</v>
      </c>
      <c r="Q34" s="13">
        <v>6</v>
      </c>
      <c r="R34" s="13">
        <v>4</v>
      </c>
      <c r="S34" s="13">
        <v>0</v>
      </c>
      <c r="T34" s="37">
        <f t="shared" si="3"/>
        <v>10</v>
      </c>
      <c r="U34" s="15">
        <f t="shared" si="4"/>
        <v>156</v>
      </c>
    </row>
    <row r="35" spans="1:21" ht="15.75">
      <c r="A35" s="34"/>
      <c r="B35" s="35"/>
      <c r="C35" s="28">
        <f>SUM(C34)</f>
        <v>5</v>
      </c>
      <c r="D35" s="28">
        <f t="shared" ref="D35:T35" si="19">SUM(D34)</f>
        <v>0</v>
      </c>
      <c r="E35" s="28">
        <f t="shared" si="19"/>
        <v>13</v>
      </c>
      <c r="F35" s="28">
        <f t="shared" si="19"/>
        <v>3</v>
      </c>
      <c r="G35" s="28">
        <f t="shared" si="19"/>
        <v>4</v>
      </c>
      <c r="H35" s="28">
        <f t="shared" si="19"/>
        <v>0</v>
      </c>
      <c r="I35" s="28">
        <f t="shared" si="19"/>
        <v>12</v>
      </c>
      <c r="J35" s="36">
        <f t="shared" si="19"/>
        <v>37</v>
      </c>
      <c r="K35" s="28">
        <f t="shared" si="19"/>
        <v>0</v>
      </c>
      <c r="L35" s="28">
        <f t="shared" si="19"/>
        <v>2</v>
      </c>
      <c r="M35" s="37">
        <f t="shared" si="1"/>
        <v>2</v>
      </c>
      <c r="N35" s="28">
        <f t="shared" si="19"/>
        <v>16</v>
      </c>
      <c r="O35" s="28">
        <f t="shared" si="19"/>
        <v>91</v>
      </c>
      <c r="P35" s="36">
        <f t="shared" si="19"/>
        <v>107</v>
      </c>
      <c r="Q35" s="28">
        <f t="shared" si="19"/>
        <v>6</v>
      </c>
      <c r="R35" s="28">
        <f t="shared" si="19"/>
        <v>4</v>
      </c>
      <c r="S35" s="28">
        <f t="shared" si="19"/>
        <v>0</v>
      </c>
      <c r="T35" s="36">
        <f t="shared" si="19"/>
        <v>10</v>
      </c>
      <c r="U35" s="15">
        <f t="shared" si="4"/>
        <v>156</v>
      </c>
    </row>
    <row r="36" spans="1:21" ht="15.75" customHeight="1">
      <c r="A36" s="50" t="s">
        <v>29</v>
      </c>
      <c r="B36" s="51"/>
      <c r="C36" s="14">
        <f>SUM(C9,C17,C25,C33,C35)</f>
        <v>57</v>
      </c>
      <c r="D36" s="14">
        <f t="shared" ref="D36:T36" si="20">SUM(D9,D17,D25,D33,D35)</f>
        <v>8</v>
      </c>
      <c r="E36" s="14">
        <f t="shared" si="20"/>
        <v>209</v>
      </c>
      <c r="F36" s="14">
        <f t="shared" si="20"/>
        <v>193</v>
      </c>
      <c r="G36" s="14">
        <f t="shared" si="20"/>
        <v>116</v>
      </c>
      <c r="H36" s="14">
        <f t="shared" si="20"/>
        <v>6</v>
      </c>
      <c r="I36" s="14">
        <f t="shared" si="20"/>
        <v>256</v>
      </c>
      <c r="J36" s="14">
        <f t="shared" si="20"/>
        <v>845</v>
      </c>
      <c r="K36" s="14">
        <f t="shared" si="20"/>
        <v>16</v>
      </c>
      <c r="L36" s="14">
        <f t="shared" si="20"/>
        <v>22</v>
      </c>
      <c r="M36" s="14">
        <f t="shared" si="20"/>
        <v>38</v>
      </c>
      <c r="N36" s="14">
        <f t="shared" si="20"/>
        <v>552</v>
      </c>
      <c r="O36" s="14">
        <f t="shared" si="20"/>
        <v>2248</v>
      </c>
      <c r="P36" s="14">
        <f t="shared" si="20"/>
        <v>2800</v>
      </c>
      <c r="Q36" s="14">
        <f t="shared" si="20"/>
        <v>80</v>
      </c>
      <c r="R36" s="14">
        <f t="shared" si="20"/>
        <v>105</v>
      </c>
      <c r="S36" s="14">
        <f t="shared" si="20"/>
        <v>9</v>
      </c>
      <c r="T36" s="14">
        <f t="shared" si="20"/>
        <v>194</v>
      </c>
      <c r="U36" s="14">
        <f>SUM(U9,U17,U25,U33,U35)</f>
        <v>3877</v>
      </c>
    </row>
    <row r="37" spans="1:21" ht="15.75" customHeight="1"/>
    <row r="38" spans="1:21" ht="15.75" customHeight="1"/>
    <row r="39" spans="1:21" ht="15.75" customHeight="1"/>
    <row r="40" spans="1:21" ht="15.75" customHeight="1"/>
    <row r="41" spans="1:21" ht="15.75" customHeight="1"/>
    <row r="42" spans="1:21" ht="15.75" customHeight="1">
      <c r="D42" s="5" t="s">
        <v>7</v>
      </c>
      <c r="E42" s="6" t="s">
        <v>8</v>
      </c>
      <c r="F42" s="7" t="s">
        <v>9</v>
      </c>
      <c r="G42" s="7" t="s">
        <v>33</v>
      </c>
      <c r="H42" s="5" t="s">
        <v>17</v>
      </c>
      <c r="I42" s="6" t="s">
        <v>18</v>
      </c>
      <c r="J42" s="7" t="s">
        <v>20</v>
      </c>
      <c r="K42" s="38" t="s">
        <v>72</v>
      </c>
      <c r="L42" s="18" t="s">
        <v>35</v>
      </c>
      <c r="M42" s="19" t="s">
        <v>36</v>
      </c>
      <c r="N42" s="38" t="s">
        <v>73</v>
      </c>
      <c r="O42" s="5" t="s">
        <v>10</v>
      </c>
      <c r="P42" s="8" t="s">
        <v>34</v>
      </c>
      <c r="R42" s="20" t="s">
        <v>37</v>
      </c>
      <c r="S42" s="20" t="s">
        <v>19</v>
      </c>
      <c r="T42" s="20" t="s">
        <v>38</v>
      </c>
    </row>
    <row r="43" spans="1:21" ht="31.5">
      <c r="C43" s="22" t="s">
        <v>67</v>
      </c>
      <c r="D43" s="27">
        <v>13</v>
      </c>
      <c r="E43" s="27">
        <v>2</v>
      </c>
      <c r="F43" s="27">
        <v>43</v>
      </c>
      <c r="G43" s="27">
        <v>36</v>
      </c>
      <c r="H43" s="27">
        <v>20</v>
      </c>
      <c r="I43" s="27">
        <v>1</v>
      </c>
      <c r="J43" s="28">
        <v>45</v>
      </c>
      <c r="K43">
        <f>SUM(D43:J43)</f>
        <v>160</v>
      </c>
      <c r="L43" s="27">
        <v>1</v>
      </c>
      <c r="M43" s="27">
        <v>4</v>
      </c>
      <c r="N43">
        <f>SUM(L43:M43)</f>
        <v>5</v>
      </c>
      <c r="O43" s="27">
        <v>125</v>
      </c>
      <c r="P43" s="27">
        <v>402</v>
      </c>
      <c r="Q43">
        <f>SUM(O43:P43)</f>
        <v>527</v>
      </c>
      <c r="R43" s="27">
        <v>19</v>
      </c>
      <c r="S43" s="28">
        <v>18</v>
      </c>
      <c r="T43" s="27">
        <v>0</v>
      </c>
      <c r="U43">
        <f>SUM(R43:T43)</f>
        <v>37</v>
      </c>
    </row>
    <row r="44" spans="1:21" ht="15.75" customHeight="1">
      <c r="C44" s="22" t="s">
        <v>68</v>
      </c>
      <c r="D44" s="27">
        <v>13</v>
      </c>
      <c r="E44" s="27">
        <v>1</v>
      </c>
      <c r="F44" s="27">
        <v>35</v>
      </c>
      <c r="G44" s="27">
        <v>29</v>
      </c>
      <c r="H44" s="27">
        <v>28</v>
      </c>
      <c r="I44" s="27">
        <v>1</v>
      </c>
      <c r="J44" s="27">
        <v>69</v>
      </c>
      <c r="K44">
        <f t="shared" ref="K44:K47" si="21">SUM(D44:J44)</f>
        <v>176</v>
      </c>
      <c r="L44" s="27">
        <v>8</v>
      </c>
      <c r="M44" s="27">
        <v>3</v>
      </c>
      <c r="N44">
        <f t="shared" ref="N44:N48" si="22">SUM(L44:M44)</f>
        <v>11</v>
      </c>
      <c r="O44" s="27">
        <v>112</v>
      </c>
      <c r="P44" s="27">
        <v>495</v>
      </c>
      <c r="Q44">
        <f t="shared" ref="Q44:Q48" si="23">SUM(O44:P44)</f>
        <v>607</v>
      </c>
      <c r="R44" s="27">
        <v>17</v>
      </c>
      <c r="S44" s="27">
        <v>16</v>
      </c>
      <c r="T44" s="27">
        <v>6</v>
      </c>
      <c r="U44">
        <f t="shared" ref="U44:U48" si="24">SUM(R44:T44)</f>
        <v>39</v>
      </c>
    </row>
    <row r="45" spans="1:21" ht="15.75" customHeight="1">
      <c r="C45" s="22" t="s">
        <v>69</v>
      </c>
      <c r="D45" s="27">
        <v>11</v>
      </c>
      <c r="E45" s="27">
        <v>3</v>
      </c>
      <c r="F45" s="27">
        <v>57</v>
      </c>
      <c r="G45" s="27">
        <v>45</v>
      </c>
      <c r="H45" s="27">
        <v>39</v>
      </c>
      <c r="I45" s="27">
        <v>2</v>
      </c>
      <c r="J45" s="27">
        <v>70</v>
      </c>
      <c r="K45">
        <f t="shared" si="21"/>
        <v>227</v>
      </c>
      <c r="L45" s="27">
        <v>1</v>
      </c>
      <c r="M45" s="27">
        <v>7</v>
      </c>
      <c r="N45">
        <f t="shared" si="22"/>
        <v>8</v>
      </c>
      <c r="O45" s="27">
        <v>146</v>
      </c>
      <c r="P45" s="27">
        <v>602</v>
      </c>
      <c r="Q45">
        <f t="shared" si="23"/>
        <v>748</v>
      </c>
      <c r="R45" s="27">
        <v>15</v>
      </c>
      <c r="S45" s="27">
        <v>35</v>
      </c>
      <c r="T45" s="27">
        <v>1</v>
      </c>
      <c r="U45">
        <f t="shared" si="24"/>
        <v>51</v>
      </c>
    </row>
    <row r="46" spans="1:21" ht="15.75" customHeight="1">
      <c r="C46" s="22" t="s">
        <v>70</v>
      </c>
      <c r="D46" s="27">
        <v>15</v>
      </c>
      <c r="E46" s="27">
        <v>2</v>
      </c>
      <c r="F46" s="27">
        <v>61</v>
      </c>
      <c r="G46" s="27">
        <v>80</v>
      </c>
      <c r="H46" s="27">
        <v>25</v>
      </c>
      <c r="I46" s="27">
        <v>2</v>
      </c>
      <c r="J46" s="27">
        <v>60</v>
      </c>
      <c r="K46">
        <f t="shared" si="21"/>
        <v>245</v>
      </c>
      <c r="L46" s="27">
        <v>6</v>
      </c>
      <c r="M46" s="27">
        <v>6</v>
      </c>
      <c r="N46">
        <f t="shared" si="22"/>
        <v>12</v>
      </c>
      <c r="O46" s="27">
        <v>153</v>
      </c>
      <c r="P46" s="27">
        <v>658</v>
      </c>
      <c r="Q46">
        <f t="shared" si="23"/>
        <v>811</v>
      </c>
      <c r="R46" s="27">
        <v>23</v>
      </c>
      <c r="S46" s="27">
        <v>32</v>
      </c>
      <c r="T46" s="27">
        <v>2</v>
      </c>
      <c r="U46">
        <f t="shared" si="24"/>
        <v>57</v>
      </c>
    </row>
    <row r="47" spans="1:21" ht="15.75" customHeight="1">
      <c r="C47" s="22" t="s">
        <v>71</v>
      </c>
      <c r="D47" s="28">
        <v>5</v>
      </c>
      <c r="E47" s="28">
        <v>0</v>
      </c>
      <c r="F47" s="28">
        <v>13</v>
      </c>
      <c r="G47" s="28">
        <v>3</v>
      </c>
      <c r="H47" s="28">
        <v>4</v>
      </c>
      <c r="I47" s="28">
        <v>0</v>
      </c>
      <c r="J47" s="28">
        <v>12</v>
      </c>
      <c r="K47">
        <f t="shared" si="21"/>
        <v>37</v>
      </c>
      <c r="L47" s="28">
        <v>0</v>
      </c>
      <c r="M47" s="28">
        <v>2</v>
      </c>
      <c r="N47">
        <f t="shared" si="22"/>
        <v>2</v>
      </c>
      <c r="O47" s="28">
        <v>16</v>
      </c>
      <c r="P47" s="28">
        <v>91</v>
      </c>
      <c r="Q47">
        <f t="shared" si="23"/>
        <v>107</v>
      </c>
      <c r="R47" s="28">
        <v>6</v>
      </c>
      <c r="S47" s="28">
        <v>4</v>
      </c>
      <c r="T47" s="28">
        <v>0</v>
      </c>
      <c r="U47">
        <f t="shared" si="24"/>
        <v>10</v>
      </c>
    </row>
    <row r="48" spans="1:21" ht="15.75" customHeight="1">
      <c r="D48">
        <f>SUM(D43:D47)</f>
        <v>57</v>
      </c>
      <c r="E48">
        <f t="shared" ref="E48:K48" si="25">SUM(E43:E47)</f>
        <v>8</v>
      </c>
      <c r="F48">
        <f t="shared" si="25"/>
        <v>209</v>
      </c>
      <c r="G48">
        <f t="shared" si="25"/>
        <v>193</v>
      </c>
      <c r="H48">
        <f t="shared" si="25"/>
        <v>116</v>
      </c>
      <c r="I48">
        <f t="shared" si="25"/>
        <v>6</v>
      </c>
      <c r="J48">
        <f t="shared" si="25"/>
        <v>256</v>
      </c>
      <c r="K48">
        <f t="shared" si="25"/>
        <v>845</v>
      </c>
      <c r="L48">
        <f>SUM(L43:L47)</f>
        <v>16</v>
      </c>
      <c r="M48">
        <f>SUM(M43:M47)</f>
        <v>22</v>
      </c>
      <c r="N48">
        <f t="shared" si="22"/>
        <v>38</v>
      </c>
      <c r="O48">
        <f>SUM(O43:O47)</f>
        <v>552</v>
      </c>
      <c r="P48">
        <f>SUM(P43:P47)</f>
        <v>2248</v>
      </c>
      <c r="Q48">
        <f t="shared" si="23"/>
        <v>2800</v>
      </c>
      <c r="R48">
        <f>SUM(R43:R47)</f>
        <v>80</v>
      </c>
      <c r="S48">
        <f t="shared" ref="S48:T48" si="26">SUM(S43:S47)</f>
        <v>105</v>
      </c>
      <c r="T48">
        <f t="shared" si="26"/>
        <v>9</v>
      </c>
      <c r="U48">
        <f t="shared" si="24"/>
        <v>194</v>
      </c>
    </row>
    <row r="49" spans="10:17" ht="15.75" customHeight="1"/>
    <row r="50" spans="10:17" ht="15.75" customHeight="1">
      <c r="J50" s="59" t="s">
        <v>83</v>
      </c>
      <c r="K50" s="38" t="s">
        <v>72</v>
      </c>
      <c r="L50" s="38" t="s">
        <v>73</v>
      </c>
      <c r="M50" s="5" t="s">
        <v>10</v>
      </c>
      <c r="N50" s="8" t="s">
        <v>34</v>
      </c>
      <c r="O50" s="20" t="s">
        <v>37</v>
      </c>
      <c r="P50" s="20" t="s">
        <v>75</v>
      </c>
      <c r="Q50" s="20" t="s">
        <v>38</v>
      </c>
    </row>
    <row r="51" spans="10:17" ht="15.75" customHeight="1">
      <c r="J51" s="21" t="s">
        <v>39</v>
      </c>
      <c r="K51" s="36">
        <v>34</v>
      </c>
      <c r="L51" s="37">
        <v>0</v>
      </c>
      <c r="M51" s="16">
        <v>17</v>
      </c>
      <c r="N51" s="16">
        <v>53</v>
      </c>
      <c r="O51" s="16">
        <v>5</v>
      </c>
      <c r="P51" s="15">
        <v>5</v>
      </c>
      <c r="Q51" s="16">
        <v>0</v>
      </c>
    </row>
    <row r="52" spans="10:17" ht="15.75" customHeight="1">
      <c r="J52" s="21" t="s">
        <v>40</v>
      </c>
      <c r="K52" s="36">
        <v>39</v>
      </c>
      <c r="L52" s="37">
        <v>2</v>
      </c>
      <c r="M52" s="16">
        <v>21</v>
      </c>
      <c r="N52" s="16">
        <v>55</v>
      </c>
      <c r="O52" s="16">
        <v>4</v>
      </c>
      <c r="P52" s="15">
        <v>5</v>
      </c>
      <c r="Q52" s="16">
        <v>0</v>
      </c>
    </row>
    <row r="53" spans="10:17" ht="15.75" customHeight="1">
      <c r="J53" s="21" t="s">
        <v>41</v>
      </c>
      <c r="K53" s="36">
        <v>40</v>
      </c>
      <c r="L53" s="37">
        <v>1</v>
      </c>
      <c r="M53" s="16">
        <v>22</v>
      </c>
      <c r="N53" s="16">
        <v>55</v>
      </c>
      <c r="O53" s="16">
        <v>6</v>
      </c>
      <c r="P53" s="15">
        <v>4</v>
      </c>
      <c r="Q53" s="16">
        <v>0</v>
      </c>
    </row>
    <row r="54" spans="10:17" ht="15.75" customHeight="1">
      <c r="J54" s="21" t="s">
        <v>42</v>
      </c>
      <c r="K54" s="36">
        <v>47</v>
      </c>
      <c r="L54" s="37">
        <v>2</v>
      </c>
      <c r="M54" s="16">
        <v>15</v>
      </c>
      <c r="N54" s="16">
        <v>60</v>
      </c>
      <c r="O54" s="16">
        <v>4</v>
      </c>
      <c r="P54" s="15">
        <v>4</v>
      </c>
      <c r="Q54" s="16">
        <v>0</v>
      </c>
    </row>
    <row r="55" spans="10:17" ht="15.75" customHeight="1">
      <c r="J55" s="21" t="s">
        <v>43</v>
      </c>
      <c r="K55" s="36">
        <v>0</v>
      </c>
      <c r="L55" s="37">
        <v>0</v>
      </c>
      <c r="M55" s="15">
        <v>23</v>
      </c>
      <c r="N55" s="15">
        <v>64</v>
      </c>
      <c r="O55" s="15">
        <v>0</v>
      </c>
      <c r="P55" s="15">
        <v>0</v>
      </c>
      <c r="Q55" s="15">
        <v>0</v>
      </c>
    </row>
    <row r="56" spans="10:17" ht="15.75" customHeight="1">
      <c r="J56" s="21" t="s">
        <v>44</v>
      </c>
      <c r="K56" s="36">
        <v>0</v>
      </c>
      <c r="L56" s="37">
        <v>0</v>
      </c>
      <c r="M56" s="16">
        <v>27</v>
      </c>
      <c r="N56" s="16">
        <v>115</v>
      </c>
      <c r="O56" s="16">
        <v>0</v>
      </c>
      <c r="P56" s="15">
        <v>0</v>
      </c>
      <c r="Q56" s="16">
        <v>0</v>
      </c>
    </row>
    <row r="57" spans="10:17" ht="15.75" customHeight="1">
      <c r="J57" s="21" t="s">
        <v>45</v>
      </c>
      <c r="K57" s="36">
        <v>0</v>
      </c>
      <c r="L57" s="37">
        <v>0</v>
      </c>
      <c r="M57" s="16">
        <v>18</v>
      </c>
      <c r="N57" s="16">
        <v>79</v>
      </c>
      <c r="O57" s="16">
        <v>0</v>
      </c>
      <c r="P57" s="15">
        <v>0</v>
      </c>
      <c r="Q57" s="16">
        <v>0</v>
      </c>
    </row>
    <row r="58" spans="10:17" ht="15.75" customHeight="1">
      <c r="J58" s="21" t="s">
        <v>46</v>
      </c>
      <c r="K58" s="36">
        <v>43</v>
      </c>
      <c r="L58" s="37">
        <v>3</v>
      </c>
      <c r="M58" s="16">
        <v>11</v>
      </c>
      <c r="N58" s="16">
        <v>53</v>
      </c>
      <c r="O58" s="16">
        <v>7</v>
      </c>
      <c r="P58" s="15">
        <v>0</v>
      </c>
      <c r="Q58" s="16">
        <v>0</v>
      </c>
    </row>
    <row r="59" spans="10:17" ht="15.75" customHeight="1">
      <c r="J59" s="21" t="s">
        <v>47</v>
      </c>
      <c r="K59" s="36">
        <v>41</v>
      </c>
      <c r="L59" s="37">
        <v>8</v>
      </c>
      <c r="M59" s="16">
        <v>19</v>
      </c>
      <c r="N59" s="16">
        <v>50</v>
      </c>
      <c r="O59" s="16">
        <v>1</v>
      </c>
      <c r="P59" s="15">
        <v>8</v>
      </c>
      <c r="Q59" s="16">
        <v>4</v>
      </c>
    </row>
    <row r="60" spans="10:17" ht="15.75" customHeight="1">
      <c r="J60" s="21" t="s">
        <v>48</v>
      </c>
      <c r="K60" s="36">
        <v>41</v>
      </c>
      <c r="L60" s="37">
        <v>0</v>
      </c>
      <c r="M60" s="16">
        <v>15</v>
      </c>
      <c r="N60" s="16">
        <v>56</v>
      </c>
      <c r="O60" s="16">
        <v>3</v>
      </c>
      <c r="P60" s="15">
        <v>8</v>
      </c>
      <c r="Q60" s="16">
        <v>0</v>
      </c>
    </row>
    <row r="61" spans="10:17" ht="15.75" customHeight="1">
      <c r="J61" s="21" t="s">
        <v>49</v>
      </c>
      <c r="K61" s="36">
        <v>51</v>
      </c>
      <c r="L61" s="37">
        <v>0</v>
      </c>
      <c r="M61" s="15">
        <v>12</v>
      </c>
      <c r="N61" s="15">
        <v>56</v>
      </c>
      <c r="O61" s="15">
        <v>6</v>
      </c>
      <c r="P61" s="15">
        <v>0</v>
      </c>
      <c r="Q61" s="15">
        <v>2</v>
      </c>
    </row>
    <row r="62" spans="10:17" ht="15.75" customHeight="1">
      <c r="J62" s="21" t="s">
        <v>50</v>
      </c>
      <c r="K62" s="36">
        <v>0</v>
      </c>
      <c r="L62" s="37">
        <v>0</v>
      </c>
      <c r="M62" s="15">
        <v>22</v>
      </c>
      <c r="N62" s="15">
        <v>77</v>
      </c>
      <c r="O62" s="15">
        <v>0</v>
      </c>
      <c r="P62" s="15">
        <v>0</v>
      </c>
      <c r="Q62" s="16">
        <v>0</v>
      </c>
    </row>
    <row r="63" spans="10:17" ht="15.75" customHeight="1">
      <c r="J63" s="21" t="s">
        <v>51</v>
      </c>
      <c r="K63" s="36">
        <v>0</v>
      </c>
      <c r="L63" s="37">
        <v>0</v>
      </c>
      <c r="M63" s="15">
        <v>15</v>
      </c>
      <c r="N63" s="15">
        <v>124</v>
      </c>
      <c r="O63" s="15">
        <v>0</v>
      </c>
      <c r="P63" s="15">
        <v>0</v>
      </c>
      <c r="Q63" s="16">
        <v>0</v>
      </c>
    </row>
    <row r="64" spans="10:17" ht="15.75" customHeight="1">
      <c r="J64" s="21" t="s">
        <v>52</v>
      </c>
      <c r="K64" s="36">
        <v>39</v>
      </c>
      <c r="L64" s="37">
        <v>2</v>
      </c>
      <c r="M64" s="16">
        <v>22</v>
      </c>
      <c r="N64" s="16">
        <v>82</v>
      </c>
      <c r="O64" s="16">
        <v>2</v>
      </c>
      <c r="P64" s="15">
        <v>9</v>
      </c>
      <c r="Q64" s="16">
        <v>0</v>
      </c>
    </row>
    <row r="65" spans="10:17" ht="15.75" customHeight="1">
      <c r="J65" s="21" t="s">
        <v>53</v>
      </c>
      <c r="K65" s="36">
        <v>46</v>
      </c>
      <c r="L65" s="37">
        <v>3</v>
      </c>
      <c r="M65" s="16">
        <v>17</v>
      </c>
      <c r="N65" s="16">
        <v>71</v>
      </c>
      <c r="O65" s="16">
        <v>2</v>
      </c>
      <c r="P65" s="15">
        <v>7</v>
      </c>
      <c r="Q65" s="16">
        <v>1</v>
      </c>
    </row>
    <row r="66" spans="10:17" ht="15.75" customHeight="1">
      <c r="J66" s="21" t="s">
        <v>54</v>
      </c>
      <c r="K66" s="36">
        <v>44</v>
      </c>
      <c r="L66" s="37">
        <v>0</v>
      </c>
      <c r="M66" s="16">
        <v>21</v>
      </c>
      <c r="N66" s="16">
        <v>82</v>
      </c>
      <c r="O66" s="16">
        <v>3</v>
      </c>
      <c r="P66" s="15">
        <v>7</v>
      </c>
      <c r="Q66" s="16">
        <v>0</v>
      </c>
    </row>
    <row r="67" spans="10:17" ht="15.75" customHeight="1">
      <c r="J67" s="21" t="s">
        <v>55</v>
      </c>
      <c r="K67" s="36">
        <v>48</v>
      </c>
      <c r="L67" s="37">
        <v>3</v>
      </c>
      <c r="M67" s="16">
        <v>25</v>
      </c>
      <c r="N67" s="16">
        <v>79</v>
      </c>
      <c r="O67" s="16">
        <v>3</v>
      </c>
      <c r="P67" s="15">
        <v>6</v>
      </c>
      <c r="Q67" s="16">
        <v>0</v>
      </c>
    </row>
    <row r="68" spans="10:17" ht="15.75" customHeight="1">
      <c r="J68" s="21" t="s">
        <v>56</v>
      </c>
      <c r="K68" s="36">
        <v>50</v>
      </c>
      <c r="L68" s="37">
        <v>0</v>
      </c>
      <c r="M68" s="15">
        <v>20</v>
      </c>
      <c r="N68" s="15">
        <v>72</v>
      </c>
      <c r="O68" s="15">
        <v>5</v>
      </c>
      <c r="P68" s="15">
        <v>6</v>
      </c>
      <c r="Q68" s="15">
        <v>0</v>
      </c>
    </row>
    <row r="69" spans="10:17" ht="15.75" customHeight="1">
      <c r="J69" s="21" t="s">
        <v>57</v>
      </c>
      <c r="K69" s="36">
        <v>0</v>
      </c>
      <c r="L69" s="37">
        <v>0</v>
      </c>
      <c r="M69" s="15">
        <v>24</v>
      </c>
      <c r="N69" s="15">
        <v>66</v>
      </c>
      <c r="O69" s="15">
        <v>0</v>
      </c>
      <c r="P69" s="15">
        <v>0</v>
      </c>
      <c r="Q69" s="15">
        <v>0</v>
      </c>
    </row>
    <row r="70" spans="10:17" ht="15.75" customHeight="1">
      <c r="J70" s="21" t="s">
        <v>58</v>
      </c>
      <c r="K70" s="36">
        <v>0</v>
      </c>
      <c r="L70" s="37">
        <v>0</v>
      </c>
      <c r="M70" s="15">
        <v>17</v>
      </c>
      <c r="N70" s="15">
        <v>150</v>
      </c>
      <c r="O70" s="15">
        <v>0</v>
      </c>
      <c r="P70" s="15">
        <v>0</v>
      </c>
      <c r="Q70" s="15">
        <v>0</v>
      </c>
    </row>
    <row r="71" spans="10:17" ht="15.75" customHeight="1">
      <c r="J71" s="21" t="s">
        <v>59</v>
      </c>
      <c r="K71" s="36">
        <v>58</v>
      </c>
      <c r="L71" s="37">
        <v>3</v>
      </c>
      <c r="M71" s="16">
        <v>26</v>
      </c>
      <c r="N71" s="16">
        <v>107</v>
      </c>
      <c r="O71" s="16">
        <v>1</v>
      </c>
      <c r="P71" s="15">
        <v>3</v>
      </c>
      <c r="Q71" s="16">
        <v>0</v>
      </c>
    </row>
    <row r="72" spans="10:17" ht="15.75" customHeight="1">
      <c r="J72" s="21" t="s">
        <v>60</v>
      </c>
      <c r="K72" s="36">
        <v>67</v>
      </c>
      <c r="L72" s="37">
        <v>2</v>
      </c>
      <c r="M72" s="16">
        <v>23</v>
      </c>
      <c r="N72" s="16">
        <v>76</v>
      </c>
      <c r="O72" s="16">
        <v>3</v>
      </c>
      <c r="P72" s="15">
        <v>8</v>
      </c>
      <c r="Q72" s="16">
        <v>0</v>
      </c>
    </row>
    <row r="73" spans="10:17" ht="15.75" customHeight="1">
      <c r="J73" s="21" t="s">
        <v>61</v>
      </c>
      <c r="K73" s="36">
        <v>51</v>
      </c>
      <c r="L73" s="37">
        <v>1</v>
      </c>
      <c r="M73" s="16">
        <v>17</v>
      </c>
      <c r="N73" s="16">
        <v>75</v>
      </c>
      <c r="O73" s="16">
        <v>1</v>
      </c>
      <c r="P73" s="15">
        <v>7</v>
      </c>
      <c r="Q73" s="16">
        <v>1</v>
      </c>
    </row>
    <row r="74" spans="10:17" ht="15.75" customHeight="1">
      <c r="J74" s="21" t="s">
        <v>62</v>
      </c>
      <c r="K74" s="36">
        <v>59</v>
      </c>
      <c r="L74" s="37">
        <v>6</v>
      </c>
      <c r="M74" s="16">
        <v>24</v>
      </c>
      <c r="N74" s="16">
        <v>69</v>
      </c>
      <c r="O74" s="16">
        <v>12</v>
      </c>
      <c r="P74" s="15">
        <v>7</v>
      </c>
      <c r="Q74" s="16">
        <v>0</v>
      </c>
    </row>
    <row r="75" spans="10:17" ht="15.75" customHeight="1">
      <c r="J75" s="21" t="s">
        <v>63</v>
      </c>
      <c r="K75" s="36">
        <v>10</v>
      </c>
      <c r="L75" s="37">
        <v>0</v>
      </c>
      <c r="M75" s="15">
        <v>22</v>
      </c>
      <c r="N75" s="15">
        <v>74</v>
      </c>
      <c r="O75" s="15">
        <v>6</v>
      </c>
      <c r="P75" s="15">
        <v>7</v>
      </c>
      <c r="Q75" s="15">
        <v>1</v>
      </c>
    </row>
    <row r="76" spans="10:17" ht="15.75" customHeight="1">
      <c r="J76" s="21" t="s">
        <v>64</v>
      </c>
      <c r="K76" s="36">
        <v>0</v>
      </c>
      <c r="L76" s="37">
        <v>0</v>
      </c>
      <c r="M76" s="15">
        <v>19</v>
      </c>
      <c r="N76" s="15">
        <v>94</v>
      </c>
      <c r="O76" s="15">
        <v>0</v>
      </c>
      <c r="P76" s="15">
        <v>0</v>
      </c>
      <c r="Q76" s="15">
        <v>0</v>
      </c>
    </row>
    <row r="77" spans="10:17" ht="15.75" customHeight="1">
      <c r="J77" s="21" t="s">
        <v>65</v>
      </c>
      <c r="K77" s="36">
        <v>0</v>
      </c>
      <c r="L77" s="37">
        <v>0</v>
      </c>
      <c r="M77" s="15">
        <v>22</v>
      </c>
      <c r="N77" s="15">
        <v>163</v>
      </c>
      <c r="O77" s="15">
        <v>0</v>
      </c>
      <c r="P77" s="15">
        <v>0</v>
      </c>
      <c r="Q77" s="15">
        <v>0</v>
      </c>
    </row>
    <row r="78" spans="10:17" ht="15.75" customHeight="1">
      <c r="J78" s="21" t="s">
        <v>66</v>
      </c>
      <c r="K78" s="36">
        <v>37</v>
      </c>
      <c r="L78" s="37">
        <v>2</v>
      </c>
      <c r="M78" s="15">
        <v>16</v>
      </c>
      <c r="N78" s="15">
        <v>91</v>
      </c>
      <c r="O78" s="15">
        <v>6</v>
      </c>
      <c r="P78" s="15">
        <v>4</v>
      </c>
      <c r="Q78" s="15">
        <v>0</v>
      </c>
    </row>
    <row r="79" spans="10:17" ht="15.75" customHeight="1"/>
    <row r="80" spans="10:17" ht="15.75" customHeight="1"/>
    <row r="81" spans="15:15" ht="15.75" customHeight="1"/>
    <row r="82" spans="15:15" ht="15.75" customHeight="1"/>
    <row r="83" spans="15:15" ht="15.75" customHeight="1"/>
    <row r="84" spans="15:15" ht="15.75" customHeight="1"/>
    <row r="85" spans="15:15" ht="15.75" customHeight="1"/>
    <row r="86" spans="15:15" ht="15.75" customHeight="1"/>
    <row r="87" spans="15:15" ht="15.75" customHeight="1"/>
    <row r="88" spans="15:15" ht="15.75" customHeight="1"/>
    <row r="89" spans="15:15" ht="15.75" customHeight="1">
      <c r="O89" t="s">
        <v>74</v>
      </c>
    </row>
    <row r="90" spans="15:15" ht="15.75" customHeight="1"/>
    <row r="91" spans="15:15" ht="15.75" customHeight="1"/>
    <row r="92" spans="15:15" ht="15.75" customHeight="1"/>
    <row r="93" spans="15:15" ht="15.75" customHeight="1"/>
    <row r="94" spans="15:15" ht="15.75" customHeight="1"/>
    <row r="95" spans="15:15" ht="15.75" customHeight="1"/>
    <row r="96" spans="15:1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6">
    <mergeCell ref="A36:B36"/>
    <mergeCell ref="C1:D1"/>
    <mergeCell ref="N1:O1"/>
    <mergeCell ref="U1:U2"/>
    <mergeCell ref="K1:L1"/>
    <mergeCell ref="G1:H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F2AF-4EF6-413A-AB49-EC6750A27433}">
  <dimension ref="A3:D8"/>
  <sheetViews>
    <sheetView workbookViewId="0">
      <selection activeCell="A4" sqref="A4:A7"/>
      <pivotSelection pane="bottomRight" showHeader="1" activeRow="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5"/>
  <cols>
    <col min="1" max="1" width="17.5703125" bestFit="1" customWidth="1"/>
    <col min="2" max="2" width="49.28515625" bestFit="1" customWidth="1"/>
    <col min="3" max="3" width="73" bestFit="1" customWidth="1"/>
    <col min="4" max="4" width="26.5703125" bestFit="1" customWidth="1"/>
  </cols>
  <sheetData>
    <row r="3" spans="1:4">
      <c r="A3" s="60" t="s">
        <v>84</v>
      </c>
      <c r="B3" s="17" t="s">
        <v>97</v>
      </c>
      <c r="C3" s="17" t="s">
        <v>98</v>
      </c>
      <c r="D3" s="17" t="s">
        <v>99</v>
      </c>
    </row>
    <row r="4" spans="1:4">
      <c r="A4" s="61" t="s">
        <v>43</v>
      </c>
      <c r="B4" s="62">
        <v>0</v>
      </c>
      <c r="C4" s="62">
        <v>0</v>
      </c>
      <c r="D4" s="62">
        <v>0</v>
      </c>
    </row>
    <row r="5" spans="1:4">
      <c r="A5" s="61" t="s">
        <v>50</v>
      </c>
      <c r="B5" s="62">
        <v>0</v>
      </c>
      <c r="C5" s="62">
        <v>0</v>
      </c>
      <c r="D5" s="62">
        <v>0</v>
      </c>
    </row>
    <row r="6" spans="1:4">
      <c r="A6" s="61" t="s">
        <v>57</v>
      </c>
      <c r="B6" s="62">
        <v>0</v>
      </c>
      <c r="C6" s="62">
        <v>0</v>
      </c>
      <c r="D6" s="62">
        <v>0</v>
      </c>
    </row>
    <row r="7" spans="1:4">
      <c r="A7" s="61" t="s">
        <v>64</v>
      </c>
      <c r="B7" s="62">
        <v>0</v>
      </c>
      <c r="C7" s="62">
        <v>0</v>
      </c>
      <c r="D7" s="62">
        <v>0</v>
      </c>
    </row>
    <row r="8" spans="1:4">
      <c r="A8" s="61" t="s">
        <v>85</v>
      </c>
      <c r="B8" s="62">
        <v>0</v>
      </c>
      <c r="C8" s="62">
        <v>0</v>
      </c>
      <c r="D8" s="6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1F3E-75B1-4CDA-8C35-ED1A4CC35456}">
  <dimension ref="A3:AM31"/>
  <sheetViews>
    <sheetView tabSelected="1" topLeftCell="A13" zoomScale="82" zoomScaleNormal="82" workbookViewId="0">
      <selection activeCell="AG31" sqref="AG31"/>
    </sheetView>
  </sheetViews>
  <sheetFormatPr baseColWidth="10" defaultRowHeight="15"/>
  <cols>
    <col min="1" max="1" width="38.140625" customWidth="1"/>
    <col min="2" max="28" width="4.7109375" customWidth="1"/>
    <col min="29" max="29" width="13.42578125" customWidth="1"/>
  </cols>
  <sheetData>
    <row r="3" spans="1:39" ht="128.25">
      <c r="AG3" s="63" t="s">
        <v>93</v>
      </c>
      <c r="AH3" s="63" t="s">
        <v>94</v>
      </c>
      <c r="AI3" s="63" t="s">
        <v>95</v>
      </c>
      <c r="AJ3" s="63" t="s">
        <v>96</v>
      </c>
      <c r="AK3" s="56" t="s">
        <v>37</v>
      </c>
      <c r="AL3" s="56" t="s">
        <v>75</v>
      </c>
      <c r="AM3" s="56" t="s">
        <v>38</v>
      </c>
    </row>
    <row r="4" spans="1:39" ht="30" customHeight="1">
      <c r="A4" s="55"/>
      <c r="B4" s="64" t="s">
        <v>67</v>
      </c>
      <c r="C4" s="64"/>
      <c r="D4" s="64"/>
      <c r="E4" s="64"/>
      <c r="F4" s="64"/>
      <c r="G4" s="64"/>
      <c r="H4" s="64" t="s">
        <v>68</v>
      </c>
      <c r="I4" s="64"/>
      <c r="J4" s="64"/>
      <c r="K4" s="64"/>
      <c r="L4" s="64"/>
      <c r="M4" s="64"/>
      <c r="N4" s="64"/>
      <c r="O4" s="65" t="s">
        <v>69</v>
      </c>
      <c r="P4" s="66"/>
      <c r="Q4" s="66"/>
      <c r="R4" s="66"/>
      <c r="S4" s="66"/>
      <c r="T4" s="66"/>
      <c r="U4" s="67"/>
      <c r="V4" s="65" t="s">
        <v>70</v>
      </c>
      <c r="W4" s="66"/>
      <c r="X4" s="66"/>
      <c r="Y4" s="66"/>
      <c r="Z4" s="66"/>
      <c r="AA4" s="66"/>
      <c r="AB4" s="67"/>
      <c r="AC4" s="68" t="s">
        <v>71</v>
      </c>
      <c r="AD4" s="17"/>
      <c r="AE4" s="17"/>
      <c r="AF4" s="59" t="s">
        <v>86</v>
      </c>
      <c r="AG4">
        <v>0</v>
      </c>
      <c r="AH4">
        <v>0</v>
      </c>
      <c r="AI4" s="17">
        <v>81</v>
      </c>
      <c r="AJ4" s="17">
        <v>552</v>
      </c>
      <c r="AK4" s="17">
        <v>0</v>
      </c>
      <c r="AL4" s="17">
        <v>0</v>
      </c>
      <c r="AM4">
        <v>0</v>
      </c>
    </row>
    <row r="5" spans="1:39" ht="33" customHeight="1">
      <c r="A5" s="55"/>
      <c r="B5" s="68" t="s">
        <v>76</v>
      </c>
      <c r="C5" s="68" t="s">
        <v>77</v>
      </c>
      <c r="D5" s="68" t="s">
        <v>78</v>
      </c>
      <c r="E5" s="68" t="s">
        <v>79</v>
      </c>
      <c r="F5" s="68" t="s">
        <v>80</v>
      </c>
      <c r="G5" s="68" t="s">
        <v>81</v>
      </c>
      <c r="H5" s="68" t="s">
        <v>82</v>
      </c>
      <c r="I5" s="68" t="s">
        <v>76</v>
      </c>
      <c r="J5" s="68" t="s">
        <v>77</v>
      </c>
      <c r="K5" s="68" t="s">
        <v>78</v>
      </c>
      <c r="L5" s="68" t="s">
        <v>79</v>
      </c>
      <c r="M5" s="68" t="s">
        <v>80</v>
      </c>
      <c r="N5" s="68" t="s">
        <v>81</v>
      </c>
      <c r="O5" s="68" t="s">
        <v>82</v>
      </c>
      <c r="P5" s="68" t="s">
        <v>76</v>
      </c>
      <c r="Q5" s="68" t="s">
        <v>77</v>
      </c>
      <c r="R5" s="68" t="s">
        <v>78</v>
      </c>
      <c r="S5" s="68" t="s">
        <v>79</v>
      </c>
      <c r="T5" s="68" t="s">
        <v>80</v>
      </c>
      <c r="U5" s="68" t="s">
        <v>81</v>
      </c>
      <c r="V5" s="68" t="s">
        <v>82</v>
      </c>
      <c r="W5" s="68" t="s">
        <v>76</v>
      </c>
      <c r="X5" s="68" t="s">
        <v>77</v>
      </c>
      <c r="Y5" s="68" t="s">
        <v>78</v>
      </c>
      <c r="Z5" s="68" t="s">
        <v>79</v>
      </c>
      <c r="AA5" s="68" t="s">
        <v>80</v>
      </c>
      <c r="AB5" s="68" t="s">
        <v>81</v>
      </c>
      <c r="AC5" s="68" t="s">
        <v>82</v>
      </c>
      <c r="AD5" s="17"/>
      <c r="AE5" s="17"/>
      <c r="AF5" s="59" t="s">
        <v>87</v>
      </c>
      <c r="AG5" s="59">
        <v>0</v>
      </c>
      <c r="AH5" s="17">
        <v>0</v>
      </c>
      <c r="AI5" s="17">
        <v>88</v>
      </c>
      <c r="AJ5" s="17">
        <v>301</v>
      </c>
      <c r="AK5" s="17">
        <v>0</v>
      </c>
      <c r="AL5" s="17">
        <v>0</v>
      </c>
      <c r="AM5" s="17">
        <v>0</v>
      </c>
    </row>
    <row r="6" spans="1:39" ht="30" customHeight="1">
      <c r="A6" s="56" t="s">
        <v>7</v>
      </c>
      <c r="B6" s="58">
        <v>1</v>
      </c>
      <c r="C6" s="58">
        <v>4</v>
      </c>
      <c r="D6" s="58">
        <v>4</v>
      </c>
      <c r="E6" s="58">
        <v>4</v>
      </c>
      <c r="F6" s="58">
        <v>0</v>
      </c>
      <c r="G6" s="58">
        <v>0</v>
      </c>
      <c r="H6" s="58">
        <v>0</v>
      </c>
      <c r="I6" s="58">
        <v>2</v>
      </c>
      <c r="J6" s="58">
        <v>5</v>
      </c>
      <c r="K6" s="58">
        <v>2</v>
      </c>
      <c r="L6" s="58">
        <v>4</v>
      </c>
      <c r="M6" s="58">
        <v>0</v>
      </c>
      <c r="N6" s="58">
        <v>0</v>
      </c>
      <c r="O6" s="58">
        <v>4</v>
      </c>
      <c r="P6" s="58">
        <v>2</v>
      </c>
      <c r="Q6" s="58">
        <v>1</v>
      </c>
      <c r="R6" s="58">
        <v>3</v>
      </c>
      <c r="S6" s="58">
        <v>1</v>
      </c>
      <c r="T6" s="58">
        <v>0</v>
      </c>
      <c r="U6" s="58">
        <v>0</v>
      </c>
      <c r="V6" s="58">
        <v>2</v>
      </c>
      <c r="W6" s="58">
        <v>2</v>
      </c>
      <c r="X6" s="58">
        <v>4</v>
      </c>
      <c r="Y6" s="58">
        <v>4</v>
      </c>
      <c r="Z6" s="58">
        <v>3</v>
      </c>
      <c r="AA6" s="58">
        <v>0</v>
      </c>
      <c r="AB6" s="58">
        <v>0</v>
      </c>
      <c r="AC6" s="58">
        <v>5</v>
      </c>
      <c r="AF6" s="59" t="s">
        <v>88</v>
      </c>
      <c r="AG6" s="59">
        <v>158</v>
      </c>
      <c r="AH6">
        <v>2</v>
      </c>
      <c r="AI6">
        <v>69</v>
      </c>
      <c r="AJ6">
        <v>262</v>
      </c>
      <c r="AK6">
        <v>21</v>
      </c>
      <c r="AL6">
        <v>17</v>
      </c>
      <c r="AM6">
        <v>3</v>
      </c>
    </row>
    <row r="7" spans="1:39" ht="30" customHeight="1">
      <c r="A7" s="56" t="s">
        <v>8</v>
      </c>
      <c r="B7" s="58">
        <v>0</v>
      </c>
      <c r="C7" s="58">
        <v>0</v>
      </c>
      <c r="D7" s="58">
        <v>0</v>
      </c>
      <c r="E7" s="58">
        <v>2</v>
      </c>
      <c r="F7" s="58">
        <v>0</v>
      </c>
      <c r="G7" s="58">
        <v>0</v>
      </c>
      <c r="H7" s="58">
        <v>0</v>
      </c>
      <c r="I7" s="58">
        <v>1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  <c r="P7" s="58">
        <v>0</v>
      </c>
      <c r="Q7" s="58">
        <v>0</v>
      </c>
      <c r="R7" s="58">
        <v>1</v>
      </c>
      <c r="S7" s="58">
        <v>2</v>
      </c>
      <c r="T7" s="58">
        <v>0</v>
      </c>
      <c r="U7" s="58">
        <v>0</v>
      </c>
      <c r="V7" s="58">
        <v>0</v>
      </c>
      <c r="W7" s="58">
        <v>1</v>
      </c>
      <c r="X7" s="58">
        <v>1</v>
      </c>
      <c r="Y7" s="58">
        <v>0</v>
      </c>
      <c r="Z7" s="58">
        <v>0</v>
      </c>
      <c r="AA7" s="58">
        <v>0</v>
      </c>
      <c r="AB7" s="58">
        <v>0</v>
      </c>
      <c r="AC7" s="58">
        <v>0</v>
      </c>
      <c r="AF7" s="59" t="s">
        <v>89</v>
      </c>
      <c r="AG7" s="59">
        <v>188</v>
      </c>
      <c r="AH7">
        <v>10</v>
      </c>
      <c r="AI7">
        <v>86</v>
      </c>
      <c r="AJ7">
        <v>259</v>
      </c>
      <c r="AK7">
        <v>24</v>
      </c>
      <c r="AL7">
        <v>25</v>
      </c>
      <c r="AM7">
        <v>0</v>
      </c>
    </row>
    <row r="8" spans="1:39" ht="30" customHeight="1">
      <c r="A8" s="56" t="s">
        <v>9</v>
      </c>
      <c r="B8" s="58">
        <v>9</v>
      </c>
      <c r="C8" s="58">
        <v>10</v>
      </c>
      <c r="D8" s="58">
        <v>10</v>
      </c>
      <c r="E8" s="58">
        <v>14</v>
      </c>
      <c r="F8" s="58">
        <v>0</v>
      </c>
      <c r="G8" s="58">
        <v>0</v>
      </c>
      <c r="H8" s="58">
        <v>0</v>
      </c>
      <c r="I8" s="58">
        <v>8</v>
      </c>
      <c r="J8" s="58">
        <v>13</v>
      </c>
      <c r="K8" s="58">
        <v>7</v>
      </c>
      <c r="L8" s="58">
        <v>7</v>
      </c>
      <c r="M8" s="58">
        <v>0</v>
      </c>
      <c r="N8" s="58">
        <v>0</v>
      </c>
      <c r="O8" s="58">
        <v>10</v>
      </c>
      <c r="P8" s="58">
        <v>11</v>
      </c>
      <c r="Q8" s="58">
        <v>14</v>
      </c>
      <c r="R8" s="58">
        <v>13</v>
      </c>
      <c r="S8" s="58">
        <v>9</v>
      </c>
      <c r="T8" s="58">
        <v>0</v>
      </c>
      <c r="U8" s="58">
        <v>0</v>
      </c>
      <c r="V8" s="58">
        <v>10</v>
      </c>
      <c r="W8" s="58">
        <v>13</v>
      </c>
      <c r="X8" s="58">
        <v>18</v>
      </c>
      <c r="Y8" s="58">
        <v>13</v>
      </c>
      <c r="Z8" s="58">
        <v>7</v>
      </c>
      <c r="AA8" s="58">
        <v>0</v>
      </c>
      <c r="AB8" s="58">
        <v>0</v>
      </c>
      <c r="AC8" s="58">
        <v>13</v>
      </c>
      <c r="AF8" s="59" t="s">
        <v>90</v>
      </c>
      <c r="AG8" s="59">
        <v>175</v>
      </c>
      <c r="AH8">
        <v>11</v>
      </c>
      <c r="AI8">
        <v>78</v>
      </c>
      <c r="AJ8">
        <v>262</v>
      </c>
      <c r="AK8">
        <v>9</v>
      </c>
      <c r="AL8">
        <v>27</v>
      </c>
      <c r="AM8">
        <v>5</v>
      </c>
    </row>
    <row r="9" spans="1:39" ht="30" customHeight="1">
      <c r="A9" s="56" t="s">
        <v>33</v>
      </c>
      <c r="B9" s="58">
        <v>8</v>
      </c>
      <c r="C9" s="58">
        <v>9</v>
      </c>
      <c r="D9" s="58">
        <v>7</v>
      </c>
      <c r="E9" s="58">
        <v>12</v>
      </c>
      <c r="F9" s="58">
        <v>0</v>
      </c>
      <c r="G9" s="58">
        <v>0</v>
      </c>
      <c r="H9" s="58">
        <v>0</v>
      </c>
      <c r="I9" s="58">
        <v>14</v>
      </c>
      <c r="J9" s="58">
        <v>0</v>
      </c>
      <c r="K9" s="58">
        <v>3</v>
      </c>
      <c r="L9" s="58">
        <v>12</v>
      </c>
      <c r="M9" s="58">
        <v>0</v>
      </c>
      <c r="N9" s="58">
        <v>0</v>
      </c>
      <c r="O9" s="58">
        <v>10</v>
      </c>
      <c r="P9" s="58">
        <v>10</v>
      </c>
      <c r="Q9" s="58">
        <v>3</v>
      </c>
      <c r="R9" s="58">
        <v>9</v>
      </c>
      <c r="S9" s="58">
        <v>13</v>
      </c>
      <c r="T9" s="58">
        <v>0</v>
      </c>
      <c r="U9" s="58">
        <v>0</v>
      </c>
      <c r="V9" s="57">
        <v>25</v>
      </c>
      <c r="W9" s="57">
        <v>27</v>
      </c>
      <c r="X9" s="58">
        <v>9</v>
      </c>
      <c r="Y9" s="58">
        <v>19</v>
      </c>
      <c r="Z9" s="58">
        <v>0</v>
      </c>
      <c r="AA9" s="58">
        <v>0</v>
      </c>
      <c r="AB9" s="58">
        <v>0</v>
      </c>
      <c r="AC9" s="58">
        <v>3</v>
      </c>
      <c r="AF9" s="59" t="s">
        <v>91</v>
      </c>
      <c r="AG9" s="59">
        <v>190</v>
      </c>
      <c r="AH9">
        <v>8</v>
      </c>
      <c r="AI9">
        <v>68</v>
      </c>
      <c r="AJ9">
        <v>253</v>
      </c>
      <c r="AK9">
        <v>17</v>
      </c>
      <c r="AL9">
        <v>20</v>
      </c>
      <c r="AM9">
        <v>1</v>
      </c>
    </row>
    <row r="10" spans="1:39" ht="30" customHeight="1">
      <c r="A10" s="56" t="s">
        <v>17</v>
      </c>
      <c r="B10" s="58">
        <v>5</v>
      </c>
      <c r="C10" s="58">
        <v>7</v>
      </c>
      <c r="D10" s="58">
        <v>5</v>
      </c>
      <c r="E10" s="58">
        <v>3</v>
      </c>
      <c r="F10" s="58">
        <v>0</v>
      </c>
      <c r="G10" s="58">
        <v>0</v>
      </c>
      <c r="H10" s="58">
        <v>0</v>
      </c>
      <c r="I10" s="58">
        <v>8</v>
      </c>
      <c r="J10" s="58">
        <v>7</v>
      </c>
      <c r="K10" s="58">
        <v>6</v>
      </c>
      <c r="L10" s="58">
        <v>7</v>
      </c>
      <c r="M10" s="58">
        <v>0</v>
      </c>
      <c r="N10" s="58">
        <v>0</v>
      </c>
      <c r="O10" s="58">
        <v>6</v>
      </c>
      <c r="P10" s="58">
        <v>8</v>
      </c>
      <c r="Q10" s="58">
        <v>9</v>
      </c>
      <c r="R10" s="58">
        <v>9</v>
      </c>
      <c r="S10" s="58">
        <v>7</v>
      </c>
      <c r="T10" s="58">
        <v>0</v>
      </c>
      <c r="U10" s="58">
        <v>0</v>
      </c>
      <c r="V10" s="58">
        <v>7</v>
      </c>
      <c r="W10" s="58">
        <v>4</v>
      </c>
      <c r="X10" s="58">
        <v>6</v>
      </c>
      <c r="Y10" s="58">
        <v>8</v>
      </c>
      <c r="Z10" s="58">
        <v>0</v>
      </c>
      <c r="AA10" s="58">
        <v>0</v>
      </c>
      <c r="AB10" s="58">
        <v>0</v>
      </c>
      <c r="AC10" s="58">
        <v>4</v>
      </c>
      <c r="AF10" s="59" t="s">
        <v>92</v>
      </c>
      <c r="AG10" s="17">
        <v>134</v>
      </c>
      <c r="AH10" s="17">
        <v>7</v>
      </c>
      <c r="AI10">
        <v>82</v>
      </c>
      <c r="AJ10">
        <v>359</v>
      </c>
      <c r="AK10">
        <v>9</v>
      </c>
      <c r="AL10">
        <v>16</v>
      </c>
      <c r="AM10">
        <v>0</v>
      </c>
    </row>
    <row r="11" spans="1:39" ht="30" customHeight="1">
      <c r="A11" s="56" t="s">
        <v>18</v>
      </c>
      <c r="B11" s="58">
        <v>0</v>
      </c>
      <c r="C11" s="58">
        <v>0</v>
      </c>
      <c r="D11" s="58">
        <v>1</v>
      </c>
      <c r="E11" s="58">
        <v>0</v>
      </c>
      <c r="F11" s="58">
        <v>0</v>
      </c>
      <c r="G11" s="58">
        <v>0</v>
      </c>
      <c r="H11" s="58">
        <v>0</v>
      </c>
      <c r="I11" s="58">
        <v>0</v>
      </c>
      <c r="J11" s="58">
        <v>0</v>
      </c>
      <c r="K11" s="58">
        <v>1</v>
      </c>
      <c r="L11" s="58">
        <v>0</v>
      </c>
      <c r="M11" s="58">
        <v>0</v>
      </c>
      <c r="N11" s="58">
        <v>0</v>
      </c>
      <c r="O11" s="58">
        <v>1</v>
      </c>
      <c r="P11" s="58">
        <v>0</v>
      </c>
      <c r="Q11" s="58">
        <v>1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1</v>
      </c>
      <c r="Y11" s="58">
        <v>1</v>
      </c>
      <c r="Z11" s="58">
        <v>0</v>
      </c>
      <c r="AA11" s="58">
        <v>0</v>
      </c>
      <c r="AB11" s="58">
        <v>0</v>
      </c>
      <c r="AC11" s="58">
        <v>0</v>
      </c>
    </row>
    <row r="12" spans="1:39" ht="30" customHeight="1">
      <c r="A12" s="56" t="s">
        <v>20</v>
      </c>
      <c r="B12" s="58">
        <v>11</v>
      </c>
      <c r="C12" s="58">
        <v>9</v>
      </c>
      <c r="D12" s="58">
        <v>13</v>
      </c>
      <c r="E12" s="58">
        <v>12</v>
      </c>
      <c r="F12" s="58">
        <v>0</v>
      </c>
      <c r="G12" s="58">
        <v>0</v>
      </c>
      <c r="H12" s="58">
        <v>0</v>
      </c>
      <c r="I12" s="58">
        <v>10</v>
      </c>
      <c r="J12" s="58">
        <v>16</v>
      </c>
      <c r="K12" s="57">
        <v>22</v>
      </c>
      <c r="L12" s="57">
        <v>21</v>
      </c>
      <c r="M12" s="58">
        <v>0</v>
      </c>
      <c r="N12" s="58">
        <v>0</v>
      </c>
      <c r="O12" s="58">
        <v>8</v>
      </c>
      <c r="P12" s="58">
        <v>15</v>
      </c>
      <c r="Q12" s="58">
        <v>16</v>
      </c>
      <c r="R12" s="58">
        <v>13</v>
      </c>
      <c r="S12" s="58">
        <v>18</v>
      </c>
      <c r="T12" s="58">
        <v>0</v>
      </c>
      <c r="U12" s="58">
        <v>0</v>
      </c>
      <c r="V12" s="58">
        <v>14</v>
      </c>
      <c r="W12" s="58">
        <v>20</v>
      </c>
      <c r="X12" s="58">
        <v>12</v>
      </c>
      <c r="Y12" s="58">
        <v>14</v>
      </c>
      <c r="Z12" s="58">
        <v>0</v>
      </c>
      <c r="AA12" s="58">
        <v>0</v>
      </c>
      <c r="AB12" s="58">
        <v>0</v>
      </c>
      <c r="AC12" s="58">
        <v>12</v>
      </c>
    </row>
    <row r="15" spans="1:39" ht="25.5" customHeight="1">
      <c r="A15" s="69"/>
      <c r="B15" s="64" t="s">
        <v>67</v>
      </c>
      <c r="C15" s="64"/>
      <c r="D15" s="64"/>
      <c r="E15" s="64"/>
      <c r="F15" s="64"/>
      <c r="G15" s="64"/>
      <c r="H15" s="64" t="s">
        <v>68</v>
      </c>
      <c r="I15" s="64"/>
      <c r="J15" s="64"/>
      <c r="K15" s="64"/>
      <c r="L15" s="64"/>
      <c r="M15" s="64"/>
      <c r="N15" s="64"/>
      <c r="O15" s="65" t="s">
        <v>69</v>
      </c>
      <c r="P15" s="66"/>
      <c r="Q15" s="66"/>
      <c r="R15" s="66"/>
      <c r="S15" s="66"/>
      <c r="T15" s="66"/>
      <c r="U15" s="67"/>
      <c r="V15" s="65" t="s">
        <v>70</v>
      </c>
      <c r="W15" s="66"/>
      <c r="X15" s="66"/>
      <c r="Y15" s="66"/>
      <c r="Z15" s="66"/>
      <c r="AA15" s="66"/>
      <c r="AB15" s="67"/>
      <c r="AC15" s="68" t="s">
        <v>71</v>
      </c>
    </row>
    <row r="16" spans="1:39">
      <c r="A16" s="69"/>
      <c r="B16" s="68" t="s">
        <v>76</v>
      </c>
      <c r="C16" s="68" t="s">
        <v>77</v>
      </c>
      <c r="D16" s="68" t="s">
        <v>78</v>
      </c>
      <c r="E16" s="68" t="s">
        <v>79</v>
      </c>
      <c r="F16" s="68" t="s">
        <v>80</v>
      </c>
      <c r="G16" s="68" t="s">
        <v>81</v>
      </c>
      <c r="H16" s="68" t="s">
        <v>82</v>
      </c>
      <c r="I16" s="68" t="s">
        <v>76</v>
      </c>
      <c r="J16" s="68" t="s">
        <v>77</v>
      </c>
      <c r="K16" s="68" t="s">
        <v>78</v>
      </c>
      <c r="L16" s="68" t="s">
        <v>79</v>
      </c>
      <c r="M16" s="68" t="s">
        <v>80</v>
      </c>
      <c r="N16" s="68" t="s">
        <v>81</v>
      </c>
      <c r="O16" s="68" t="s">
        <v>82</v>
      </c>
      <c r="P16" s="68" t="s">
        <v>76</v>
      </c>
      <c r="Q16" s="68" t="s">
        <v>77</v>
      </c>
      <c r="R16" s="68" t="s">
        <v>78</v>
      </c>
      <c r="S16" s="68" t="s">
        <v>79</v>
      </c>
      <c r="T16" s="68" t="s">
        <v>80</v>
      </c>
      <c r="U16" s="68" t="s">
        <v>81</v>
      </c>
      <c r="V16" s="68" t="s">
        <v>82</v>
      </c>
      <c r="W16" s="68" t="s">
        <v>76</v>
      </c>
      <c r="X16" s="68" t="s">
        <v>77</v>
      </c>
      <c r="Y16" s="68" t="s">
        <v>78</v>
      </c>
      <c r="Z16" s="68" t="s">
        <v>79</v>
      </c>
      <c r="AA16" s="68" t="s">
        <v>80</v>
      </c>
      <c r="AB16" s="68" t="s">
        <v>81</v>
      </c>
      <c r="AC16" s="68" t="s">
        <v>82</v>
      </c>
    </row>
    <row r="17" spans="1:30" ht="36.75" customHeight="1">
      <c r="A17" s="70" t="s">
        <v>35</v>
      </c>
      <c r="B17" s="58">
        <v>0</v>
      </c>
      <c r="C17" s="58">
        <v>0</v>
      </c>
      <c r="D17" s="58">
        <v>0</v>
      </c>
      <c r="E17" s="58">
        <v>1</v>
      </c>
      <c r="F17" s="58">
        <v>0</v>
      </c>
      <c r="G17" s="58">
        <v>0</v>
      </c>
      <c r="H17" s="58">
        <v>0</v>
      </c>
      <c r="I17" s="58">
        <v>3</v>
      </c>
      <c r="J17" s="57">
        <v>5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1</v>
      </c>
      <c r="S17" s="58">
        <v>0</v>
      </c>
      <c r="T17" s="58">
        <v>0</v>
      </c>
      <c r="U17" s="58">
        <v>0</v>
      </c>
      <c r="V17" s="58">
        <v>0</v>
      </c>
      <c r="W17" s="58">
        <v>1</v>
      </c>
      <c r="X17" s="58">
        <v>1</v>
      </c>
      <c r="Y17" s="57">
        <v>4</v>
      </c>
      <c r="Z17" s="58">
        <v>0</v>
      </c>
      <c r="AA17" s="58">
        <v>0</v>
      </c>
      <c r="AB17" s="58">
        <v>0</v>
      </c>
      <c r="AC17" s="58">
        <v>0</v>
      </c>
      <c r="AD17" s="58"/>
    </row>
    <row r="18" spans="1:30" ht="33.75" customHeight="1">
      <c r="A18" s="70" t="s">
        <v>36</v>
      </c>
      <c r="B18" s="58">
        <v>0</v>
      </c>
      <c r="C18" s="58">
        <v>2</v>
      </c>
      <c r="D18" s="58">
        <v>1</v>
      </c>
      <c r="E18" s="58">
        <v>1</v>
      </c>
      <c r="F18" s="58">
        <v>0</v>
      </c>
      <c r="G18" s="58">
        <v>0</v>
      </c>
      <c r="H18" s="58">
        <v>0</v>
      </c>
      <c r="I18" s="58">
        <v>0</v>
      </c>
      <c r="J18" s="58">
        <v>3</v>
      </c>
      <c r="K18" s="58">
        <v>0</v>
      </c>
      <c r="L18" s="58">
        <v>0</v>
      </c>
      <c r="M18" s="58">
        <v>0</v>
      </c>
      <c r="N18" s="58">
        <v>0</v>
      </c>
      <c r="O18" s="58">
        <v>2</v>
      </c>
      <c r="P18" s="58">
        <v>3</v>
      </c>
      <c r="Q18" s="58">
        <v>0</v>
      </c>
      <c r="R18" s="58">
        <v>2</v>
      </c>
      <c r="S18" s="58">
        <v>0</v>
      </c>
      <c r="T18" s="58">
        <v>0</v>
      </c>
      <c r="U18" s="58">
        <v>0</v>
      </c>
      <c r="V18" s="58">
        <v>3</v>
      </c>
      <c r="W18" s="58">
        <v>1</v>
      </c>
      <c r="X18" s="58">
        <v>0</v>
      </c>
      <c r="Y18" s="58">
        <v>2</v>
      </c>
      <c r="Z18" s="58">
        <v>0</v>
      </c>
      <c r="AA18" s="58">
        <v>0</v>
      </c>
      <c r="AB18" s="58">
        <v>0</v>
      </c>
      <c r="AC18" s="58">
        <v>2</v>
      </c>
      <c r="AD18" s="58"/>
    </row>
    <row r="19" spans="1:30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</row>
    <row r="20" spans="1:30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</row>
    <row r="21" spans="1:30" ht="25.5">
      <c r="A21" s="69"/>
      <c r="B21" s="64" t="s">
        <v>67</v>
      </c>
      <c r="C21" s="64"/>
      <c r="D21" s="64"/>
      <c r="E21" s="64"/>
      <c r="F21" s="64"/>
      <c r="G21" s="64"/>
      <c r="H21" s="64" t="s">
        <v>68</v>
      </c>
      <c r="I21" s="64"/>
      <c r="J21" s="64"/>
      <c r="K21" s="64"/>
      <c r="L21" s="64"/>
      <c r="M21" s="64"/>
      <c r="N21" s="64"/>
      <c r="O21" s="65" t="s">
        <v>69</v>
      </c>
      <c r="P21" s="66"/>
      <c r="Q21" s="66"/>
      <c r="R21" s="66"/>
      <c r="S21" s="66"/>
      <c r="T21" s="66"/>
      <c r="U21" s="67"/>
      <c r="V21" s="65" t="s">
        <v>70</v>
      </c>
      <c r="W21" s="66"/>
      <c r="X21" s="66"/>
      <c r="Y21" s="66"/>
      <c r="Z21" s="66"/>
      <c r="AA21" s="66"/>
      <c r="AB21" s="67"/>
      <c r="AC21" s="68" t="s">
        <v>71</v>
      </c>
    </row>
    <row r="22" spans="1:30">
      <c r="A22" s="70"/>
      <c r="B22" s="58" t="s">
        <v>76</v>
      </c>
      <c r="C22" s="58" t="s">
        <v>77</v>
      </c>
      <c r="D22" s="58" t="s">
        <v>78</v>
      </c>
      <c r="E22" s="58" t="s">
        <v>79</v>
      </c>
      <c r="F22" s="58" t="s">
        <v>80</v>
      </c>
      <c r="G22" s="58" t="s">
        <v>81</v>
      </c>
      <c r="H22" s="58" t="s">
        <v>82</v>
      </c>
      <c r="I22" s="58" t="s">
        <v>76</v>
      </c>
      <c r="J22" s="58" t="s">
        <v>77</v>
      </c>
      <c r="K22" s="58" t="s">
        <v>78</v>
      </c>
      <c r="L22" s="58" t="s">
        <v>79</v>
      </c>
      <c r="M22" s="58" t="s">
        <v>80</v>
      </c>
      <c r="N22" s="58" t="s">
        <v>81</v>
      </c>
      <c r="O22" s="58" t="s">
        <v>82</v>
      </c>
      <c r="P22" s="58" t="s">
        <v>76</v>
      </c>
      <c r="Q22" s="58" t="s">
        <v>77</v>
      </c>
      <c r="R22" s="58" t="s">
        <v>78</v>
      </c>
      <c r="S22" s="58" t="s">
        <v>79</v>
      </c>
      <c r="T22" s="58" t="s">
        <v>80</v>
      </c>
      <c r="U22" s="58" t="s">
        <v>81</v>
      </c>
      <c r="V22" s="58" t="s">
        <v>82</v>
      </c>
      <c r="W22" s="58" t="s">
        <v>76</v>
      </c>
      <c r="X22" s="58" t="s">
        <v>77</v>
      </c>
      <c r="Y22" s="58" t="s">
        <v>78</v>
      </c>
      <c r="Z22" s="58" t="s">
        <v>79</v>
      </c>
      <c r="AA22" s="58" t="s">
        <v>80</v>
      </c>
      <c r="AB22" s="58" t="s">
        <v>81</v>
      </c>
      <c r="AC22" s="58" t="s">
        <v>82</v>
      </c>
    </row>
    <row r="23" spans="1:30" ht="26.25" customHeight="1">
      <c r="A23" s="70" t="s">
        <v>10</v>
      </c>
      <c r="B23" s="58">
        <v>17</v>
      </c>
      <c r="C23" s="58">
        <v>21</v>
      </c>
      <c r="D23" s="58">
        <v>22</v>
      </c>
      <c r="E23" s="58">
        <v>15</v>
      </c>
      <c r="F23" s="58">
        <v>23</v>
      </c>
      <c r="G23" s="58">
        <v>27</v>
      </c>
      <c r="H23" s="58">
        <v>18</v>
      </c>
      <c r="I23" s="58">
        <v>11</v>
      </c>
      <c r="J23" s="58">
        <v>19</v>
      </c>
      <c r="K23" s="58">
        <v>15</v>
      </c>
      <c r="L23" s="58">
        <v>12</v>
      </c>
      <c r="M23" s="58">
        <v>22</v>
      </c>
      <c r="N23" s="58">
        <v>15</v>
      </c>
      <c r="O23" s="58">
        <v>22</v>
      </c>
      <c r="P23" s="58">
        <v>17</v>
      </c>
      <c r="Q23" s="58">
        <v>21</v>
      </c>
      <c r="R23" s="58">
        <v>25</v>
      </c>
      <c r="S23" s="58">
        <v>20</v>
      </c>
      <c r="T23" s="58">
        <v>24</v>
      </c>
      <c r="U23" s="58">
        <v>17</v>
      </c>
      <c r="V23" s="58">
        <v>26</v>
      </c>
      <c r="W23" s="58">
        <v>23</v>
      </c>
      <c r="X23" s="58">
        <v>17</v>
      </c>
      <c r="Y23" s="58">
        <v>24</v>
      </c>
      <c r="Z23" s="58">
        <v>22</v>
      </c>
      <c r="AA23" s="58">
        <v>19</v>
      </c>
      <c r="AB23" s="58">
        <v>22</v>
      </c>
      <c r="AC23" s="58">
        <v>16</v>
      </c>
    </row>
    <row r="24" spans="1:30" ht="33" customHeight="1">
      <c r="A24" s="70" t="s">
        <v>34</v>
      </c>
      <c r="B24" s="58">
        <v>53</v>
      </c>
      <c r="C24" s="58">
        <v>55</v>
      </c>
      <c r="D24" s="58">
        <v>55</v>
      </c>
      <c r="E24" s="58">
        <v>60</v>
      </c>
      <c r="F24" s="58">
        <v>64</v>
      </c>
      <c r="G24" s="58">
        <v>115</v>
      </c>
      <c r="H24" s="58">
        <v>79</v>
      </c>
      <c r="I24" s="58">
        <v>53</v>
      </c>
      <c r="J24" s="58">
        <v>50</v>
      </c>
      <c r="K24" s="58">
        <v>56</v>
      </c>
      <c r="L24" s="58">
        <v>56</v>
      </c>
      <c r="M24" s="58">
        <v>77</v>
      </c>
      <c r="N24" s="57">
        <v>124</v>
      </c>
      <c r="O24" s="58">
        <v>82</v>
      </c>
      <c r="P24" s="58">
        <v>71</v>
      </c>
      <c r="Q24" s="58">
        <v>82</v>
      </c>
      <c r="R24" s="58">
        <v>79</v>
      </c>
      <c r="S24" s="58">
        <v>72</v>
      </c>
      <c r="T24" s="58">
        <v>66</v>
      </c>
      <c r="U24" s="57">
        <v>150</v>
      </c>
      <c r="V24" s="58">
        <v>107</v>
      </c>
      <c r="W24" s="58">
        <v>76</v>
      </c>
      <c r="X24" s="58">
        <v>75</v>
      </c>
      <c r="Y24" s="58">
        <v>69</v>
      </c>
      <c r="Z24" s="58">
        <v>74</v>
      </c>
      <c r="AA24" s="58">
        <v>94</v>
      </c>
      <c r="AB24" s="57">
        <v>163</v>
      </c>
      <c r="AC24" s="58">
        <v>91</v>
      </c>
    </row>
    <row r="25" spans="1:30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</row>
    <row r="26" spans="1:30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</row>
    <row r="27" spans="1:30" ht="25.5">
      <c r="A27" s="69"/>
      <c r="B27" s="64" t="s">
        <v>67</v>
      </c>
      <c r="C27" s="64"/>
      <c r="D27" s="64"/>
      <c r="E27" s="64"/>
      <c r="F27" s="64"/>
      <c r="G27" s="64"/>
      <c r="H27" s="64" t="s">
        <v>68</v>
      </c>
      <c r="I27" s="64"/>
      <c r="J27" s="64"/>
      <c r="K27" s="64"/>
      <c r="L27" s="64"/>
      <c r="M27" s="64"/>
      <c r="N27" s="64"/>
      <c r="O27" s="65" t="s">
        <v>69</v>
      </c>
      <c r="P27" s="66"/>
      <c r="Q27" s="66"/>
      <c r="R27" s="66"/>
      <c r="S27" s="66"/>
      <c r="T27" s="66"/>
      <c r="U27" s="67"/>
      <c r="V27" s="65" t="s">
        <v>70</v>
      </c>
      <c r="W27" s="66"/>
      <c r="X27" s="66"/>
      <c r="Y27" s="66"/>
      <c r="Z27" s="66"/>
      <c r="AA27" s="66"/>
      <c r="AB27" s="67"/>
      <c r="AC27" s="68" t="s">
        <v>71</v>
      </c>
    </row>
    <row r="28" spans="1:30">
      <c r="A28" s="70"/>
      <c r="B28" s="58" t="s">
        <v>76</v>
      </c>
      <c r="C28" s="58" t="s">
        <v>77</v>
      </c>
      <c r="D28" s="58" t="s">
        <v>78</v>
      </c>
      <c r="E28" s="58" t="s">
        <v>79</v>
      </c>
      <c r="F28" s="58" t="s">
        <v>80</v>
      </c>
      <c r="G28" s="58" t="s">
        <v>81</v>
      </c>
      <c r="H28" s="58" t="s">
        <v>82</v>
      </c>
      <c r="I28" s="58" t="s">
        <v>76</v>
      </c>
      <c r="J28" s="58" t="s">
        <v>77</v>
      </c>
      <c r="K28" s="58" t="s">
        <v>78</v>
      </c>
      <c r="L28" s="58" t="s">
        <v>79</v>
      </c>
      <c r="M28" s="58" t="s">
        <v>80</v>
      </c>
      <c r="N28" s="58" t="s">
        <v>81</v>
      </c>
      <c r="O28" s="58" t="s">
        <v>82</v>
      </c>
      <c r="P28" s="58" t="s">
        <v>76</v>
      </c>
      <c r="Q28" s="58" t="s">
        <v>77</v>
      </c>
      <c r="R28" s="58" t="s">
        <v>78</v>
      </c>
      <c r="S28" s="58" t="s">
        <v>79</v>
      </c>
      <c r="T28" s="58" t="s">
        <v>80</v>
      </c>
      <c r="U28" s="58" t="s">
        <v>81</v>
      </c>
      <c r="V28" s="58" t="s">
        <v>82</v>
      </c>
      <c r="W28" s="58" t="s">
        <v>76</v>
      </c>
      <c r="X28" s="58" t="s">
        <v>77</v>
      </c>
      <c r="Y28" s="58" t="s">
        <v>78</v>
      </c>
      <c r="Z28" s="58" t="s">
        <v>79</v>
      </c>
      <c r="AA28" s="58" t="s">
        <v>80</v>
      </c>
      <c r="AB28" s="58" t="s">
        <v>81</v>
      </c>
      <c r="AC28" s="58" t="s">
        <v>82</v>
      </c>
    </row>
    <row r="29" spans="1:30" ht="37.5" customHeight="1">
      <c r="A29" s="70" t="s">
        <v>37</v>
      </c>
      <c r="B29" s="58">
        <v>5</v>
      </c>
      <c r="C29" s="58">
        <v>4</v>
      </c>
      <c r="D29" s="58">
        <v>6</v>
      </c>
      <c r="E29" s="58">
        <v>4</v>
      </c>
      <c r="F29" s="58">
        <v>0</v>
      </c>
      <c r="G29" s="58">
        <v>0</v>
      </c>
      <c r="H29" s="58">
        <v>0</v>
      </c>
      <c r="I29" s="58">
        <v>7</v>
      </c>
      <c r="J29" s="58">
        <v>1</v>
      </c>
      <c r="K29" s="58">
        <v>3</v>
      </c>
      <c r="L29" s="58">
        <v>6</v>
      </c>
      <c r="M29" s="58">
        <v>0</v>
      </c>
      <c r="N29" s="58">
        <v>0</v>
      </c>
      <c r="O29" s="58">
        <v>2</v>
      </c>
      <c r="P29" s="58">
        <v>2</v>
      </c>
      <c r="Q29" s="58">
        <v>3</v>
      </c>
      <c r="R29" s="58">
        <v>3</v>
      </c>
      <c r="S29" s="58">
        <v>5</v>
      </c>
      <c r="T29" s="58">
        <v>0</v>
      </c>
      <c r="U29" s="58">
        <v>0</v>
      </c>
      <c r="V29" s="58">
        <v>1</v>
      </c>
      <c r="W29" s="58">
        <v>3</v>
      </c>
      <c r="X29" s="58">
        <v>1</v>
      </c>
      <c r="Y29" s="57">
        <v>12</v>
      </c>
      <c r="Z29" s="58">
        <v>6</v>
      </c>
      <c r="AA29" s="58">
        <v>0</v>
      </c>
      <c r="AB29" s="58">
        <v>0</v>
      </c>
      <c r="AC29" s="58">
        <v>6</v>
      </c>
    </row>
    <row r="30" spans="1:30" ht="51.75" customHeight="1">
      <c r="A30" s="70" t="s">
        <v>19</v>
      </c>
      <c r="B30" s="58">
        <v>5</v>
      </c>
      <c r="C30" s="58">
        <v>5</v>
      </c>
      <c r="D30" s="58">
        <v>4</v>
      </c>
      <c r="E30" s="58">
        <v>4</v>
      </c>
      <c r="F30" s="58">
        <v>0</v>
      </c>
      <c r="G30" s="58">
        <v>0</v>
      </c>
      <c r="H30" s="58">
        <v>0</v>
      </c>
      <c r="I30" s="58">
        <v>0</v>
      </c>
      <c r="J30" s="58">
        <v>8</v>
      </c>
      <c r="K30" s="58">
        <v>8</v>
      </c>
      <c r="L30" s="58">
        <v>0</v>
      </c>
      <c r="M30" s="58">
        <v>0</v>
      </c>
      <c r="N30" s="58">
        <v>0</v>
      </c>
      <c r="O30" s="57">
        <v>9</v>
      </c>
      <c r="P30" s="58">
        <v>7</v>
      </c>
      <c r="Q30" s="58">
        <v>7</v>
      </c>
      <c r="R30" s="58">
        <v>6</v>
      </c>
      <c r="S30" s="58">
        <v>6</v>
      </c>
      <c r="T30" s="58">
        <v>0</v>
      </c>
      <c r="U30" s="58">
        <v>0</v>
      </c>
      <c r="V30" s="58">
        <v>3</v>
      </c>
      <c r="W30" s="58">
        <v>8</v>
      </c>
      <c r="X30" s="58">
        <v>7</v>
      </c>
      <c r="Y30" s="58">
        <v>7</v>
      </c>
      <c r="Z30" s="58">
        <v>7</v>
      </c>
      <c r="AA30" s="58">
        <v>0</v>
      </c>
      <c r="AB30" s="58">
        <v>0</v>
      </c>
      <c r="AC30" s="58">
        <v>4</v>
      </c>
    </row>
    <row r="31" spans="1:30" ht="43.5" customHeight="1">
      <c r="A31" s="70" t="s">
        <v>38</v>
      </c>
      <c r="B31" s="58">
        <v>0</v>
      </c>
      <c r="C31" s="58">
        <v>0</v>
      </c>
      <c r="D31" s="58">
        <v>0</v>
      </c>
      <c r="E31" s="58">
        <v>0</v>
      </c>
      <c r="F31" s="58">
        <v>0</v>
      </c>
      <c r="G31" s="58">
        <v>0</v>
      </c>
      <c r="H31" s="58">
        <v>0</v>
      </c>
      <c r="I31" s="58">
        <v>0</v>
      </c>
      <c r="J31" s="58">
        <v>4</v>
      </c>
      <c r="K31" s="58">
        <v>0</v>
      </c>
      <c r="L31" s="58">
        <v>2</v>
      </c>
      <c r="M31" s="58">
        <v>0</v>
      </c>
      <c r="N31" s="58">
        <v>0</v>
      </c>
      <c r="O31" s="58">
        <v>0</v>
      </c>
      <c r="P31" s="58">
        <v>1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1</v>
      </c>
      <c r="Y31" s="58">
        <v>0</v>
      </c>
      <c r="Z31" s="58">
        <v>1</v>
      </c>
      <c r="AA31" s="58">
        <v>0</v>
      </c>
      <c r="AB31" s="58">
        <v>0</v>
      </c>
      <c r="AC31" s="58">
        <v>0</v>
      </c>
    </row>
  </sheetData>
  <mergeCells count="16">
    <mergeCell ref="B27:G27"/>
    <mergeCell ref="H27:N27"/>
    <mergeCell ref="O27:U27"/>
    <mergeCell ref="V27:AB27"/>
    <mergeCell ref="B15:G15"/>
    <mergeCell ref="H15:N15"/>
    <mergeCell ref="O15:U15"/>
    <mergeCell ref="V15:AB15"/>
    <mergeCell ref="B21:G21"/>
    <mergeCell ref="H21:N21"/>
    <mergeCell ref="O21:U21"/>
    <mergeCell ref="V21:AB21"/>
    <mergeCell ref="V4:AB4"/>
    <mergeCell ref="B4:G4"/>
    <mergeCell ref="H4:N4"/>
    <mergeCell ref="O4:U4"/>
  </mergeCells>
  <conditionalFormatting sqref="B6:AC12">
    <cfRule type="colorScale" priority="16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11">
      <colorScale>
        <cfvo type="min"/>
        <cfvo type="max"/>
        <color theme="0" tint="-0.14999847407452621"/>
        <color theme="1" tint="0.499984740745262"/>
      </colorScale>
    </cfRule>
    <cfRule type="colorScale" priority="10">
      <colorScale>
        <cfvo type="min"/>
        <cfvo type="max"/>
        <color theme="0" tint="-0.14999847407452621"/>
        <color theme="1" tint="0.249977111117893"/>
      </colorScale>
    </cfRule>
  </conditionalFormatting>
  <conditionalFormatting sqref="B22:AC22">
    <cfRule type="colorScale" priority="14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28:AC28">
    <cfRule type="colorScale" priority="13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17:AD18">
    <cfRule type="colorScale" priority="7">
      <colorScale>
        <cfvo type="min"/>
        <cfvo type="max"/>
        <color theme="0" tint="-0.14999847407452621"/>
        <color theme="1" tint="0.249977111117893"/>
      </colorScale>
    </cfRule>
    <cfRule type="colorScale" priority="8">
      <colorScale>
        <cfvo type="min"/>
        <cfvo type="max"/>
        <color theme="0" tint="-0.14999847407452621"/>
        <color theme="1" tint="0.499984740745262"/>
      </colorScale>
    </cfRule>
    <cfRule type="colorScale" priority="9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23:AC24">
    <cfRule type="colorScale" priority="4">
      <colorScale>
        <cfvo type="min"/>
        <cfvo type="max"/>
        <color theme="0" tint="-0.14999847407452621"/>
        <color theme="1" tint="0.249977111117893"/>
      </colorScale>
    </cfRule>
    <cfRule type="colorScale" priority="5">
      <colorScale>
        <cfvo type="min"/>
        <cfvo type="max"/>
        <color theme="0" tint="-0.14999847407452621"/>
        <color theme="1" tint="0.499984740745262"/>
      </colorScale>
    </cfRule>
    <cfRule type="colorScale" priority="6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29:AC31">
    <cfRule type="colorScale" priority="1">
      <colorScale>
        <cfvo type="min"/>
        <cfvo type="max"/>
        <color theme="0" tint="-0.14999847407452621"/>
        <color theme="1" tint="0.249977111117893"/>
      </colorScale>
    </cfRule>
    <cfRule type="colorScale" priority="2">
      <colorScale>
        <cfvo type="min"/>
        <cfvo type="max"/>
        <color theme="0" tint="-0.14999847407452621"/>
        <color theme="1" tint="0.499984740745262"/>
      </colorScale>
    </cfRule>
    <cfRule type="colorScale" priority="3">
      <colorScale>
        <cfvo type="min"/>
        <cfvo type="percentile" val="50"/>
        <cfvo type="max"/>
        <color rgb="FFE9E5EB"/>
        <color rgb="FFBFB4C4"/>
        <color rgb="FF75627D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Febrero 2022 sem 05</vt:lpstr>
      <vt:lpstr>Febrero 2022 sem 06</vt:lpstr>
      <vt:lpstr>Febrero 2022 sem  07</vt:lpstr>
      <vt:lpstr>Febrero 2022 sem  08</vt:lpstr>
      <vt:lpstr>Hoja3</vt:lpstr>
      <vt:lpstr>Febrero final 2022</vt:lpstr>
      <vt:lpstr>Hoja4</vt:lpstr>
      <vt:lpstr>TABLAS CALOR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8Ipm</dc:creator>
  <cp:lastModifiedBy>Usuario1</cp:lastModifiedBy>
  <dcterms:created xsi:type="dcterms:W3CDTF">2021-05-11T15:30:23Z</dcterms:created>
  <dcterms:modified xsi:type="dcterms:W3CDTF">2022-03-17T23:10:50Z</dcterms:modified>
</cp:coreProperties>
</file>