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NIO\"/>
    </mc:Choice>
  </mc:AlternateContent>
  <xr:revisionPtr revIDLastSave="0" documentId="8_{14FE73F6-CAC3-4EAE-880A-CF4BED14799E}" xr6:coauthVersionLast="36" xr6:coauthVersionMax="36" xr10:uidLastSave="{00000000-0000-0000-0000-000000000000}"/>
  <bookViews>
    <workbookView xWindow="0" yWindow="0" windowWidth="24000" windowHeight="9735" activeTab="2" xr2:uid="{00000000-000D-0000-FFFF-FFFF00000000}"/>
  </bookViews>
  <sheets>
    <sheet name="Junio Final 2022" sheetId="6" r:id="rId1"/>
    <sheet name="MENSUAL JUNIO" sheetId="7" r:id="rId2"/>
    <sheet name="MAPAS DE CALOR" sheetId="8" r:id="rId3"/>
    <sheet name="Hoja2" sheetId="9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N39" i="7" l="1"/>
  <c r="O41" i="7"/>
  <c r="N41" i="7"/>
  <c r="O40" i="7"/>
  <c r="N40" i="7"/>
  <c r="O39" i="7"/>
  <c r="Q41" i="7"/>
  <c r="R41" i="7"/>
  <c r="S41" i="7"/>
  <c r="T41" i="7"/>
  <c r="U41" i="7"/>
  <c r="V41" i="7"/>
  <c r="W41" i="7"/>
  <c r="X41" i="7"/>
  <c r="Y41" i="7"/>
  <c r="P41" i="7"/>
  <c r="D41" i="7"/>
  <c r="E41" i="7"/>
  <c r="F41" i="7"/>
  <c r="G41" i="7"/>
  <c r="H41" i="7"/>
  <c r="I41" i="7"/>
  <c r="J41" i="7"/>
  <c r="K41" i="7"/>
  <c r="L41" i="7"/>
  <c r="Q40" i="7"/>
  <c r="R40" i="7"/>
  <c r="S40" i="7"/>
  <c r="T40" i="7"/>
  <c r="U40" i="7"/>
  <c r="V40" i="7"/>
  <c r="W40" i="7"/>
  <c r="X40" i="7"/>
  <c r="Y40" i="7"/>
  <c r="P40" i="7"/>
  <c r="D40" i="7"/>
  <c r="E40" i="7"/>
  <c r="F40" i="7"/>
  <c r="G40" i="7"/>
  <c r="H40" i="7"/>
  <c r="I40" i="7"/>
  <c r="J40" i="7"/>
  <c r="K40" i="7"/>
  <c r="L40" i="7"/>
  <c r="Q39" i="7"/>
  <c r="R39" i="7"/>
  <c r="S39" i="7"/>
  <c r="T39" i="7"/>
  <c r="U39" i="7"/>
  <c r="V39" i="7"/>
  <c r="W39" i="7"/>
  <c r="X39" i="7"/>
  <c r="Y39" i="7"/>
  <c r="P39" i="7"/>
  <c r="L39" i="7"/>
  <c r="K39" i="7"/>
  <c r="I39" i="7"/>
  <c r="D39" i="7"/>
  <c r="E39" i="7"/>
  <c r="F39" i="7"/>
  <c r="G39" i="7"/>
  <c r="H39" i="7"/>
  <c r="C41" i="7"/>
  <c r="C40" i="7"/>
  <c r="C39" i="7"/>
  <c r="AF58" i="7"/>
  <c r="AG58" i="7"/>
  <c r="AE58" i="7"/>
  <c r="AD54" i="7" l="1"/>
  <c r="AD55" i="7"/>
  <c r="AD58" i="7" s="1"/>
  <c r="AD56" i="7"/>
  <c r="AD57" i="7"/>
  <c r="AD53" i="7"/>
  <c r="AC58" i="7"/>
  <c r="AB58" i="7"/>
  <c r="J126" i="7"/>
  <c r="I126" i="7"/>
  <c r="AA58" i="7"/>
  <c r="AA54" i="7"/>
  <c r="AA55" i="7"/>
  <c r="AA56" i="7"/>
  <c r="AA57" i="7"/>
  <c r="AA53" i="7"/>
  <c r="U58" i="7"/>
  <c r="V58" i="7"/>
  <c r="W58" i="7"/>
  <c r="X58" i="7"/>
  <c r="Y58" i="7"/>
  <c r="Z58" i="7"/>
  <c r="T58" i="7"/>
  <c r="S58" i="7"/>
  <c r="S54" i="7"/>
  <c r="S55" i="7"/>
  <c r="S56" i="7"/>
  <c r="S57" i="7"/>
  <c r="S53" i="7"/>
  <c r="R58" i="7"/>
  <c r="Q58" i="7"/>
  <c r="P58" i="7"/>
  <c r="P54" i="7"/>
  <c r="P55" i="7"/>
  <c r="P56" i="7"/>
  <c r="P57" i="7"/>
  <c r="P53" i="7"/>
  <c r="J58" i="7"/>
  <c r="K58" i="7"/>
  <c r="L58" i="7"/>
  <c r="M58" i="7"/>
  <c r="N58" i="7"/>
  <c r="O58" i="7"/>
  <c r="I58" i="7"/>
  <c r="D38" i="7" l="1"/>
  <c r="E38" i="7"/>
  <c r="F38" i="7"/>
  <c r="G38" i="7"/>
  <c r="H38" i="7"/>
  <c r="I38" i="7"/>
  <c r="K38" i="7"/>
  <c r="L38" i="7"/>
  <c r="N38" i="7"/>
  <c r="O38" i="7"/>
  <c r="P38" i="7"/>
  <c r="Q38" i="7"/>
  <c r="R38" i="7"/>
  <c r="S38" i="7"/>
  <c r="T38" i="7"/>
  <c r="U38" i="7"/>
  <c r="V38" i="7"/>
  <c r="W38" i="7"/>
  <c r="X38" i="7"/>
  <c r="Y38" i="7"/>
  <c r="C38" i="7"/>
  <c r="X7" i="6" l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C36" i="6"/>
  <c r="X36" i="6" s="1"/>
  <c r="Z3" i="7"/>
  <c r="K37" i="7"/>
  <c r="L37" i="7"/>
  <c r="N37" i="7"/>
  <c r="O37" i="7"/>
  <c r="P37" i="7"/>
  <c r="Q37" i="7"/>
  <c r="R37" i="7"/>
  <c r="S37" i="7"/>
  <c r="T37" i="7"/>
  <c r="U37" i="7"/>
  <c r="V37" i="7"/>
  <c r="W37" i="7"/>
  <c r="X37" i="7"/>
  <c r="Y37" i="7"/>
  <c r="D37" i="7"/>
  <c r="E37" i="7"/>
  <c r="F37" i="7"/>
  <c r="G37" i="7"/>
  <c r="H37" i="7"/>
  <c r="I37" i="7"/>
  <c r="C37" i="7"/>
  <c r="J33" i="7"/>
  <c r="D32" i="7"/>
  <c r="E32" i="7"/>
  <c r="F32" i="7"/>
  <c r="G32" i="7"/>
  <c r="H32" i="7"/>
  <c r="I32" i="7"/>
  <c r="K32" i="7"/>
  <c r="L32" i="7"/>
  <c r="N32" i="7"/>
  <c r="O32" i="7"/>
  <c r="P32" i="7"/>
  <c r="Q32" i="7"/>
  <c r="R32" i="7"/>
  <c r="S32" i="7"/>
  <c r="T32" i="7"/>
  <c r="U32" i="7"/>
  <c r="V32" i="7"/>
  <c r="W32" i="7"/>
  <c r="X32" i="7"/>
  <c r="Y32" i="7"/>
  <c r="C32" i="7"/>
  <c r="D24" i="7"/>
  <c r="E24" i="7"/>
  <c r="F24" i="7"/>
  <c r="G24" i="7"/>
  <c r="H24" i="7"/>
  <c r="I24" i="7"/>
  <c r="K24" i="7"/>
  <c r="L24" i="7"/>
  <c r="N24" i="7"/>
  <c r="O24" i="7"/>
  <c r="P24" i="7"/>
  <c r="Q24" i="7"/>
  <c r="R24" i="7"/>
  <c r="S24" i="7"/>
  <c r="T24" i="7"/>
  <c r="U24" i="7"/>
  <c r="V24" i="7"/>
  <c r="W24" i="7"/>
  <c r="X24" i="7"/>
  <c r="Y24" i="7"/>
  <c r="C24" i="7"/>
  <c r="D16" i="7"/>
  <c r="E16" i="7"/>
  <c r="F16" i="7"/>
  <c r="G16" i="7"/>
  <c r="H16" i="7"/>
  <c r="I16" i="7"/>
  <c r="K16" i="7"/>
  <c r="L16" i="7"/>
  <c r="N16" i="7"/>
  <c r="O16" i="7"/>
  <c r="P16" i="7"/>
  <c r="Q16" i="7"/>
  <c r="R16" i="7"/>
  <c r="S16" i="7"/>
  <c r="T16" i="7"/>
  <c r="U16" i="7"/>
  <c r="V16" i="7"/>
  <c r="W16" i="7"/>
  <c r="X16" i="7"/>
  <c r="Y16" i="7"/>
  <c r="C16" i="7"/>
  <c r="M17" i="7"/>
  <c r="M18" i="7"/>
  <c r="M19" i="7"/>
  <c r="M20" i="7"/>
  <c r="M21" i="7"/>
  <c r="M22" i="7"/>
  <c r="M23" i="7"/>
  <c r="M25" i="7"/>
  <c r="M26" i="7"/>
  <c r="M27" i="7"/>
  <c r="M28" i="7"/>
  <c r="M29" i="7"/>
  <c r="M30" i="7"/>
  <c r="M31" i="7"/>
  <c r="M33" i="7"/>
  <c r="Z33" i="7" s="1"/>
  <c r="M34" i="7"/>
  <c r="M35" i="7"/>
  <c r="M36" i="7"/>
  <c r="M4" i="7"/>
  <c r="M5" i="7"/>
  <c r="M6" i="7"/>
  <c r="M7" i="7"/>
  <c r="M9" i="7"/>
  <c r="M10" i="7"/>
  <c r="M11" i="7"/>
  <c r="M12" i="7"/>
  <c r="M13" i="7"/>
  <c r="M14" i="7"/>
  <c r="M15" i="7"/>
  <c r="M3" i="7"/>
  <c r="K8" i="7"/>
  <c r="L8" i="7"/>
  <c r="N8" i="7"/>
  <c r="O8" i="7"/>
  <c r="P8" i="7"/>
  <c r="Q8" i="7"/>
  <c r="R8" i="7"/>
  <c r="S8" i="7"/>
  <c r="T8" i="7"/>
  <c r="U8" i="7"/>
  <c r="V8" i="7"/>
  <c r="W8" i="7"/>
  <c r="X8" i="7"/>
  <c r="Y8" i="7"/>
  <c r="D8" i="7"/>
  <c r="E8" i="7"/>
  <c r="F8" i="7"/>
  <c r="G8" i="7"/>
  <c r="H8" i="7"/>
  <c r="I8" i="7"/>
  <c r="C8" i="7"/>
  <c r="J4" i="7"/>
  <c r="J5" i="7"/>
  <c r="J6" i="7"/>
  <c r="J7" i="7"/>
  <c r="J9" i="7"/>
  <c r="J10" i="7"/>
  <c r="J11" i="7"/>
  <c r="J12" i="7"/>
  <c r="J13" i="7"/>
  <c r="J14" i="7"/>
  <c r="J15" i="7"/>
  <c r="J17" i="7"/>
  <c r="Z17" i="7" s="1"/>
  <c r="J18" i="7"/>
  <c r="J19" i="7"/>
  <c r="Z19" i="7" s="1"/>
  <c r="J20" i="7"/>
  <c r="J21" i="7"/>
  <c r="Z21" i="7" s="1"/>
  <c r="J22" i="7"/>
  <c r="J23" i="7"/>
  <c r="Z23" i="7" s="1"/>
  <c r="J25" i="7"/>
  <c r="Z25" i="7" s="1"/>
  <c r="J26" i="7"/>
  <c r="Z26" i="7" s="1"/>
  <c r="J27" i="7"/>
  <c r="Z27" i="7" s="1"/>
  <c r="J28" i="7"/>
  <c r="Z28" i="7" s="1"/>
  <c r="J29" i="7"/>
  <c r="Z29" i="7" s="1"/>
  <c r="J30" i="7"/>
  <c r="Z30" i="7" s="1"/>
  <c r="J31" i="7"/>
  <c r="Z31" i="7" s="1"/>
  <c r="J34" i="7"/>
  <c r="J35" i="7"/>
  <c r="J36" i="7"/>
  <c r="J3" i="7"/>
  <c r="Z35" i="7" l="1"/>
  <c r="Z15" i="7"/>
  <c r="Z13" i="7"/>
  <c r="Z11" i="7"/>
  <c r="Z9" i="7"/>
  <c r="Z6" i="7"/>
  <c r="J8" i="7"/>
  <c r="M32" i="7"/>
  <c r="Z22" i="7"/>
  <c r="Z20" i="7"/>
  <c r="Z18" i="7"/>
  <c r="Z36" i="7"/>
  <c r="Z34" i="7"/>
  <c r="Z14" i="7"/>
  <c r="Z12" i="7"/>
  <c r="Z10" i="7"/>
  <c r="Z7" i="7"/>
  <c r="Z5" i="7"/>
  <c r="M16" i="7"/>
  <c r="M8" i="7"/>
  <c r="Z8" i="7" s="1"/>
  <c r="M24" i="7"/>
  <c r="Z4" i="7"/>
  <c r="J16" i="7"/>
  <c r="Z16" i="7" s="1"/>
  <c r="J24" i="7"/>
  <c r="Z24" i="7" s="1"/>
  <c r="J37" i="7"/>
  <c r="J32" i="7"/>
  <c r="M37" i="7"/>
  <c r="M38" i="7" l="1"/>
  <c r="Z32" i="7"/>
  <c r="Z37" i="7"/>
  <c r="J38" i="7"/>
  <c r="Z38" i="7" l="1"/>
</calcChain>
</file>

<file path=xl/sharedStrings.xml><?xml version="1.0" encoding="utf-8"?>
<sst xmlns="http://schemas.openxmlformats.org/spreadsheetml/2006/main" count="440" uniqueCount="145">
  <si>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</si>
  <si>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</si>
  <si>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</si>
  <si>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 xml:space="preserve">Semana </t>
  </si>
  <si>
    <t xml:space="preserve">Fecha </t>
  </si>
  <si>
    <t>2.1 0</t>
  </si>
  <si>
    <t>Total semanal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</si>
  <si>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</si>
  <si>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</si>
  <si>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</si>
  <si>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</si>
  <si>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</si>
  <si>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</si>
  <si>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</si>
  <si>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</si>
  <si>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</si>
  <si>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</si>
  <si>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</si>
  <si>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</si>
  <si>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</si>
  <si>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</si>
  <si>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</si>
  <si>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</si>
  <si>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</si>
  <si>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</si>
  <si>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</si>
  <si>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</si>
  <si>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>01/06/2022</t>
  </si>
  <si>
    <t>02/06/2022</t>
  </si>
  <si>
    <t>03/06/2022</t>
  </si>
  <si>
    <t>04/06/2022</t>
  </si>
  <si>
    <t>05/06/2022</t>
  </si>
  <si>
    <t xml:space="preserve">Acumulado semanal </t>
  </si>
  <si>
    <t xml:space="preserve">   Folios de conocimiento Telmujer 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</si>
  <si>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</si>
  <si>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</si>
  <si>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</si>
  <si>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</si>
  <si>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</si>
  <si>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</si>
  <si>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</si>
  <si>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</si>
  <si>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</si>
  <si>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</si>
  <si>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</si>
  <si>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</si>
  <si>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</si>
  <si>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</si>
  <si>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</si>
  <si>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</si>
  <si>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</si>
  <si>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</si>
  <si>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</si>
  <si>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</si>
  <si>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</si>
  <si>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 xml:space="preserve">Incidentes de conocimiento Telmujer </t>
  </si>
  <si>
    <t>Atenciones vía WhatsApp</t>
  </si>
  <si>
    <t xml:space="preserve">   Atenciones psicológicas y jurídicas en Refugio </t>
  </si>
  <si>
    <t xml:space="preserve">Ingresos al Refugio </t>
  </si>
  <si>
    <t xml:space="preserve"> Atenciones de primera vez (Centro de Empoderamiento)</t>
  </si>
  <si>
    <t>Atenciones de seguimiento (Centro de Empoderamiento)</t>
  </si>
  <si>
    <t>Atenciones primer contacto presenciales (UAM)</t>
  </si>
  <si>
    <t>Atenciones primer contacto a distancia (UAM)</t>
  </si>
  <si>
    <t>Seguimientos de Trabajo Social  (UAM)</t>
  </si>
  <si>
    <t>Atenciones seguimiento psicológico (UAM)</t>
  </si>
  <si>
    <t>Asesorías jurídicas subsecuentes (UAM)</t>
  </si>
  <si>
    <t>Acompañamientos jurídicos  (UAM)</t>
  </si>
  <si>
    <t>Atenciones de primera vez y subsecuentes a NNyA (UAM)</t>
  </si>
  <si>
    <t>Total Centro Integral</t>
  </si>
  <si>
    <t>TOTAL CE</t>
  </si>
  <si>
    <t>Semana  1
01 al 05</t>
  </si>
  <si>
    <t>Semana 2
06 al 12</t>
  </si>
  <si>
    <t>Semana 3
13 al 19</t>
  </si>
  <si>
    <t>Semana 4
20 al 26</t>
  </si>
  <si>
    <t>Semana 5
27 al 30</t>
  </si>
  <si>
    <t>06
L</t>
  </si>
  <si>
    <t>01
MI</t>
  </si>
  <si>
    <t>02
J</t>
  </si>
  <si>
    <t>03
V</t>
  </si>
  <si>
    <t>04
S</t>
  </si>
  <si>
    <t>05
D</t>
  </si>
  <si>
    <t>07
MA</t>
  </si>
  <si>
    <t>08
MI</t>
  </si>
  <si>
    <t>09
J</t>
  </si>
  <si>
    <t>10
V</t>
  </si>
  <si>
    <t>11
S</t>
  </si>
  <si>
    <t>12
D</t>
  </si>
  <si>
    <t>13
L</t>
  </si>
  <si>
    <t>14
MA</t>
  </si>
  <si>
    <t>15
MI</t>
  </si>
  <si>
    <t>16
J</t>
  </si>
  <si>
    <t>17
V</t>
  </si>
  <si>
    <t>18
S</t>
  </si>
  <si>
    <t>19
D</t>
  </si>
  <si>
    <t>20
L</t>
  </si>
  <si>
    <t>21
MA</t>
  </si>
  <si>
    <t>22
MI</t>
  </si>
  <si>
    <t>23
J</t>
  </si>
  <si>
    <t>24
V</t>
  </si>
  <si>
    <t>25
S</t>
  </si>
  <si>
    <t>26
D</t>
  </si>
  <si>
    <t>27
L</t>
  </si>
  <si>
    <t>28
MA</t>
  </si>
  <si>
    <t>29
MI</t>
  </si>
  <si>
    <t>30
J</t>
  </si>
  <si>
    <t>Total Centro de Empoderamiento</t>
  </si>
  <si>
    <t>Atenciones a mujeres UAM</t>
  </si>
  <si>
    <t>Atenciones de primera vez y subsecuentes NNyA (UAM)</t>
  </si>
  <si>
    <t>Centro Integral</t>
  </si>
  <si>
    <t>Centro de Empoderamiento</t>
  </si>
  <si>
    <t>UAMs</t>
  </si>
  <si>
    <t>Telmujer</t>
  </si>
  <si>
    <t>Refugio</t>
  </si>
  <si>
    <t>PROMEDIO</t>
  </si>
  <si>
    <t>MAX</t>
  </si>
  <si>
    <t>MIN</t>
  </si>
  <si>
    <t>MI</t>
  </si>
  <si>
    <t>J</t>
  </si>
  <si>
    <t>V</t>
  </si>
  <si>
    <t>S</t>
  </si>
  <si>
    <t>D</t>
  </si>
  <si>
    <t>L</t>
  </si>
  <si>
    <t>MA</t>
  </si>
  <si>
    <t>Semana 1
01 al 05</t>
  </si>
  <si>
    <t xml:space="preserve">Atención psicológica de primera vez y subsecuente a NNyA en Refugio </t>
  </si>
  <si>
    <t>Fecha</t>
  </si>
  <si>
    <t>Etiquetas de fila</t>
  </si>
  <si>
    <t>Total general</t>
  </si>
  <si>
    <t>Domingo</t>
  </si>
  <si>
    <t>Sábado</t>
  </si>
  <si>
    <t>Viernes</t>
  </si>
  <si>
    <t>Jueves</t>
  </si>
  <si>
    <t>Miércoles</t>
  </si>
  <si>
    <t>Martes</t>
  </si>
  <si>
    <t>Lunes</t>
  </si>
  <si>
    <t xml:space="preserve">Atenciones a mujeres en Centro Integral </t>
  </si>
  <si>
    <t>Atenciones a NNyA en Centro de Empoderamiento</t>
  </si>
  <si>
    <t>Asesoría Telmujer</t>
  </si>
  <si>
    <t>Incidentes de conocimiento Telmujer</t>
  </si>
  <si>
    <t>Atenciones psicológicas y jurídicas en Refugio</t>
  </si>
  <si>
    <t>Atencion psicológica de primera vez y subsecuentes a NNyA en Refugio</t>
  </si>
  <si>
    <t>Ingresos al Refugio</t>
  </si>
  <si>
    <t xml:space="preserve">Suma de    Atenciones psicológicas y jurídicas en Refugio </t>
  </si>
  <si>
    <t xml:space="preserve">Suma de Atención psicológica de primera vez y subsecuente a niñas, niños y adolescentes en Refugio </t>
  </si>
  <si>
    <t xml:space="preserve">Suma de Ingresos al Refugio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</si>
</sst>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1"/>
      <name val="Calibri"/>
      <family val="2"/>
    </font>
    <font>
      <sz val="10"/>
      <color theme="0"/>
      <name val="Adelle Sans Light"/>
      <family val="3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</fonts>
  <fills count="13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C8C8C8"/>
        <bgColor rgb="FFC8C8C8"/>
      </patternFill>
    </fill>
    <fill>
      <patternFill patternType="solid">
        <fgColor theme="5"/>
        <bgColor rgb="FF660033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rgb="FF66003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66003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6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16" xfId="0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49" fontId="11" fillId="0" borderId="0" xfId="0" applyNumberFormat="1" applyFont="1"/>
    <xf numFmtId="0" fontId="11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/>
    </xf>
    <xf numFmtId="0" fontId="0" fillId="0" borderId="0" xfId="0" applyFont="1" applyAlignment="1"/>
    <xf numFmtId="0" fontId="3" fillId="0" borderId="0" xfId="0" applyFont="1" applyFill="1" applyAlignment="1"/>
    <xf numFmtId="0" fontId="8" fillId="2" borderId="2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5" borderId="7" xfId="0" applyFont="1" applyFill="1" applyBorder="1"/>
    <xf numFmtId="0" fontId="8" fillId="6" borderId="20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49" fontId="10" fillId="7" borderId="17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 vertical="center"/>
    </xf>
    <xf numFmtId="0" fontId="0" fillId="7" borderId="0" xfId="0" applyFont="1" applyFill="1" applyAlignment="1"/>
    <xf numFmtId="0" fontId="10" fillId="7" borderId="21" xfId="0" applyFont="1" applyFill="1" applyBorder="1" applyAlignment="1">
      <alignment horizontal="center"/>
    </xf>
    <xf numFmtId="14" fontId="10" fillId="7" borderId="19" xfId="0" applyNumberFormat="1" applyFont="1" applyFill="1" applyBorder="1" applyAlignment="1">
      <alignment horizontal="center"/>
    </xf>
    <xf numFmtId="0" fontId="10" fillId="0" borderId="17" xfId="0" applyNumberFormat="1" applyFont="1" applyBorder="1" applyAlignment="1">
      <alignment horizontal="center"/>
    </xf>
    <xf numFmtId="0" fontId="10" fillId="0" borderId="17" xfId="0" applyNumberFormat="1" applyFont="1" applyFill="1" applyBorder="1" applyAlignment="1">
      <alignment horizontal="center"/>
    </xf>
    <xf numFmtId="0" fontId="11" fillId="0" borderId="17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/>
    </xf>
    <xf numFmtId="0" fontId="11" fillId="0" borderId="17" xfId="0" applyNumberFormat="1" applyFont="1" applyFill="1" applyBorder="1" applyAlignment="1">
      <alignment horizontal="center" vertical="center"/>
    </xf>
    <xf numFmtId="0" fontId="11" fillId="7" borderId="17" xfId="0" applyNumberFormat="1" applyFont="1" applyFill="1" applyBorder="1" applyAlignment="1">
      <alignment horizontal="center"/>
    </xf>
    <xf numFmtId="0" fontId="12" fillId="3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8" fillId="8" borderId="20" xfId="0" applyFont="1" applyFill="1" applyBorder="1" applyAlignment="1">
      <alignment horizontal="center" vertical="center" wrapText="1"/>
    </xf>
    <xf numFmtId="0" fontId="11" fillId="9" borderId="17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/>
    </xf>
    <xf numFmtId="0" fontId="11" fillId="9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Fill="1" applyAlignment="1">
      <alignment wrapText="1"/>
    </xf>
    <xf numFmtId="49" fontId="10" fillId="0" borderId="17" xfId="0" applyNumberFormat="1" applyFont="1" applyBorder="1" applyAlignment="1">
      <alignment horizontal="center" wrapText="1"/>
    </xf>
    <xf numFmtId="14" fontId="10" fillId="0" borderId="17" xfId="0" applyNumberFormat="1" applyFont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/>
    <xf numFmtId="14" fontId="10" fillId="10" borderId="0" xfId="0" applyNumberFormat="1" applyFont="1" applyFill="1" applyBorder="1" applyAlignment="1">
      <alignment horizontal="center" wrapText="1"/>
    </xf>
    <xf numFmtId="14" fontId="10" fillId="11" borderId="0" xfId="0" applyNumberFormat="1" applyFont="1" applyFill="1" applyBorder="1" applyAlignment="1">
      <alignment horizontal="center" wrapText="1"/>
    </xf>
    <xf numFmtId="14" fontId="10" fillId="9" borderId="0" xfId="0" applyNumberFormat="1" applyFont="1" applyFill="1" applyBorder="1" applyAlignment="1">
      <alignment horizontal="center" wrapText="1"/>
    </xf>
    <xf numFmtId="0" fontId="13" fillId="10" borderId="0" xfId="0" applyFont="1" applyFill="1" applyAlignment="1"/>
    <xf numFmtId="49" fontId="10" fillId="10" borderId="0" xfId="0" applyNumberFormat="1" applyFont="1" applyFill="1"/>
    <xf numFmtId="0" fontId="13" fillId="11" borderId="0" xfId="0" applyFont="1" applyFill="1" applyAlignment="1"/>
    <xf numFmtId="49" fontId="10" fillId="11" borderId="0" xfId="0" applyNumberFormat="1" applyFont="1" applyFill="1"/>
    <xf numFmtId="0" fontId="13" fillId="9" borderId="0" xfId="0" applyFont="1" applyFill="1" applyAlignment="1"/>
    <xf numFmtId="49" fontId="10" fillId="9" borderId="0" xfId="0" applyNumberFormat="1" applyFont="1" applyFill="1"/>
    <xf numFmtId="0" fontId="1" fillId="0" borderId="0" xfId="0" applyFont="1" applyAlignment="1"/>
    <xf numFmtId="0" fontId="14" fillId="0" borderId="28" xfId="0" applyFont="1" applyBorder="1" applyAlignment="1">
      <alignment horizontal="center" vertical="center" wrapText="1" readingOrder="1"/>
    </xf>
    <xf numFmtId="0" fontId="0" fillId="0" borderId="28" xfId="0" applyBorder="1" applyAlignment="1">
      <alignment horizontal="left"/>
    </xf>
    <xf numFmtId="0" fontId="15" fillId="12" borderId="28" xfId="0" applyFont="1" applyFill="1" applyBorder="1" applyAlignment="1">
      <alignment horizontal="left" vertical="center" wrapText="1"/>
    </xf>
    <xf numFmtId="0" fontId="16" fillId="12" borderId="28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4" fillId="0" borderId="27" xfId="0" applyFont="1" applyFill="1" applyBorder="1" applyAlignment="1">
      <alignment horizontal="center" vertical="center" wrapText="1" readingOrder="1"/>
    </xf>
    <xf numFmtId="0" fontId="1" fillId="0" borderId="0" xfId="0" applyFont="1" applyFill="1" applyBorder="1" applyAlignment="1"/>
    <xf numFmtId="0" fontId="1" fillId="0" borderId="0" xfId="0" applyFont="1" applyAlignment="1">
      <alignment wrapText="1"/>
    </xf>
    <xf numFmtId="0" fontId="16" fillId="12" borderId="0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/>
    </xf>
    <xf numFmtId="0" fontId="7" fillId="0" borderId="19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2" borderId="2" xfId="0" applyFont="1" applyFill="1" applyBorder="1" applyAlignment="1">
      <alignment horizontal="center" vertical="center"/>
    </xf>
    <xf numFmtId="0" fontId="7" fillId="0" borderId="9" xfId="0" applyFont="1" applyBorder="1"/>
    <xf numFmtId="0" fontId="5" fillId="2" borderId="3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7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3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4" fillId="0" borderId="24" xfId="0" applyFont="1" applyBorder="1" applyAlignment="1">
      <alignment horizontal="center" vertical="center" wrapText="1" readingOrder="1"/>
    </xf>
    <xf numFmtId="0" fontId="14" fillId="0" borderId="25" xfId="0" applyFont="1" applyBorder="1" applyAlignment="1">
      <alignment horizontal="center" vertical="center" wrapText="1" readingOrder="1"/>
    </xf>
    <xf numFmtId="0" fontId="14" fillId="0" borderId="26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4C4"/>
      <color rgb="FF75627D"/>
      <color rgb="FFE9E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0-42CB-A83B-7340081A0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0-42CB-A83B-7340081A0E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80-42CB-A83B-7340081A0E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80-42CB-A83B-7340081A0E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80-42CB-A83B-7340081A0E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80-42CB-A83B-7340081A0E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80-42CB-A83B-7340081A0E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JUNIO'!$C$38:$I$38</c:f>
              <c:numCache>
                <c:formatCode>General</c:formatCode>
                <c:ptCount val="7"/>
                <c:pt idx="0">
                  <c:v>95</c:v>
                </c:pt>
                <c:pt idx="1">
                  <c:v>7</c:v>
                </c:pt>
                <c:pt idx="2">
                  <c:v>333</c:v>
                </c:pt>
                <c:pt idx="3">
                  <c:v>238</c:v>
                </c:pt>
                <c:pt idx="4">
                  <c:v>116</c:v>
                </c:pt>
                <c:pt idx="5">
                  <c:v>3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E-4FE0-8A55-3387821FE8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JUNIO'!$AB$53:$AC$53</c:f>
              <c:numCache>
                <c:formatCode>General</c:formatCode>
                <c:ptCount val="2"/>
                <c:pt idx="0">
                  <c:v>106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151-B545-EE57DB61E0DE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JUNIO'!$AB$54:$AC$54</c:f>
              <c:numCache>
                <c:formatCode>General</c:formatCode>
                <c:ptCount val="2"/>
                <c:pt idx="0">
                  <c:v>131</c:v>
                </c:pt>
                <c:pt idx="1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6-4151-B545-EE57DB61E0DE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JUNIO'!$AB$55:$AC$55</c:f>
              <c:numCache>
                <c:formatCode>General</c:formatCode>
                <c:ptCount val="2"/>
                <c:pt idx="0">
                  <c:v>164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6-4151-B545-EE57DB61E0DE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JUNIO'!$AB$56:$AC$56</c:f>
              <c:numCache>
                <c:formatCode>General</c:formatCode>
                <c:ptCount val="2"/>
                <c:pt idx="0">
                  <c:v>157</c:v>
                </c:pt>
                <c:pt idx="1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6-4151-B545-EE57DB61E0DE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JUNIO'!$AB$52:$AC$52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JUNIO'!$AB$57:$AC$57</c:f>
              <c:numCache>
                <c:formatCode>General</c:formatCode>
                <c:ptCount val="2"/>
                <c:pt idx="0">
                  <c:v>80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151-B545-EE57DB61E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751280"/>
        <c:axId val="2106276064"/>
      </c:barChart>
      <c:catAx>
        <c:axId val="1707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276064"/>
        <c:crosses val="autoZero"/>
        <c:auto val="1"/>
        <c:lblAlgn val="ctr"/>
        <c:lblOffset val="100"/>
        <c:noMultiLvlLbl val="0"/>
      </c:catAx>
      <c:valAx>
        <c:axId val="210627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7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JUNIO'!$K$61</c:f>
              <c:strCache>
                <c:ptCount val="1"/>
                <c:pt idx="0">
                  <c:v>Asesorías Telmujer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JUNIO'!$K$62:$K$91</c:f>
              <c:numCache>
                <c:formatCode>General</c:formatCode>
                <c:ptCount val="30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18</c:v>
                </c:pt>
                <c:pt idx="6">
                  <c:v>33</c:v>
                </c:pt>
                <c:pt idx="7">
                  <c:v>21</c:v>
                </c:pt>
                <c:pt idx="8">
                  <c:v>16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  <c:pt idx="12">
                  <c:v>23</c:v>
                </c:pt>
                <c:pt idx="13">
                  <c:v>33</c:v>
                </c:pt>
                <c:pt idx="14">
                  <c:v>22</c:v>
                </c:pt>
                <c:pt idx="15">
                  <c:v>19</c:v>
                </c:pt>
                <c:pt idx="16">
                  <c:v>26</c:v>
                </c:pt>
                <c:pt idx="17">
                  <c:v>17</c:v>
                </c:pt>
                <c:pt idx="18">
                  <c:v>24</c:v>
                </c:pt>
                <c:pt idx="19">
                  <c:v>28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19</c:v>
                </c:pt>
                <c:pt idx="24">
                  <c:v>27</c:v>
                </c:pt>
                <c:pt idx="25">
                  <c:v>17</c:v>
                </c:pt>
                <c:pt idx="26">
                  <c:v>24</c:v>
                </c:pt>
                <c:pt idx="27">
                  <c:v>15</c:v>
                </c:pt>
                <c:pt idx="28">
                  <c:v>18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7-42A7-8605-5A4261CB49D9}"/>
            </c:ext>
          </c:extLst>
        </c:ser>
        <c:ser>
          <c:idx val="1"/>
          <c:order val="1"/>
          <c:tx>
            <c:strRef>
              <c:f>'MENSUAL JUNIO'!$L$61</c:f>
              <c:strCache>
                <c:ptCount val="1"/>
                <c:pt idx="0">
                  <c:v>Incidentes de conocimiento Telmujer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JUNIO'!$L$62:$L$91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58</c:v>
                </c:pt>
                <c:pt idx="3">
                  <c:v>90</c:v>
                </c:pt>
                <c:pt idx="4">
                  <c:v>148</c:v>
                </c:pt>
                <c:pt idx="5">
                  <c:v>117</c:v>
                </c:pt>
                <c:pt idx="6">
                  <c:v>76</c:v>
                </c:pt>
                <c:pt idx="7">
                  <c:v>80</c:v>
                </c:pt>
                <c:pt idx="8">
                  <c:v>65</c:v>
                </c:pt>
                <c:pt idx="9">
                  <c:v>85</c:v>
                </c:pt>
                <c:pt idx="10">
                  <c:v>99</c:v>
                </c:pt>
                <c:pt idx="11">
                  <c:v>148</c:v>
                </c:pt>
                <c:pt idx="12">
                  <c:v>109</c:v>
                </c:pt>
                <c:pt idx="13">
                  <c:v>62</c:v>
                </c:pt>
                <c:pt idx="14">
                  <c:v>65</c:v>
                </c:pt>
                <c:pt idx="15">
                  <c:v>57</c:v>
                </c:pt>
                <c:pt idx="16">
                  <c:v>88</c:v>
                </c:pt>
                <c:pt idx="17">
                  <c:v>88</c:v>
                </c:pt>
                <c:pt idx="18">
                  <c:v>119</c:v>
                </c:pt>
                <c:pt idx="19">
                  <c:v>101</c:v>
                </c:pt>
                <c:pt idx="20">
                  <c:v>68</c:v>
                </c:pt>
                <c:pt idx="21">
                  <c:v>61</c:v>
                </c:pt>
                <c:pt idx="22">
                  <c:v>57</c:v>
                </c:pt>
                <c:pt idx="23">
                  <c:v>76</c:v>
                </c:pt>
                <c:pt idx="24">
                  <c:v>87</c:v>
                </c:pt>
                <c:pt idx="25">
                  <c:v>134</c:v>
                </c:pt>
                <c:pt idx="26">
                  <c:v>139</c:v>
                </c:pt>
                <c:pt idx="27">
                  <c:v>71</c:v>
                </c:pt>
                <c:pt idx="28">
                  <c:v>73</c:v>
                </c:pt>
                <c:pt idx="2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7-42A7-8605-5A4261CB49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772480"/>
        <c:axId val="102475328"/>
      </c:lineChart>
      <c:catAx>
        <c:axId val="1707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75328"/>
        <c:crosses val="autoZero"/>
        <c:auto val="1"/>
        <c:lblAlgn val="ctr"/>
        <c:lblOffset val="100"/>
        <c:noMultiLvlLbl val="0"/>
      </c:catAx>
      <c:valAx>
        <c:axId val="10247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20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707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JUNIO'!$AE$53:$AG$53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2-497F-A59E-033492724644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JUNIO'!$AE$54:$AG$54</c:f>
              <c:numCache>
                <c:formatCode>General</c:formatCode>
                <c:ptCount val="3"/>
                <c:pt idx="0">
                  <c:v>27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2-497F-A59E-033492724644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JUNIO'!$AE$55:$AG$55</c:f>
              <c:numCache>
                <c:formatCode>General</c:formatCode>
                <c:ptCount val="3"/>
                <c:pt idx="0">
                  <c:v>32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2-497F-A59E-033492724644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JUNIO'!$AE$56:$AG$56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2-497F-A59E-033492724644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JUNIO'!$AE$52:$AG$52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de primera vez y subsecuente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'MENSUAL JUNIO'!$AE$57:$AG$57</c:f>
              <c:numCache>
                <c:formatCode>General</c:formatCode>
                <c:ptCount val="3"/>
                <c:pt idx="0">
                  <c:v>29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2-497F-A59E-033492724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338320"/>
        <c:axId val="520660160"/>
      </c:barChart>
      <c:catAx>
        <c:axId val="4153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20660160"/>
        <c:crosses val="autoZero"/>
        <c:auto val="1"/>
        <c:lblAlgn val="ctr"/>
        <c:lblOffset val="100"/>
        <c:noMultiLvlLbl val="0"/>
      </c:catAx>
      <c:valAx>
        <c:axId val="52066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3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JUNIO'!$M$61</c:f>
              <c:strCache>
                <c:ptCount val="1"/>
                <c:pt idx="0">
                  <c:v>   Atenciones psicológicas y jurídicas en Refugio 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JUNIO'!$M$62:$M$91</c:f>
              <c:numCache>
                <c:formatCode>General</c:formatCode>
                <c:ptCount val="30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6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14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1-4C74-A9FD-81D88AAE03E4}"/>
            </c:ext>
          </c:extLst>
        </c:ser>
        <c:ser>
          <c:idx val="1"/>
          <c:order val="1"/>
          <c:tx>
            <c:strRef>
              <c:f>'MENSUAL JUNIO'!$N$61</c:f>
              <c:strCache>
                <c:ptCount val="1"/>
                <c:pt idx="0">
                  <c:v>Atención psicológica de primera vez y subsecuente a niñas, niños y adolescentes en Refugio 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JUNIO'!$N$62:$N$91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1-4C74-A9FD-81D88AAE03E4}"/>
            </c:ext>
          </c:extLst>
        </c:ser>
        <c:ser>
          <c:idx val="2"/>
          <c:order val="2"/>
          <c:tx>
            <c:strRef>
              <c:f>'MENSUAL JUNIO'!$O$61</c:f>
              <c:strCache>
                <c:ptCount val="1"/>
                <c:pt idx="0">
                  <c:v>Ingresos al Refugio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JUNIO'!$O$62:$O$91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1-4C74-A9FD-81D88AAE03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351920"/>
        <c:axId val="418915376"/>
      </c:lineChart>
      <c:catAx>
        <c:axId val="4153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18915376"/>
        <c:crosses val="autoZero"/>
        <c:auto val="1"/>
        <c:lblAlgn val="ctr"/>
        <c:lblOffset val="100"/>
        <c:noMultiLvlLbl val="0"/>
      </c:catAx>
      <c:valAx>
        <c:axId val="41891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4153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JUNIO'!$S$65:$S$69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'MENSUAL JUNIO'!$T$65:$T$69</c:f>
              <c:numCache>
                <c:formatCode>General</c:formatCode>
                <c:ptCount val="5"/>
                <c:pt idx="0">
                  <c:v>992</c:v>
                </c:pt>
                <c:pt idx="1">
                  <c:v>197</c:v>
                </c:pt>
                <c:pt idx="2">
                  <c:v>1536</c:v>
                </c:pt>
                <c:pt idx="3">
                  <c:v>3261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D-4426-85D4-7C322743D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5342720"/>
        <c:axId val="530453472"/>
      </c:barChart>
      <c:catAx>
        <c:axId val="415342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30453472"/>
        <c:crosses val="autoZero"/>
        <c:auto val="1"/>
        <c:lblAlgn val="ctr"/>
        <c:lblOffset val="100"/>
        <c:noMultiLvlLbl val="0"/>
      </c:catAx>
      <c:valAx>
        <c:axId val="5304534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53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'MAPAS DE CALOR'!$AH$2</c:f>
              <c:strCache>
                <c:ptCount val="1"/>
                <c:pt idx="0">
                  <c:v>Atenciones a mujeres en Centro Integral </c:v>
                </c:pt>
              </c:strCache>
            </c:strRef>
          </c:tx>
          <c:spPr>
            <a:solidFill>
              <a:srgbClr val="E9E5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CALOR'!$AH$3:$AH$9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208</c:v>
                </c:pt>
                <c:pt idx="4">
                  <c:v>229</c:v>
                </c:pt>
                <c:pt idx="5">
                  <c:v>197</c:v>
                </c:pt>
                <c:pt idx="6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6D8-ADF2-302437DE220A}"/>
            </c:ext>
          </c:extLst>
        </c:ser>
        <c:ser>
          <c:idx val="1"/>
          <c:order val="1"/>
          <c:tx>
            <c:strRef>
              <c:f>'MAPAS DE CALOR'!$AI$2</c:f>
              <c:strCache>
                <c:ptCount val="1"/>
                <c:pt idx="0">
                  <c:v>Atenciones a NNyA en Centro de Empoderamiento</c:v>
                </c:pt>
              </c:strCache>
            </c:strRef>
          </c:tx>
          <c:spPr>
            <a:solidFill>
              <a:srgbClr val="75627D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FF6-46D8-ADF2-302437DE22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FF6-46D8-ADF2-302437DE22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CALOR'!$AI$3:$AI$9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43</c:v>
                </c:pt>
                <c:pt idx="4">
                  <c:v>50</c:v>
                </c:pt>
                <c:pt idx="5">
                  <c:v>37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6D8-ADF2-302437DE220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512593072"/>
        <c:axId val="341213888"/>
      </c:barChart>
      <c:catAx>
        <c:axId val="51259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341213888"/>
        <c:crosses val="autoZero"/>
        <c:auto val="1"/>
        <c:lblAlgn val="ctr"/>
        <c:lblOffset val="100"/>
        <c:noMultiLvlLbl val="0"/>
      </c:catAx>
      <c:valAx>
        <c:axId val="341213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Servicios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'MAPAS DE CALOR'!$AJ$2</c:f>
              <c:strCache>
                <c:ptCount val="1"/>
                <c:pt idx="0">
                  <c:v>Asesoría Telmujer</c:v>
                </c:pt>
              </c:strCache>
            </c:strRef>
          </c:tx>
          <c:spPr>
            <a:solidFill>
              <a:srgbClr val="E9E5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CALOR'!$AJ$3:$AJ$9</c:f>
              <c:numCache>
                <c:formatCode>General</c:formatCode>
                <c:ptCount val="7"/>
                <c:pt idx="0">
                  <c:v>85</c:v>
                </c:pt>
                <c:pt idx="1">
                  <c:v>71</c:v>
                </c:pt>
                <c:pt idx="2">
                  <c:v>75</c:v>
                </c:pt>
                <c:pt idx="3">
                  <c:v>110</c:v>
                </c:pt>
                <c:pt idx="4">
                  <c:v>103</c:v>
                </c:pt>
                <c:pt idx="5">
                  <c:v>101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9-4635-873B-FA3944FEC870}"/>
            </c:ext>
          </c:extLst>
        </c:ser>
        <c:ser>
          <c:idx val="1"/>
          <c:order val="1"/>
          <c:tx>
            <c:strRef>
              <c:f>'MAPAS DE CALOR'!$AK$2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rgbClr val="7562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CALOR'!$AK$3:$AK$9</c:f>
              <c:numCache>
                <c:formatCode>General</c:formatCode>
                <c:ptCount val="7"/>
                <c:pt idx="0">
                  <c:v>549</c:v>
                </c:pt>
                <c:pt idx="1">
                  <c:v>364</c:v>
                </c:pt>
                <c:pt idx="2">
                  <c:v>307</c:v>
                </c:pt>
                <c:pt idx="3">
                  <c:v>326</c:v>
                </c:pt>
                <c:pt idx="4">
                  <c:v>334</c:v>
                </c:pt>
                <c:pt idx="5">
                  <c:v>277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9-4635-873B-FA3944FEC87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506549456"/>
        <c:axId val="552974320"/>
      </c:barChart>
      <c:catAx>
        <c:axId val="50654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52974320"/>
        <c:crosses val="autoZero"/>
        <c:auto val="1"/>
        <c:lblAlgn val="ctr"/>
        <c:lblOffset val="100"/>
        <c:noMultiLvlLbl val="0"/>
      </c:catAx>
      <c:valAx>
        <c:axId val="5529743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65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37401574803151"/>
          <c:y val="0.88483741615631384"/>
          <c:w val="0.87162609260998336"/>
          <c:h val="0.11516284689999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'MAPAS DE CALOR'!$AL$2</c:f>
              <c:strCache>
                <c:ptCount val="1"/>
                <c:pt idx="0">
                  <c:v>Atenciones psicológicas y jurídicas en Refugio</c:v>
                </c:pt>
              </c:strCache>
            </c:strRef>
          </c:tx>
          <c:spPr>
            <a:solidFill>
              <a:srgbClr val="E9E5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CALOR'!$AL$3:$AL$9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32</c:v>
                </c:pt>
                <c:pt idx="4">
                  <c:v>26</c:v>
                </c:pt>
                <c:pt idx="5">
                  <c:v>18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7-4912-8910-8913D01CD801}"/>
            </c:ext>
          </c:extLst>
        </c:ser>
        <c:ser>
          <c:idx val="1"/>
          <c:order val="1"/>
          <c:tx>
            <c:strRef>
              <c:f>'MAPAS DE CALOR'!$AM$2</c:f>
              <c:strCache>
                <c:ptCount val="1"/>
                <c:pt idx="0">
                  <c:v>Atencion psicológica de primera vez y subsecuentes a NNyA en Refugio</c:v>
                </c:pt>
              </c:strCache>
            </c:strRef>
          </c:tx>
          <c:spPr>
            <a:solidFill>
              <a:srgbClr val="7562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CALOR'!$AM$3:$AM$9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7-4912-8910-8913D01CD801}"/>
            </c:ext>
          </c:extLst>
        </c:ser>
        <c:ser>
          <c:idx val="2"/>
          <c:order val="2"/>
          <c:tx>
            <c:strRef>
              <c:f>'MAPAS DE CALOR'!$AN$2</c:f>
              <c:strCache>
                <c:ptCount val="1"/>
                <c:pt idx="0">
                  <c:v>Ingresos al Refugio</c:v>
                </c:pt>
              </c:strCache>
            </c:strRef>
          </c:tx>
          <c:spPr>
            <a:solidFill>
              <a:srgbClr val="BFB4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'MAPAS DE CALOR'!$AG$3:$AG$9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'MAPAS DE CALOR'!$AN$3:$AN$9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7-4912-8910-8913D01CD80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423162320"/>
        <c:axId val="552966000"/>
      </c:barChart>
      <c:catAx>
        <c:axId val="4231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52966000"/>
        <c:crosses val="autoZero"/>
        <c:auto val="1"/>
        <c:lblAlgn val="ctr"/>
        <c:lblOffset val="100"/>
        <c:noMultiLvlLbl val="0"/>
      </c:catAx>
      <c:valAx>
        <c:axId val="5529660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1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JUNIO'!$I$53:$O$53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53</c:v>
                </c:pt>
                <c:pt idx="3">
                  <c:v>34</c:v>
                </c:pt>
                <c:pt idx="4">
                  <c:v>12</c:v>
                </c:pt>
                <c:pt idx="5">
                  <c:v>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1-441D-B26C-2568B6DD7AE2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JUNIO'!$I$54:$O$54</c:f>
              <c:numCache>
                <c:formatCode>General</c:formatCode>
                <c:ptCount val="7"/>
                <c:pt idx="0">
                  <c:v>24</c:v>
                </c:pt>
                <c:pt idx="1">
                  <c:v>2</c:v>
                </c:pt>
                <c:pt idx="2">
                  <c:v>80</c:v>
                </c:pt>
                <c:pt idx="3">
                  <c:v>55</c:v>
                </c:pt>
                <c:pt idx="4">
                  <c:v>27</c:v>
                </c:pt>
                <c:pt idx="5">
                  <c:v>0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1-441D-B26C-2568B6DD7AE2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JUNIO'!$I$55:$O$55</c:f>
              <c:numCache>
                <c:formatCode>General</c:formatCode>
                <c:ptCount val="7"/>
                <c:pt idx="0">
                  <c:v>29</c:v>
                </c:pt>
                <c:pt idx="1">
                  <c:v>1</c:v>
                </c:pt>
                <c:pt idx="2">
                  <c:v>92</c:v>
                </c:pt>
                <c:pt idx="3">
                  <c:v>44</c:v>
                </c:pt>
                <c:pt idx="4">
                  <c:v>20</c:v>
                </c:pt>
                <c:pt idx="5">
                  <c:v>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1-441D-B26C-2568B6DD7AE2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JUNIO'!$I$56:$O$56</c:f>
              <c:numCache>
                <c:formatCode>General</c:formatCode>
                <c:ptCount val="7"/>
                <c:pt idx="0">
                  <c:v>17</c:v>
                </c:pt>
                <c:pt idx="1">
                  <c:v>2</c:v>
                </c:pt>
                <c:pt idx="2">
                  <c:v>66</c:v>
                </c:pt>
                <c:pt idx="3">
                  <c:v>86</c:v>
                </c:pt>
                <c:pt idx="4">
                  <c:v>28</c:v>
                </c:pt>
                <c:pt idx="5">
                  <c:v>2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1-441D-B26C-2568B6DD7AE2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JUNIO'!$I$52:$O$52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 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 </c:v>
                </c:pt>
              </c:strCache>
            </c:strRef>
          </c:cat>
          <c:val>
            <c:numRef>
              <c:f>'MENSUAL JUNIO'!$I$57:$O$57</c:f>
              <c:numCache>
                <c:formatCode>General</c:formatCode>
                <c:ptCount val="7"/>
                <c:pt idx="0">
                  <c:v>16</c:v>
                </c:pt>
                <c:pt idx="1">
                  <c:v>1</c:v>
                </c:pt>
                <c:pt idx="2">
                  <c:v>42</c:v>
                </c:pt>
                <c:pt idx="3">
                  <c:v>19</c:v>
                </c:pt>
                <c:pt idx="4">
                  <c:v>29</c:v>
                </c:pt>
                <c:pt idx="5">
                  <c:v>1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1-441D-B26C-2568B6DD7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9169760"/>
        <c:axId val="2119270512"/>
      </c:barChart>
      <c:catAx>
        <c:axId val="21191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119270512"/>
        <c:crosses val="autoZero"/>
        <c:auto val="1"/>
        <c:lblAlgn val="ctr"/>
        <c:lblOffset val="100"/>
        <c:noMultiLvlLbl val="0"/>
      </c:catAx>
      <c:valAx>
        <c:axId val="211927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91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BB-4A8B-B010-CEC2018FAE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BB-4A8B-B010-CEC2018FAE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JUNIO'!$K$2:$L$2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JUNIO'!$K$38:$L$38</c:f>
              <c:numCache>
                <c:formatCode>General</c:formatCode>
                <c:ptCount val="2"/>
                <c:pt idx="0">
                  <c:v>36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96F-A306-E02D3C1AE7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JUNIO'!$Q$53:$R$53</c:f>
              <c:numCache>
                <c:formatCode>General</c:formatCode>
                <c:ptCount val="2"/>
                <c:pt idx="0">
                  <c:v>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4C67-9779-A42BB23E6A2B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JUNIO'!$Q$54:$R$54</c:f>
              <c:numCache>
                <c:formatCode>General</c:formatCode>
                <c:ptCount val="2"/>
                <c:pt idx="0">
                  <c:v>10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3-4C67-9779-A42BB23E6A2B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JUNIO'!$Q$55:$R$55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3-4C67-9779-A42BB23E6A2B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JUNIO'!$Q$56:$R$56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3-4C67-9779-A42BB23E6A2B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JUNIO'!$Q$52:$R$52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JUNIO'!$Q$57:$R$57</c:f>
              <c:numCache>
                <c:formatCode>General</c:formatCode>
                <c:ptCount val="2"/>
                <c:pt idx="0">
                  <c:v>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3-4C67-9779-A42BB23E6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96176"/>
        <c:axId val="2112197552"/>
      </c:barChart>
      <c:catAx>
        <c:axId val="1635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112197552"/>
        <c:crosses val="autoZero"/>
        <c:auto val="1"/>
        <c:lblAlgn val="ctr"/>
        <c:lblOffset val="100"/>
        <c:noMultiLvlLbl val="0"/>
      </c:catAx>
      <c:valAx>
        <c:axId val="2112197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5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JUNIO'!$I$61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JUNIO'!$I$62:$I$91</c:f>
              <c:numCache>
                <c:formatCode>General</c:formatCode>
                <c:ptCount val="30"/>
                <c:pt idx="0">
                  <c:v>46</c:v>
                </c:pt>
                <c:pt idx="1">
                  <c:v>38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55</c:v>
                </c:pt>
                <c:pt idx="7">
                  <c:v>52</c:v>
                </c:pt>
                <c:pt idx="8">
                  <c:v>43</c:v>
                </c:pt>
                <c:pt idx="9">
                  <c:v>41</c:v>
                </c:pt>
                <c:pt idx="10">
                  <c:v>0</c:v>
                </c:pt>
                <c:pt idx="11">
                  <c:v>0</c:v>
                </c:pt>
                <c:pt idx="12">
                  <c:v>49</c:v>
                </c:pt>
                <c:pt idx="13">
                  <c:v>50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0</c:v>
                </c:pt>
                <c:pt idx="18">
                  <c:v>0</c:v>
                </c:pt>
                <c:pt idx="19">
                  <c:v>53</c:v>
                </c:pt>
                <c:pt idx="20">
                  <c:v>58</c:v>
                </c:pt>
                <c:pt idx="21">
                  <c:v>60</c:v>
                </c:pt>
                <c:pt idx="22">
                  <c:v>49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7-4CBF-9D60-0074831984E8}"/>
            </c:ext>
          </c:extLst>
        </c:ser>
        <c:ser>
          <c:idx val="1"/>
          <c:order val="1"/>
          <c:tx>
            <c:strRef>
              <c:f>'MENSUAL JUNIO'!$J$61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JUNIO'!$H$62:$H$91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JUNIO'!$J$62:$J$91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11</c:v>
                </c:pt>
                <c:pt idx="15">
                  <c:v>7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11</c:v>
                </c:pt>
                <c:pt idx="22">
                  <c:v>9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11</c:v>
                </c:pt>
                <c:pt idx="28">
                  <c:v>6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7-4CBF-9D60-007483198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73744"/>
        <c:axId val="102479072"/>
      </c:lineChart>
      <c:catAx>
        <c:axId val="99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79072"/>
        <c:crosses val="autoZero"/>
        <c:auto val="1"/>
        <c:lblAlgn val="ctr"/>
        <c:lblOffset val="100"/>
        <c:noMultiLvlLbl val="0"/>
      </c:catAx>
      <c:valAx>
        <c:axId val="102479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000"/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996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D-4769-99F0-0C54C8D3B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D-4769-99F0-0C54C8D3B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1D-4769-99F0-0C54C8D3B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1D-4769-99F0-0C54C8D3B3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1D-4769-99F0-0C54C8D3B3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1D-4769-99F0-0C54C8D3B3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1D-4769-99F0-0C54C8D3B3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JUNIO'!$P$2:$V$2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JUNIO'!$P$38:$V$38</c:f>
              <c:numCache>
                <c:formatCode>General</c:formatCode>
                <c:ptCount val="7"/>
                <c:pt idx="0">
                  <c:v>186</c:v>
                </c:pt>
                <c:pt idx="1">
                  <c:v>0</c:v>
                </c:pt>
                <c:pt idx="2">
                  <c:v>370</c:v>
                </c:pt>
                <c:pt idx="3">
                  <c:v>357</c:v>
                </c:pt>
                <c:pt idx="4">
                  <c:v>178</c:v>
                </c:pt>
                <c:pt idx="5">
                  <c:v>57</c:v>
                </c:pt>
                <c:pt idx="6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2-4B03-9D67-FFEC5E0E36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JUNIO'!$H$53</c:f>
              <c:strCache>
                <c:ptCount val="1"/>
                <c:pt idx="0">
                  <c:v>Semana  1
01 al 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JUNIO'!$T$53:$Z$53</c:f>
              <c:numCache>
                <c:formatCode>General</c:formatCode>
                <c:ptCount val="7"/>
                <c:pt idx="0">
                  <c:v>18</c:v>
                </c:pt>
                <c:pt idx="1">
                  <c:v>0</c:v>
                </c:pt>
                <c:pt idx="2">
                  <c:v>29</c:v>
                </c:pt>
                <c:pt idx="3">
                  <c:v>23</c:v>
                </c:pt>
                <c:pt idx="4">
                  <c:v>10</c:v>
                </c:pt>
                <c:pt idx="5">
                  <c:v>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9EA-BB6F-A5054D24BCFA}"/>
            </c:ext>
          </c:extLst>
        </c:ser>
        <c:ser>
          <c:idx val="1"/>
          <c:order val="1"/>
          <c:tx>
            <c:strRef>
              <c:f>'MENSUAL JUNIO'!$H$54</c:f>
              <c:strCache>
                <c:ptCount val="1"/>
                <c:pt idx="0">
                  <c:v>Semana 2
06 al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JUNIO'!$T$54:$Z$54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102</c:v>
                </c:pt>
                <c:pt idx="3">
                  <c:v>62</c:v>
                </c:pt>
                <c:pt idx="4">
                  <c:v>32</c:v>
                </c:pt>
                <c:pt idx="5">
                  <c:v>9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49EA-BB6F-A5054D24BCFA}"/>
            </c:ext>
          </c:extLst>
        </c:ser>
        <c:ser>
          <c:idx val="2"/>
          <c:order val="2"/>
          <c:tx>
            <c:strRef>
              <c:f>'MENSUAL JUNIO'!$H$55</c:f>
              <c:strCache>
                <c:ptCount val="1"/>
                <c:pt idx="0">
                  <c:v>Semana 3
13 al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JUNIO'!$T$55:$Z$55</c:f>
              <c:numCache>
                <c:formatCode>General</c:formatCode>
                <c:ptCount val="7"/>
                <c:pt idx="0">
                  <c:v>42</c:v>
                </c:pt>
                <c:pt idx="1">
                  <c:v>0</c:v>
                </c:pt>
                <c:pt idx="2">
                  <c:v>80</c:v>
                </c:pt>
                <c:pt idx="3">
                  <c:v>94</c:v>
                </c:pt>
                <c:pt idx="4">
                  <c:v>55</c:v>
                </c:pt>
                <c:pt idx="5">
                  <c:v>13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49EA-BB6F-A5054D24BCFA}"/>
            </c:ext>
          </c:extLst>
        </c:ser>
        <c:ser>
          <c:idx val="3"/>
          <c:order val="3"/>
          <c:tx>
            <c:strRef>
              <c:f>'MENSUAL JUNIO'!$H$56</c:f>
              <c:strCache>
                <c:ptCount val="1"/>
                <c:pt idx="0">
                  <c:v>Semana 4
20 al 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JUNIO'!$T$56:$Z$56</c:f>
              <c:numCache>
                <c:formatCode>General</c:formatCode>
                <c:ptCount val="7"/>
                <c:pt idx="0">
                  <c:v>48</c:v>
                </c:pt>
                <c:pt idx="1">
                  <c:v>0</c:v>
                </c:pt>
                <c:pt idx="2">
                  <c:v>93</c:v>
                </c:pt>
                <c:pt idx="3">
                  <c:v>113</c:v>
                </c:pt>
                <c:pt idx="4">
                  <c:v>46</c:v>
                </c:pt>
                <c:pt idx="5">
                  <c:v>18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B-49EA-BB6F-A5054D24BCFA}"/>
            </c:ext>
          </c:extLst>
        </c:ser>
        <c:ser>
          <c:idx val="4"/>
          <c:order val="4"/>
          <c:tx>
            <c:strRef>
              <c:f>'MENSUAL JUNIO'!$H$57</c:f>
              <c:strCache>
                <c:ptCount val="1"/>
                <c:pt idx="0">
                  <c:v>Semana 5
27 al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JUNIO'!$T$52:$Z$52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JUNIO'!$T$57:$Z$57</c:f>
              <c:numCache>
                <c:formatCode>General</c:formatCode>
                <c:ptCount val="7"/>
                <c:pt idx="0">
                  <c:v>31</c:v>
                </c:pt>
                <c:pt idx="1">
                  <c:v>0</c:v>
                </c:pt>
                <c:pt idx="2">
                  <c:v>66</c:v>
                </c:pt>
                <c:pt idx="3">
                  <c:v>65</c:v>
                </c:pt>
                <c:pt idx="4">
                  <c:v>35</c:v>
                </c:pt>
                <c:pt idx="5">
                  <c:v>13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B-49EA-BB6F-A5054D24B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08784"/>
        <c:axId val="2119275504"/>
      </c:barChart>
      <c:catAx>
        <c:axId val="106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2119275504"/>
        <c:crosses val="autoZero"/>
        <c:auto val="1"/>
        <c:lblAlgn val="ctr"/>
        <c:lblOffset val="100"/>
        <c:noMultiLvlLbl val="0"/>
      </c:catAx>
      <c:valAx>
        <c:axId val="2119275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6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JUNIO'!$I$95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JUNIO'!$H$96:$H$125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JUNIO'!$I$96:$I$125</c:f>
              <c:numCache>
                <c:formatCode>General</c:formatCode>
                <c:ptCount val="30"/>
                <c:pt idx="0">
                  <c:v>26</c:v>
                </c:pt>
                <c:pt idx="1">
                  <c:v>30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38</c:v>
                </c:pt>
                <c:pt idx="7">
                  <c:v>55</c:v>
                </c:pt>
                <c:pt idx="8">
                  <c:v>62</c:v>
                </c:pt>
                <c:pt idx="9">
                  <c:v>56</c:v>
                </c:pt>
                <c:pt idx="10">
                  <c:v>0</c:v>
                </c:pt>
                <c:pt idx="11">
                  <c:v>0</c:v>
                </c:pt>
                <c:pt idx="12">
                  <c:v>58</c:v>
                </c:pt>
                <c:pt idx="13">
                  <c:v>65</c:v>
                </c:pt>
                <c:pt idx="14">
                  <c:v>62</c:v>
                </c:pt>
                <c:pt idx="15">
                  <c:v>59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69</c:v>
                </c:pt>
                <c:pt idx="21">
                  <c:v>65</c:v>
                </c:pt>
                <c:pt idx="22">
                  <c:v>70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52</c:v>
                </c:pt>
                <c:pt idx="28">
                  <c:v>49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A-4BA0-ACCB-C7E5B9D54828}"/>
            </c:ext>
          </c:extLst>
        </c:ser>
        <c:ser>
          <c:idx val="1"/>
          <c:order val="1"/>
          <c:tx>
            <c:strRef>
              <c:f>'MENSUAL JUNIO'!$J$95</c:f>
              <c:strCache>
                <c:ptCount val="1"/>
                <c:pt idx="0">
                  <c:v>Atenciones de primera vez y subsecuentes NNyA (UAM)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JUNIO'!$H$96:$H$125</c:f>
              <c:strCache>
                <c:ptCount val="30"/>
                <c:pt idx="0">
                  <c:v>01
MI</c:v>
                </c:pt>
                <c:pt idx="1">
                  <c:v>02
J</c:v>
                </c:pt>
                <c:pt idx="2">
                  <c:v>03
V</c:v>
                </c:pt>
                <c:pt idx="3">
                  <c:v>04
S</c:v>
                </c:pt>
                <c:pt idx="4">
                  <c:v>05
D</c:v>
                </c:pt>
                <c:pt idx="5">
                  <c:v>06
L</c:v>
                </c:pt>
                <c:pt idx="6">
                  <c:v>07
MA</c:v>
                </c:pt>
                <c:pt idx="7">
                  <c:v>08
MI</c:v>
                </c:pt>
                <c:pt idx="8">
                  <c:v>09
J</c:v>
                </c:pt>
                <c:pt idx="9">
                  <c:v>10
V</c:v>
                </c:pt>
                <c:pt idx="10">
                  <c:v>11
S</c:v>
                </c:pt>
                <c:pt idx="11">
                  <c:v>12
D</c:v>
                </c:pt>
                <c:pt idx="12">
                  <c:v>13
L</c:v>
                </c:pt>
                <c:pt idx="13">
                  <c:v>14
MA</c:v>
                </c:pt>
                <c:pt idx="14">
                  <c:v>15
MI</c:v>
                </c:pt>
                <c:pt idx="15">
                  <c:v>16
J</c:v>
                </c:pt>
                <c:pt idx="16">
                  <c:v>17
V</c:v>
                </c:pt>
                <c:pt idx="17">
                  <c:v>18
S</c:v>
                </c:pt>
                <c:pt idx="18">
                  <c:v>19
D</c:v>
                </c:pt>
                <c:pt idx="19">
                  <c:v>20
L</c:v>
                </c:pt>
                <c:pt idx="20">
                  <c:v>21
MA</c:v>
                </c:pt>
                <c:pt idx="21">
                  <c:v>22
MI</c:v>
                </c:pt>
                <c:pt idx="22">
                  <c:v>23
J</c:v>
                </c:pt>
                <c:pt idx="23">
                  <c:v>24
V</c:v>
                </c:pt>
                <c:pt idx="24">
                  <c:v>25
S</c:v>
                </c:pt>
                <c:pt idx="25">
                  <c:v>26
D</c:v>
                </c:pt>
                <c:pt idx="26">
                  <c:v>27
L</c:v>
                </c:pt>
                <c:pt idx="27">
                  <c:v>28
MA</c:v>
                </c:pt>
                <c:pt idx="28">
                  <c:v>29
MI</c:v>
                </c:pt>
                <c:pt idx="29">
                  <c:v>30
J</c:v>
                </c:pt>
              </c:strCache>
            </c:strRef>
          </c:cat>
          <c:val>
            <c:numRef>
              <c:f>'MENSUAL JUNIO'!$J$96:$J$125</c:f>
              <c:numCache>
                <c:formatCode>General</c:formatCode>
                <c:ptCount val="30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26</c:v>
                </c:pt>
                <c:pt idx="14">
                  <c:v>21</c:v>
                </c:pt>
                <c:pt idx="15">
                  <c:v>21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29</c:v>
                </c:pt>
                <c:pt idx="21">
                  <c:v>21</c:v>
                </c:pt>
                <c:pt idx="22">
                  <c:v>21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21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A-4BA0-ACCB-C7E5B9D548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596304"/>
        <c:axId val="102469088"/>
      </c:lineChart>
      <c:catAx>
        <c:axId val="21125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02469088"/>
        <c:crosses val="autoZero"/>
        <c:auto val="1"/>
        <c:lblAlgn val="ctr"/>
        <c:lblOffset val="100"/>
        <c:noMultiLvlLbl val="0"/>
      </c:catAx>
      <c:valAx>
        <c:axId val="10246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 sz="2000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21125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5-438D-BD68-ABE4B780D9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5-438D-BD68-ABE4B780D9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JUNIO'!$N$2:$O$2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'MENSUAL JUNIO'!$N$38:$O$38</c:f>
              <c:numCache>
                <c:formatCode>General</c:formatCode>
                <c:ptCount val="2"/>
                <c:pt idx="0">
                  <c:v>638</c:v>
                </c:pt>
                <c:pt idx="1">
                  <c:v>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C-4E92-B462-93A40DAB0D2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128586</xdr:rowOff>
    </xdr:from>
    <xdr:to>
      <xdr:col>2</xdr:col>
      <xdr:colOff>940594</xdr:colOff>
      <xdr:row>65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E0A1B-2E76-4ED4-9C7F-2D9010BFC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53</xdr:row>
      <xdr:rowOff>9524</xdr:rowOff>
    </xdr:from>
    <xdr:to>
      <xdr:col>3</xdr:col>
      <xdr:colOff>833438</xdr:colOff>
      <xdr:row>57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72B2A0-2800-4649-9EBD-539D6A6C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83344</xdr:colOff>
      <xdr:row>65</xdr:row>
      <xdr:rowOff>104774</xdr:rowOff>
    </xdr:from>
    <xdr:to>
      <xdr:col>2</xdr:col>
      <xdr:colOff>154781</xdr:colOff>
      <xdr:row>72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781A63-3740-41D7-B886-D15162A0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80963</xdr:rowOff>
    </xdr:from>
    <xdr:to>
      <xdr:col>3</xdr:col>
      <xdr:colOff>1000126</xdr:colOff>
      <xdr:row>53</xdr:row>
      <xdr:rowOff>238125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C5E3E0-5872-4BA4-ACB9-79A41790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72</xdr:row>
      <xdr:rowOff>71438</xdr:rowOff>
    </xdr:from>
    <xdr:to>
      <xdr:col>3</xdr:col>
      <xdr:colOff>762001</xdr:colOff>
      <xdr:row>79</xdr:row>
      <xdr:rowOff>130967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34F3AE-603D-4BED-BAC4-51CC7E05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57149</xdr:rowOff>
    </xdr:from>
    <xdr:to>
      <xdr:col>3</xdr:col>
      <xdr:colOff>381000</xdr:colOff>
      <xdr:row>86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B41BD3-7CAA-449D-9659-BE900BA18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526851</xdr:colOff>
      <xdr:row>72</xdr:row>
      <xdr:rowOff>131564</xdr:rowOff>
    </xdr:from>
    <xdr:to>
      <xdr:col>7</xdr:col>
      <xdr:colOff>163711</xdr:colOff>
      <xdr:row>82</xdr:row>
      <xdr:rowOff>44648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5FDEF8-D911-4ACA-BDE9-A1915D74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131564</xdr:rowOff>
    </xdr:from>
    <xdr:to>
      <xdr:col>5</xdr:col>
      <xdr:colOff>372070</xdr:colOff>
      <xdr:row>94</xdr:row>
      <xdr:rowOff>104181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6B3CC3-2742-47E3-8819-F0195593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95</xdr:row>
      <xdr:rowOff>12502</xdr:rowOff>
    </xdr:from>
    <xdr:to>
      <xdr:col>4</xdr:col>
      <xdr:colOff>253008</xdr:colOff>
      <xdr:row>102</xdr:row>
      <xdr:rowOff>44649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054679-A623-4E2E-B29A-804B8CAF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103</xdr:row>
      <xdr:rowOff>146446</xdr:rowOff>
    </xdr:from>
    <xdr:to>
      <xdr:col>5</xdr:col>
      <xdr:colOff>759024</xdr:colOff>
      <xdr:row>114</xdr:row>
      <xdr:rowOff>14882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21683D-8A16-4398-ACD9-17CB6973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127</xdr:row>
      <xdr:rowOff>176213</xdr:rowOff>
    </xdr:from>
    <xdr:to>
      <xdr:col>4</xdr:col>
      <xdr:colOff>937617</xdr:colOff>
      <xdr:row>135</xdr:row>
      <xdr:rowOff>133947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B381F77-6D69-4024-958B-989748A3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113</xdr:row>
      <xdr:rowOff>176212</xdr:rowOff>
    </xdr:from>
    <xdr:to>
      <xdr:col>5</xdr:col>
      <xdr:colOff>193476</xdr:colOff>
      <xdr:row>126</xdr:row>
      <xdr:rowOff>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EB3DB2-27CF-4B2B-A279-87E30978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176212</xdr:rowOff>
    </xdr:from>
    <xdr:to>
      <xdr:col>5</xdr:col>
      <xdr:colOff>327420</xdr:colOff>
      <xdr:row>151</xdr:row>
      <xdr:rowOff>89297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DB0FEF4-DBE8-4350-A96D-88E9DAEEA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110133</xdr:colOff>
      <xdr:row>67</xdr:row>
      <xdr:rowOff>161330</xdr:rowOff>
    </xdr:from>
    <xdr:to>
      <xdr:col>24</xdr:col>
      <xdr:colOff>342304</xdr:colOff>
      <xdr:row>85</xdr:row>
      <xdr:rowOff>148828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F39DFB-EA5F-410F-946D-1B546608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95249</xdr:colOff>
      <xdr:row>15</xdr:row>
      <xdr:rowOff>147636</xdr:rowOff>
    </xdr:from>
    <xdr:to>
      <xdr:col>37</xdr:col>
      <xdr:colOff>609600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966279-8404-4048-ACE9-7432D380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228600</xdr:colOff>
      <xdr:row>10</xdr:row>
      <xdr:rowOff>147637</xdr:rowOff>
    </xdr:from>
    <xdr:to>
      <xdr:col>36</xdr:col>
      <xdr:colOff>323850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275778-A282-44B6-BA41-0D19949D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114299</xdr:colOff>
      <xdr:row>11</xdr:row>
      <xdr:rowOff>95250</xdr:rowOff>
    </xdr:from>
    <xdr:to>
      <xdr:col>41</xdr:col>
      <xdr:colOff>761998</xdr:colOff>
      <xdr:row>15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2841F-89D8-4DB6-A991-B01E7E02C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1" refreshedDate="44755.495819444448" createdVersion="6" refreshedVersion="6" minRefreshableVersion="3" recordCount="30" xr:uid="{0AC93E57-2660-44D0-AEB3-00E2646B3F68}">
  <cacheSource type="worksheet">
    <worksheetSource ref="H61:O91" sheet="MENSUAL JUNIO"/>
  </cacheSource>
  <cacheFields count="8">
    <cacheField name="Fecha" numFmtId="0">
      <sharedItems count="30">
        <s v="01_x000a_MI"/>
        <s v="02_x000a_J"/>
        <s v="03_x000a_V"/>
        <s v="04_x000a_S"/>
        <s v="05_x000a_D"/>
        <s v="06_x000a_L"/>
        <s v="07_x000a_MA"/>
        <s v="08_x000a_MI"/>
        <s v="09_x000a_J"/>
        <s v="10_x000a_V"/>
        <s v="11_x000a_S"/>
        <s v="12_x000a_D"/>
        <s v="13_x000a_L"/>
        <s v="14_x000a_MA"/>
        <s v="15_x000a_MI"/>
        <s v="16_x000a_J"/>
        <s v="17_x000a_V"/>
        <s v="18_x000a_S"/>
        <s v="19_x000a_D"/>
        <s v="20_x000a_L"/>
        <s v="21_x000a_MA"/>
        <s v="22_x000a_MI"/>
        <s v="23_x000a_J"/>
        <s v="24_x000a_V"/>
        <s v="25_x000a_S"/>
        <s v="26_x000a_D"/>
        <s v="27_x000a_L"/>
        <s v="28_x000a_MA"/>
        <s v="29_x000a_MI"/>
        <s v="30_x000a_J"/>
      </sharedItems>
    </cacheField>
    <cacheField name="Total Centro Integral" numFmtId="0">
      <sharedItems containsSemiMixedTypes="0" containsString="0" containsNumber="1" containsInteger="1" minValue="0" maxValue="60"/>
    </cacheField>
    <cacheField name="Total Centro de Empoderamiento" numFmtId="0">
      <sharedItems containsSemiMixedTypes="0" containsString="0" containsNumber="1" containsInteger="1" minValue="0" maxValue="15"/>
    </cacheField>
    <cacheField name="Asesorías Telmujer " numFmtId="0">
      <sharedItems containsSemiMixedTypes="0" containsString="0" containsNumber="1" containsInteger="1" minValue="9" maxValue="33"/>
    </cacheField>
    <cacheField name="Incidentes de conocimiento Telmujer " numFmtId="0">
      <sharedItems containsSemiMixedTypes="0" containsString="0" containsNumber="1" containsInteger="1" minValue="55" maxValue="148"/>
    </cacheField>
    <cacheField name="   Atenciones psicológicas y jurídicas en Refugio " numFmtId="0">
      <sharedItems containsSemiMixedTypes="0" containsString="0" containsNumber="1" containsInteger="1" minValue="0" maxValue="14"/>
    </cacheField>
    <cacheField name="Atención psicológica de primera vez y subsecuente a niñas, niños y adolescentes en Refugio " numFmtId="0">
      <sharedItems containsSemiMixedTypes="0" containsString="0" containsNumber="1" containsInteger="1" minValue="0" maxValue="7"/>
    </cacheField>
    <cacheField name="Ingresos al Refugio 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46"/>
    <n v="12"/>
    <n v="20"/>
    <n v="55"/>
    <n v="0"/>
    <n v="1"/>
    <n v="0"/>
  </r>
  <r>
    <x v="1"/>
    <n v="38"/>
    <n v="11"/>
    <n v="28"/>
    <n v="65"/>
    <n v="8"/>
    <n v="0"/>
    <n v="0"/>
  </r>
  <r>
    <x v="2"/>
    <n v="52"/>
    <n v="6"/>
    <n v="15"/>
    <n v="58"/>
    <n v="4"/>
    <n v="0"/>
    <n v="0"/>
  </r>
  <r>
    <x v="3"/>
    <n v="0"/>
    <n v="0"/>
    <n v="18"/>
    <n v="90"/>
    <n v="0"/>
    <n v="0"/>
    <n v="0"/>
  </r>
  <r>
    <x v="4"/>
    <n v="0"/>
    <n v="0"/>
    <n v="25"/>
    <n v="148"/>
    <n v="0"/>
    <n v="0"/>
    <n v="0"/>
  </r>
  <r>
    <x v="5"/>
    <n v="49"/>
    <n v="11"/>
    <n v="18"/>
    <n v="117"/>
    <n v="10"/>
    <n v="0"/>
    <n v="0"/>
  </r>
  <r>
    <x v="6"/>
    <n v="55"/>
    <n v="15"/>
    <n v="33"/>
    <n v="76"/>
    <n v="6"/>
    <n v="4"/>
    <n v="0"/>
  </r>
  <r>
    <x v="7"/>
    <n v="52"/>
    <n v="10"/>
    <n v="21"/>
    <n v="80"/>
    <n v="3"/>
    <n v="2"/>
    <n v="0"/>
  </r>
  <r>
    <x v="8"/>
    <n v="43"/>
    <n v="12"/>
    <n v="16"/>
    <n v="65"/>
    <n v="4"/>
    <n v="2"/>
    <n v="0"/>
  </r>
  <r>
    <x v="9"/>
    <n v="41"/>
    <n v="13"/>
    <n v="15"/>
    <n v="85"/>
    <n v="4"/>
    <n v="2"/>
    <n v="0"/>
  </r>
  <r>
    <x v="10"/>
    <n v="0"/>
    <n v="0"/>
    <n v="9"/>
    <n v="99"/>
    <n v="0"/>
    <n v="0"/>
    <n v="0"/>
  </r>
  <r>
    <x v="11"/>
    <n v="0"/>
    <n v="0"/>
    <n v="19"/>
    <n v="148"/>
    <n v="0"/>
    <n v="0"/>
    <n v="0"/>
  </r>
  <r>
    <x v="12"/>
    <n v="49"/>
    <n v="13"/>
    <n v="23"/>
    <n v="109"/>
    <n v="3"/>
    <n v="1"/>
    <n v="0"/>
  </r>
  <r>
    <x v="13"/>
    <n v="50"/>
    <n v="6"/>
    <n v="33"/>
    <n v="62"/>
    <n v="4"/>
    <n v="4"/>
    <n v="2"/>
  </r>
  <r>
    <x v="14"/>
    <n v="37"/>
    <n v="11"/>
    <n v="22"/>
    <n v="65"/>
    <n v="7"/>
    <n v="2"/>
    <n v="0"/>
  </r>
  <r>
    <x v="15"/>
    <n v="40"/>
    <n v="7"/>
    <n v="19"/>
    <n v="57"/>
    <n v="11"/>
    <n v="0"/>
    <n v="0"/>
  </r>
  <r>
    <x v="16"/>
    <n v="45"/>
    <n v="15"/>
    <n v="26"/>
    <n v="88"/>
    <n v="7"/>
    <n v="1"/>
    <n v="0"/>
  </r>
  <r>
    <x v="17"/>
    <n v="0"/>
    <n v="0"/>
    <n v="17"/>
    <n v="88"/>
    <n v="0"/>
    <n v="0"/>
    <n v="0"/>
  </r>
  <r>
    <x v="18"/>
    <n v="0"/>
    <n v="0"/>
    <n v="24"/>
    <n v="119"/>
    <n v="0"/>
    <n v="0"/>
    <n v="0"/>
  </r>
  <r>
    <x v="19"/>
    <n v="53"/>
    <n v="0"/>
    <n v="28"/>
    <n v="101"/>
    <n v="4"/>
    <n v="2"/>
    <n v="0"/>
  </r>
  <r>
    <x v="20"/>
    <n v="58"/>
    <n v="5"/>
    <n v="20"/>
    <n v="68"/>
    <n v="3"/>
    <n v="5"/>
    <n v="0"/>
  </r>
  <r>
    <x v="21"/>
    <n v="60"/>
    <n v="11"/>
    <n v="22"/>
    <n v="61"/>
    <n v="9"/>
    <n v="0"/>
    <n v="0"/>
  </r>
  <r>
    <x v="22"/>
    <n v="49"/>
    <n v="9"/>
    <n v="24"/>
    <n v="57"/>
    <n v="6"/>
    <n v="5"/>
    <n v="0"/>
  </r>
  <r>
    <x v="23"/>
    <n v="27"/>
    <n v="3"/>
    <n v="19"/>
    <n v="76"/>
    <n v="11"/>
    <n v="7"/>
    <n v="0"/>
  </r>
  <r>
    <x v="24"/>
    <n v="0"/>
    <n v="0"/>
    <n v="27"/>
    <n v="87"/>
    <n v="0"/>
    <n v="0"/>
    <n v="0"/>
  </r>
  <r>
    <x v="25"/>
    <n v="0"/>
    <n v="0"/>
    <n v="17"/>
    <n v="134"/>
    <n v="0"/>
    <n v="0"/>
    <n v="0"/>
  </r>
  <r>
    <x v="26"/>
    <n v="42"/>
    <n v="6"/>
    <n v="24"/>
    <n v="139"/>
    <n v="14"/>
    <n v="3"/>
    <n v="2"/>
  </r>
  <r>
    <x v="27"/>
    <n v="34"/>
    <n v="11"/>
    <n v="15"/>
    <n v="71"/>
    <n v="5"/>
    <n v="1"/>
    <n v="0"/>
  </r>
  <r>
    <x v="28"/>
    <n v="34"/>
    <n v="6"/>
    <n v="18"/>
    <n v="73"/>
    <n v="7"/>
    <n v="3"/>
    <n v="0"/>
  </r>
  <r>
    <x v="29"/>
    <n v="38"/>
    <n v="4"/>
    <n v="23"/>
    <n v="82"/>
    <n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CFFD7-26C3-4F0F-A02D-53AEB3DA51D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0" firstDataRow="1" firstDataCol="1"/>
  <pivotFields count="8">
    <pivotField axis="axisRow" showAll="0">
      <items count="31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2"/>
    </i>
    <i>
      <x v="9"/>
    </i>
    <i>
      <x v="16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   Atenciones psicológicas y jurídicas en Refugio " fld="5" baseField="0" baseItem="0"/>
    <dataField name="Suma de Atención psicológica de primera vez y subsecuente a niñas, niños y adolescentes en Refugio " fld="6" baseField="0" baseItem="0"/>
    <dataField name="Suma de Ingresos al Refugio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5" sqref="H1:H1048576"/>
    </sheetView>
  </sheetViews>
  <sheetFormatPr baseColWidth="10" defaultColWidth="14.42578125" defaultRowHeight="15" customHeight="1" x14ac:dyDescent="0.25"/>
  <cols>
    <col min="1" max="1" width="9.7109375" customWidth="1"/>
    <col min="2" max="2" width="19.140625" customWidth="1"/>
    <col min="3" max="3" width="16.85546875" customWidth="1"/>
    <col min="4" max="4" width="15.85546875" customWidth="1"/>
    <col min="5" max="5" width="14.5703125" style="17" customWidth="1"/>
    <col min="6" max="6" width="12.85546875" customWidth="1"/>
    <col min="7" max="7" width="16.28515625" customWidth="1"/>
    <col min="8" max="8" width="16.140625" customWidth="1"/>
    <col min="9" max="9" width="16.42578125" customWidth="1"/>
    <col min="10" max="10" width="18.28515625" customWidth="1"/>
    <col min="11" max="11" width="14.5703125" customWidth="1"/>
    <col min="12" max="12" width="16.140625" customWidth="1"/>
    <col min="13" max="13" width="18.42578125" customWidth="1"/>
    <col min="14" max="14" width="17.28515625" customWidth="1"/>
    <col min="15" max="15" width="15.140625" customWidth="1"/>
    <col min="16" max="16" width="10.7109375" customWidth="1"/>
    <col min="17" max="17" width="15.42578125" customWidth="1"/>
    <col min="18" max="18" width="17" customWidth="1"/>
    <col min="19" max="20" width="13.5703125" customWidth="1"/>
    <col min="21" max="21" width="19" customWidth="1"/>
    <col min="22" max="22" width="15.140625" customWidth="1"/>
    <col min="23" max="23" width="16.42578125" customWidth="1"/>
    <col min="24" max="25" width="10.7109375" customWidth="1"/>
  </cols>
  <sheetData>
    <row r="1" spans="1:25" ht="21.75" customHeight="1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5" x14ac:dyDescent="0.25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5" ht="26.25" customHeight="1" x14ac:dyDescent="0.25">
      <c r="A3" s="74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</row>
    <row r="4" spans="1:25" x14ac:dyDescent="0.25">
      <c r="A4" s="76" t="s">
        <v>3</v>
      </c>
      <c r="B4" s="78" t="s">
        <v>4</v>
      </c>
      <c r="C4" s="72">
        <v>2.1</v>
      </c>
      <c r="D4" s="73"/>
      <c r="E4" s="2">
        <v>2.2000000000000002</v>
      </c>
      <c r="F4" s="72">
        <v>2.2999999999999998</v>
      </c>
      <c r="G4" s="80"/>
      <c r="H4" s="1">
        <v>2.4</v>
      </c>
      <c r="I4" s="72">
        <v>2.5</v>
      </c>
      <c r="J4" s="73"/>
      <c r="K4" s="1">
        <v>2.6</v>
      </c>
      <c r="L4" s="72">
        <v>2.7</v>
      </c>
      <c r="M4" s="73"/>
      <c r="N4" s="1">
        <v>2.8</v>
      </c>
      <c r="O4" s="1"/>
      <c r="P4" s="1"/>
      <c r="Q4" s="1">
        <v>2.9</v>
      </c>
      <c r="R4" s="72" t="s">
        <v>5</v>
      </c>
      <c r="S4" s="73"/>
      <c r="T4" s="1">
        <v>2.11</v>
      </c>
      <c r="U4" s="72">
        <v>2.12</v>
      </c>
      <c r="V4" s="73"/>
      <c r="W4" s="1"/>
      <c r="X4" s="81" t="s">
        <v>6</v>
      </c>
    </row>
    <row r="5" spans="1:25" ht="89.25" x14ac:dyDescent="0.25">
      <c r="A5" s="77"/>
      <c r="B5" s="79"/>
      <c r="C5" s="2" t="s">
        <v>7</v>
      </c>
      <c r="D5" s="3" t="s">
        <v>8</v>
      </c>
      <c r="E5" s="2" t="s">
        <v>9</v>
      </c>
      <c r="F5" s="2" t="s">
        <v>10</v>
      </c>
      <c r="G5" s="5" t="s">
        <v>33</v>
      </c>
      <c r="H5" s="4" t="s">
        <v>11</v>
      </c>
      <c r="I5" s="2" t="s">
        <v>12</v>
      </c>
      <c r="J5" s="3" t="s">
        <v>13</v>
      </c>
      <c r="K5" s="4" t="s">
        <v>14</v>
      </c>
      <c r="L5" s="2" t="s">
        <v>15</v>
      </c>
      <c r="M5" s="3" t="s">
        <v>16</v>
      </c>
      <c r="N5" s="4" t="s">
        <v>17</v>
      </c>
      <c r="O5" s="4" t="s">
        <v>18</v>
      </c>
      <c r="P5" s="4" t="s">
        <v>19</v>
      </c>
      <c r="Q5" s="4" t="s">
        <v>20</v>
      </c>
      <c r="R5" s="2" t="s">
        <v>21</v>
      </c>
      <c r="S5" s="3" t="s">
        <v>22</v>
      </c>
      <c r="T5" s="4" t="s">
        <v>23</v>
      </c>
      <c r="U5" s="2" t="s">
        <v>24</v>
      </c>
      <c r="V5" s="3" t="s">
        <v>25</v>
      </c>
      <c r="W5" s="4" t="s">
        <v>26</v>
      </c>
      <c r="X5" s="82"/>
      <c r="Y5" s="6"/>
    </row>
    <row r="6" spans="1:25" ht="15.75" x14ac:dyDescent="0.25">
      <c r="A6" s="7">
        <v>22</v>
      </c>
      <c r="B6" s="8" t="s">
        <v>27</v>
      </c>
      <c r="C6" s="9">
        <v>4</v>
      </c>
      <c r="D6" s="9">
        <v>1</v>
      </c>
      <c r="E6" s="14">
        <v>18</v>
      </c>
      <c r="F6" s="9">
        <v>20</v>
      </c>
      <c r="G6" s="9">
        <v>55</v>
      </c>
      <c r="H6" s="9">
        <v>0</v>
      </c>
      <c r="I6" s="9">
        <v>5</v>
      </c>
      <c r="J6" s="9">
        <v>7</v>
      </c>
      <c r="K6" s="14">
        <v>14</v>
      </c>
      <c r="L6" s="9">
        <v>3</v>
      </c>
      <c r="M6" s="9">
        <v>0</v>
      </c>
      <c r="N6" s="10">
        <v>1</v>
      </c>
      <c r="O6" s="10">
        <v>6</v>
      </c>
      <c r="P6" s="9">
        <v>0</v>
      </c>
      <c r="Q6" s="10">
        <v>8</v>
      </c>
      <c r="R6" s="10">
        <v>3</v>
      </c>
      <c r="S6" s="10">
        <v>1</v>
      </c>
      <c r="T6" s="15">
        <v>8</v>
      </c>
      <c r="U6" s="10">
        <v>8</v>
      </c>
      <c r="V6" s="10">
        <v>0</v>
      </c>
      <c r="W6" s="10">
        <v>6</v>
      </c>
      <c r="X6" s="10">
        <f t="shared" ref="X6:X36" si="0">SUM(C6:W6)</f>
        <v>168</v>
      </c>
    </row>
    <row r="7" spans="1:25" ht="15.75" x14ac:dyDescent="0.25">
      <c r="A7" s="7">
        <v>22</v>
      </c>
      <c r="B7" s="8" t="s">
        <v>28</v>
      </c>
      <c r="C7" s="9">
        <v>5</v>
      </c>
      <c r="D7" s="9">
        <v>0</v>
      </c>
      <c r="E7" s="14">
        <v>16</v>
      </c>
      <c r="F7" s="9">
        <v>28</v>
      </c>
      <c r="G7" s="9">
        <v>65</v>
      </c>
      <c r="H7" s="9">
        <v>8</v>
      </c>
      <c r="I7" s="9">
        <v>1</v>
      </c>
      <c r="J7" s="9">
        <v>10</v>
      </c>
      <c r="K7" s="9">
        <v>4</v>
      </c>
      <c r="L7" s="9">
        <v>0</v>
      </c>
      <c r="M7" s="9">
        <v>0</v>
      </c>
      <c r="N7" s="10">
        <v>0</v>
      </c>
      <c r="O7" s="10">
        <v>13</v>
      </c>
      <c r="P7" s="9">
        <v>0</v>
      </c>
      <c r="Q7" s="10">
        <v>6</v>
      </c>
      <c r="R7" s="10">
        <v>4</v>
      </c>
      <c r="S7" s="10">
        <v>2</v>
      </c>
      <c r="T7" s="15">
        <v>13</v>
      </c>
      <c r="U7" s="10">
        <v>5</v>
      </c>
      <c r="V7" s="10">
        <v>0</v>
      </c>
      <c r="W7" s="10">
        <v>13</v>
      </c>
      <c r="X7" s="10">
        <f t="shared" si="0"/>
        <v>193</v>
      </c>
    </row>
    <row r="8" spans="1:25" ht="15.75" x14ac:dyDescent="0.25">
      <c r="A8" s="7">
        <v>22</v>
      </c>
      <c r="B8" s="8" t="s">
        <v>29</v>
      </c>
      <c r="C8" s="9">
        <v>0</v>
      </c>
      <c r="D8" s="9">
        <v>0</v>
      </c>
      <c r="E8" s="14">
        <v>19</v>
      </c>
      <c r="F8" s="9">
        <v>15</v>
      </c>
      <c r="G8" s="9">
        <v>58</v>
      </c>
      <c r="H8" s="9">
        <v>4</v>
      </c>
      <c r="I8" s="9">
        <v>1</v>
      </c>
      <c r="J8" s="9">
        <v>5</v>
      </c>
      <c r="K8" s="9">
        <v>16</v>
      </c>
      <c r="L8" s="9">
        <v>9</v>
      </c>
      <c r="M8" s="9">
        <v>0</v>
      </c>
      <c r="N8" s="10">
        <v>0</v>
      </c>
      <c r="O8" s="10">
        <v>8</v>
      </c>
      <c r="P8" s="9">
        <v>0</v>
      </c>
      <c r="Q8" s="10">
        <v>9</v>
      </c>
      <c r="R8" s="10">
        <v>3</v>
      </c>
      <c r="S8" s="10">
        <v>1</v>
      </c>
      <c r="T8" s="15">
        <v>7</v>
      </c>
      <c r="U8" s="10">
        <v>5</v>
      </c>
      <c r="V8" s="10">
        <v>0</v>
      </c>
      <c r="W8" s="10">
        <v>10</v>
      </c>
      <c r="X8" s="10">
        <f t="shared" si="0"/>
        <v>170</v>
      </c>
    </row>
    <row r="9" spans="1:25" ht="15.75" x14ac:dyDescent="0.25">
      <c r="A9" s="7">
        <v>22</v>
      </c>
      <c r="B9" s="8" t="s">
        <v>30</v>
      </c>
      <c r="C9" s="9">
        <v>0</v>
      </c>
      <c r="D9" s="9">
        <v>0</v>
      </c>
      <c r="E9" s="14">
        <v>0</v>
      </c>
      <c r="F9" s="9">
        <v>18</v>
      </c>
      <c r="G9" s="9">
        <v>90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v>0</v>
      </c>
      <c r="O9" s="10">
        <v>0</v>
      </c>
      <c r="P9" s="9">
        <v>0</v>
      </c>
      <c r="Q9" s="10">
        <v>0</v>
      </c>
      <c r="R9" s="10">
        <v>0</v>
      </c>
      <c r="S9" s="10">
        <v>0</v>
      </c>
      <c r="T9" s="15">
        <v>0</v>
      </c>
      <c r="U9" s="10">
        <v>0</v>
      </c>
      <c r="V9" s="10">
        <v>0</v>
      </c>
      <c r="W9" s="10">
        <v>0</v>
      </c>
      <c r="X9" s="10">
        <f t="shared" si="0"/>
        <v>108</v>
      </c>
    </row>
    <row r="10" spans="1:25" ht="15.75" x14ac:dyDescent="0.25">
      <c r="A10" s="7">
        <v>22</v>
      </c>
      <c r="B10" s="8" t="s">
        <v>31</v>
      </c>
      <c r="C10" s="9">
        <v>0</v>
      </c>
      <c r="D10" s="9">
        <v>0</v>
      </c>
      <c r="E10" s="14">
        <v>0</v>
      </c>
      <c r="F10" s="9">
        <v>25</v>
      </c>
      <c r="G10" s="9">
        <v>148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v>0</v>
      </c>
      <c r="O10" s="10">
        <v>0</v>
      </c>
      <c r="P10" s="9">
        <v>0</v>
      </c>
      <c r="Q10" s="10">
        <v>0</v>
      </c>
      <c r="R10" s="10">
        <v>0</v>
      </c>
      <c r="S10" s="10">
        <v>0</v>
      </c>
      <c r="T10" s="15">
        <v>0</v>
      </c>
      <c r="U10" s="10">
        <v>0</v>
      </c>
      <c r="V10" s="10">
        <v>0</v>
      </c>
      <c r="W10" s="10">
        <v>0</v>
      </c>
      <c r="X10" s="10">
        <f t="shared" si="0"/>
        <v>173</v>
      </c>
    </row>
    <row r="11" spans="1:25" ht="15.75" x14ac:dyDescent="0.25">
      <c r="A11" s="7">
        <v>23</v>
      </c>
      <c r="B11" s="8" t="s">
        <v>34</v>
      </c>
      <c r="C11" s="9">
        <v>5</v>
      </c>
      <c r="D11" s="9">
        <v>0</v>
      </c>
      <c r="E11" s="14">
        <v>18</v>
      </c>
      <c r="F11" s="9">
        <v>18</v>
      </c>
      <c r="G11" s="9">
        <v>117</v>
      </c>
      <c r="H11" s="9">
        <v>10</v>
      </c>
      <c r="I11" s="9">
        <v>3</v>
      </c>
      <c r="J11" s="9">
        <v>8</v>
      </c>
      <c r="K11" s="9">
        <v>10</v>
      </c>
      <c r="L11" s="9">
        <v>5</v>
      </c>
      <c r="M11" s="9">
        <v>0</v>
      </c>
      <c r="N11" s="10">
        <v>0</v>
      </c>
      <c r="O11" s="10">
        <v>11</v>
      </c>
      <c r="P11" s="9">
        <v>0</v>
      </c>
      <c r="Q11" s="10">
        <v>8</v>
      </c>
      <c r="R11" s="10">
        <v>9</v>
      </c>
      <c r="S11" s="10">
        <v>1</v>
      </c>
      <c r="T11" s="15">
        <v>18</v>
      </c>
      <c r="U11" s="10">
        <v>12</v>
      </c>
      <c r="V11" s="10">
        <v>0</v>
      </c>
      <c r="W11" s="10">
        <v>11</v>
      </c>
      <c r="X11" s="10">
        <f t="shared" si="0"/>
        <v>264</v>
      </c>
    </row>
    <row r="12" spans="1:25" ht="15.75" x14ac:dyDescent="0.25">
      <c r="A12" s="7">
        <v>23</v>
      </c>
      <c r="B12" s="8" t="s">
        <v>35</v>
      </c>
      <c r="C12" s="9">
        <v>7</v>
      </c>
      <c r="D12" s="9">
        <v>1</v>
      </c>
      <c r="E12" s="14">
        <v>19</v>
      </c>
      <c r="F12" s="9">
        <v>33</v>
      </c>
      <c r="G12" s="9">
        <v>76</v>
      </c>
      <c r="H12" s="9">
        <v>6</v>
      </c>
      <c r="I12" s="9">
        <v>3</v>
      </c>
      <c r="J12" s="9">
        <v>12</v>
      </c>
      <c r="K12" s="9">
        <v>10</v>
      </c>
      <c r="L12" s="9">
        <v>6</v>
      </c>
      <c r="M12" s="9">
        <v>0</v>
      </c>
      <c r="N12" s="10">
        <v>4</v>
      </c>
      <c r="O12" s="10">
        <v>12</v>
      </c>
      <c r="P12" s="9">
        <v>0</v>
      </c>
      <c r="Q12" s="10">
        <v>17</v>
      </c>
      <c r="R12" s="10">
        <v>5</v>
      </c>
      <c r="S12" s="10">
        <v>3</v>
      </c>
      <c r="T12" s="15">
        <v>18</v>
      </c>
      <c r="U12" s="10">
        <v>5</v>
      </c>
      <c r="V12" s="10">
        <v>0</v>
      </c>
      <c r="W12" s="10">
        <v>8</v>
      </c>
      <c r="X12" s="10">
        <f t="shared" si="0"/>
        <v>245</v>
      </c>
    </row>
    <row r="13" spans="1:25" ht="15.75" x14ac:dyDescent="0.25">
      <c r="A13" s="7">
        <v>23</v>
      </c>
      <c r="B13" s="8" t="s">
        <v>36</v>
      </c>
      <c r="C13" s="9">
        <v>4</v>
      </c>
      <c r="D13" s="9">
        <v>1</v>
      </c>
      <c r="E13" s="14">
        <v>14</v>
      </c>
      <c r="F13" s="9">
        <v>21</v>
      </c>
      <c r="G13" s="9">
        <v>80</v>
      </c>
      <c r="H13" s="9">
        <v>3</v>
      </c>
      <c r="I13" s="9">
        <v>0</v>
      </c>
      <c r="J13" s="9">
        <v>10</v>
      </c>
      <c r="K13" s="9">
        <v>16</v>
      </c>
      <c r="L13" s="9">
        <v>8</v>
      </c>
      <c r="M13" s="9">
        <v>0</v>
      </c>
      <c r="N13" s="10">
        <v>2</v>
      </c>
      <c r="O13" s="10">
        <v>9</v>
      </c>
      <c r="P13" s="9">
        <v>0</v>
      </c>
      <c r="Q13" s="10">
        <v>15</v>
      </c>
      <c r="R13" s="10">
        <v>8</v>
      </c>
      <c r="S13" s="10">
        <v>1</v>
      </c>
      <c r="T13" s="15">
        <v>15</v>
      </c>
      <c r="U13" s="10">
        <v>11</v>
      </c>
      <c r="V13" s="10">
        <v>0</v>
      </c>
      <c r="W13" s="10">
        <v>20</v>
      </c>
      <c r="X13" s="10">
        <f t="shared" si="0"/>
        <v>238</v>
      </c>
    </row>
    <row r="14" spans="1:25" ht="15.75" x14ac:dyDescent="0.25">
      <c r="A14" s="7">
        <v>23</v>
      </c>
      <c r="B14" s="8" t="s">
        <v>37</v>
      </c>
      <c r="C14" s="9">
        <v>4</v>
      </c>
      <c r="D14" s="9">
        <v>0</v>
      </c>
      <c r="E14" s="14">
        <v>13</v>
      </c>
      <c r="F14" s="9">
        <v>16</v>
      </c>
      <c r="G14" s="9">
        <v>65</v>
      </c>
      <c r="H14" s="9">
        <v>4</v>
      </c>
      <c r="I14" s="9">
        <v>3</v>
      </c>
      <c r="J14" s="9">
        <v>9</v>
      </c>
      <c r="K14" s="9">
        <v>10</v>
      </c>
      <c r="L14" s="9">
        <v>6</v>
      </c>
      <c r="M14" s="9">
        <v>0</v>
      </c>
      <c r="N14" s="10">
        <v>2</v>
      </c>
      <c r="O14" s="10">
        <v>10</v>
      </c>
      <c r="P14" s="9">
        <v>0</v>
      </c>
      <c r="Q14" s="10">
        <v>12</v>
      </c>
      <c r="R14" s="10">
        <v>7</v>
      </c>
      <c r="S14" s="10">
        <v>1</v>
      </c>
      <c r="T14" s="15">
        <v>17</v>
      </c>
      <c r="U14" s="10">
        <v>7</v>
      </c>
      <c r="V14" s="10">
        <v>0</v>
      </c>
      <c r="W14" s="10">
        <v>35</v>
      </c>
      <c r="X14" s="10">
        <f t="shared" si="0"/>
        <v>221</v>
      </c>
    </row>
    <row r="15" spans="1:25" ht="15.75" x14ac:dyDescent="0.25">
      <c r="A15" s="7">
        <v>23</v>
      </c>
      <c r="B15" s="8" t="s">
        <v>38</v>
      </c>
      <c r="C15" s="10">
        <v>4</v>
      </c>
      <c r="D15" s="10">
        <v>0</v>
      </c>
      <c r="E15" s="15">
        <v>16</v>
      </c>
      <c r="F15" s="10">
        <v>15</v>
      </c>
      <c r="G15" s="10">
        <v>85</v>
      </c>
      <c r="H15" s="10">
        <v>4</v>
      </c>
      <c r="I15" s="10">
        <v>1</v>
      </c>
      <c r="J15" s="10">
        <v>12</v>
      </c>
      <c r="K15" s="10">
        <v>9</v>
      </c>
      <c r="L15" s="10">
        <v>2</v>
      </c>
      <c r="M15" s="10">
        <v>0</v>
      </c>
      <c r="N15" s="10">
        <v>2</v>
      </c>
      <c r="O15" s="10">
        <v>10</v>
      </c>
      <c r="P15" s="10">
        <v>0</v>
      </c>
      <c r="Q15" s="10">
        <v>10</v>
      </c>
      <c r="R15" s="10">
        <v>3</v>
      </c>
      <c r="S15" s="10">
        <v>3</v>
      </c>
      <c r="T15" s="15">
        <v>15</v>
      </c>
      <c r="U15" s="10">
        <v>12</v>
      </c>
      <c r="V15" s="10">
        <v>0</v>
      </c>
      <c r="W15" s="10">
        <v>28</v>
      </c>
      <c r="X15" s="10">
        <f t="shared" si="0"/>
        <v>231</v>
      </c>
    </row>
    <row r="16" spans="1:25" ht="15.75" x14ac:dyDescent="0.25">
      <c r="A16" s="7">
        <v>23</v>
      </c>
      <c r="B16" s="8" t="s">
        <v>39</v>
      </c>
      <c r="C16" s="10">
        <v>0</v>
      </c>
      <c r="D16" s="10">
        <v>0</v>
      </c>
      <c r="E16" s="15">
        <v>0</v>
      </c>
      <c r="F16" s="10">
        <v>9</v>
      </c>
      <c r="G16" s="10">
        <v>99</v>
      </c>
      <c r="H16" s="10">
        <v>0</v>
      </c>
      <c r="I16" s="10">
        <v>0</v>
      </c>
      <c r="J16" s="9">
        <v>0</v>
      </c>
      <c r="K16" s="9">
        <v>0</v>
      </c>
      <c r="L16" s="9">
        <v>0</v>
      </c>
      <c r="M16" s="9">
        <v>0</v>
      </c>
      <c r="N16" s="10">
        <v>0</v>
      </c>
      <c r="O16" s="10">
        <v>0</v>
      </c>
      <c r="P16" s="9">
        <v>0</v>
      </c>
      <c r="Q16" s="10">
        <v>0</v>
      </c>
      <c r="R16" s="10">
        <v>0</v>
      </c>
      <c r="S16" s="10">
        <v>0</v>
      </c>
      <c r="T16" s="15">
        <v>0</v>
      </c>
      <c r="U16" s="10">
        <v>0</v>
      </c>
      <c r="V16" s="10">
        <v>0</v>
      </c>
      <c r="W16" s="10">
        <v>0</v>
      </c>
      <c r="X16" s="10">
        <f t="shared" si="0"/>
        <v>108</v>
      </c>
    </row>
    <row r="17" spans="1:24" ht="15.75" x14ac:dyDescent="0.25">
      <c r="A17" s="7">
        <v>23</v>
      </c>
      <c r="B17" s="8" t="s">
        <v>40</v>
      </c>
      <c r="C17" s="10">
        <v>0</v>
      </c>
      <c r="D17" s="10">
        <v>0</v>
      </c>
      <c r="E17" s="15">
        <v>0</v>
      </c>
      <c r="F17" s="10">
        <v>19</v>
      </c>
      <c r="G17" s="10">
        <v>148</v>
      </c>
      <c r="H17" s="10">
        <v>0</v>
      </c>
      <c r="I17" s="10">
        <v>0</v>
      </c>
      <c r="J17" s="9">
        <v>0</v>
      </c>
      <c r="K17" s="9">
        <v>0</v>
      </c>
      <c r="L17" s="9">
        <v>0</v>
      </c>
      <c r="M17" s="9">
        <v>0</v>
      </c>
      <c r="N17" s="10">
        <v>0</v>
      </c>
      <c r="O17" s="10">
        <v>0</v>
      </c>
      <c r="P17" s="9">
        <v>0</v>
      </c>
      <c r="Q17" s="10">
        <v>0</v>
      </c>
      <c r="R17" s="10">
        <v>0</v>
      </c>
      <c r="S17" s="10">
        <v>0</v>
      </c>
      <c r="T17" s="15">
        <v>0</v>
      </c>
      <c r="U17" s="10">
        <v>0</v>
      </c>
      <c r="V17" s="10">
        <v>0</v>
      </c>
      <c r="W17" s="10">
        <v>0</v>
      </c>
      <c r="X17" s="10">
        <f t="shared" si="0"/>
        <v>167</v>
      </c>
    </row>
    <row r="18" spans="1:24" ht="15.75" x14ac:dyDescent="0.25">
      <c r="A18" s="7">
        <v>24</v>
      </c>
      <c r="B18" s="8" t="s">
        <v>41</v>
      </c>
      <c r="C18" s="9">
        <v>5</v>
      </c>
      <c r="D18" s="9">
        <v>0</v>
      </c>
      <c r="E18" s="14">
        <v>16</v>
      </c>
      <c r="F18" s="9">
        <v>23</v>
      </c>
      <c r="G18" s="9">
        <v>109</v>
      </c>
      <c r="H18" s="9">
        <v>3</v>
      </c>
      <c r="I18" s="9">
        <v>0</v>
      </c>
      <c r="J18" s="9">
        <v>13</v>
      </c>
      <c r="K18" s="9">
        <v>14</v>
      </c>
      <c r="L18" s="9">
        <v>6</v>
      </c>
      <c r="M18" s="9">
        <v>0</v>
      </c>
      <c r="N18" s="10">
        <v>1</v>
      </c>
      <c r="O18" s="10">
        <v>8</v>
      </c>
      <c r="P18" s="9">
        <v>0</v>
      </c>
      <c r="Q18" s="10">
        <v>18</v>
      </c>
      <c r="R18" s="10">
        <v>8</v>
      </c>
      <c r="S18" s="10">
        <v>3</v>
      </c>
      <c r="T18" s="15">
        <v>16</v>
      </c>
      <c r="U18" s="10">
        <v>11</v>
      </c>
      <c r="V18" s="10">
        <v>0</v>
      </c>
      <c r="W18" s="10">
        <v>18</v>
      </c>
      <c r="X18" s="10">
        <f t="shared" si="0"/>
        <v>272</v>
      </c>
    </row>
    <row r="19" spans="1:24" ht="15.75" x14ac:dyDescent="0.25">
      <c r="A19" s="7">
        <v>24</v>
      </c>
      <c r="B19" s="8" t="s">
        <v>42</v>
      </c>
      <c r="C19" s="9">
        <v>6</v>
      </c>
      <c r="D19" s="9">
        <v>1</v>
      </c>
      <c r="E19" s="14">
        <v>21</v>
      </c>
      <c r="F19" s="9">
        <v>33</v>
      </c>
      <c r="G19" s="9">
        <v>62</v>
      </c>
      <c r="H19" s="9">
        <v>4</v>
      </c>
      <c r="I19" s="9">
        <v>0</v>
      </c>
      <c r="J19" s="9">
        <v>6</v>
      </c>
      <c r="K19" s="9">
        <v>8</v>
      </c>
      <c r="L19" s="9">
        <v>5</v>
      </c>
      <c r="M19" s="9">
        <v>0</v>
      </c>
      <c r="N19" s="10">
        <v>4</v>
      </c>
      <c r="O19" s="10">
        <v>9</v>
      </c>
      <c r="P19" s="9">
        <v>2</v>
      </c>
      <c r="Q19" s="10">
        <v>19</v>
      </c>
      <c r="R19" s="10">
        <v>18</v>
      </c>
      <c r="S19" s="10">
        <v>3</v>
      </c>
      <c r="T19" s="15">
        <v>26</v>
      </c>
      <c r="U19" s="10">
        <v>5</v>
      </c>
      <c r="V19" s="10">
        <v>0</v>
      </c>
      <c r="W19" s="10">
        <v>20</v>
      </c>
      <c r="X19" s="10">
        <f t="shared" si="0"/>
        <v>252</v>
      </c>
    </row>
    <row r="20" spans="1:24" ht="15.75" x14ac:dyDescent="0.25">
      <c r="A20" s="7">
        <v>24</v>
      </c>
      <c r="B20" s="8" t="s">
        <v>43</v>
      </c>
      <c r="C20" s="9">
        <v>6</v>
      </c>
      <c r="D20" s="9">
        <v>0</v>
      </c>
      <c r="E20" s="14">
        <v>17</v>
      </c>
      <c r="F20" s="9">
        <v>22</v>
      </c>
      <c r="G20" s="9">
        <v>65</v>
      </c>
      <c r="H20" s="9">
        <v>7</v>
      </c>
      <c r="I20" s="9">
        <v>4</v>
      </c>
      <c r="J20" s="9">
        <v>7</v>
      </c>
      <c r="K20" s="9">
        <v>6</v>
      </c>
      <c r="L20" s="9">
        <v>3</v>
      </c>
      <c r="M20" s="9">
        <v>0</v>
      </c>
      <c r="N20" s="10">
        <v>2</v>
      </c>
      <c r="O20" s="10">
        <v>5</v>
      </c>
      <c r="P20" s="9">
        <v>0</v>
      </c>
      <c r="Q20" s="10">
        <v>21</v>
      </c>
      <c r="R20" s="10">
        <v>10</v>
      </c>
      <c r="S20" s="10">
        <v>5</v>
      </c>
      <c r="T20" s="15">
        <v>21</v>
      </c>
      <c r="U20" s="10">
        <v>10</v>
      </c>
      <c r="V20" s="10">
        <v>0</v>
      </c>
      <c r="W20" s="10">
        <v>16</v>
      </c>
      <c r="X20" s="10">
        <f t="shared" si="0"/>
        <v>227</v>
      </c>
    </row>
    <row r="21" spans="1:24" ht="15.75" customHeight="1" x14ac:dyDescent="0.25">
      <c r="A21" s="7">
        <v>24</v>
      </c>
      <c r="B21" s="8" t="s">
        <v>44</v>
      </c>
      <c r="C21" s="9">
        <v>6</v>
      </c>
      <c r="D21" s="9">
        <v>0</v>
      </c>
      <c r="E21" s="14">
        <v>17</v>
      </c>
      <c r="F21" s="9">
        <v>19</v>
      </c>
      <c r="G21" s="9">
        <v>57</v>
      </c>
      <c r="H21" s="9">
        <v>11</v>
      </c>
      <c r="I21" s="9">
        <v>0</v>
      </c>
      <c r="J21" s="9">
        <v>7</v>
      </c>
      <c r="K21" s="9">
        <v>8</v>
      </c>
      <c r="L21" s="9">
        <v>4</v>
      </c>
      <c r="M21" s="9">
        <v>0</v>
      </c>
      <c r="N21" s="10">
        <v>0</v>
      </c>
      <c r="O21" s="10">
        <v>5</v>
      </c>
      <c r="P21" s="9">
        <v>0</v>
      </c>
      <c r="Q21" s="10">
        <v>20</v>
      </c>
      <c r="R21" s="10">
        <v>13</v>
      </c>
      <c r="S21" s="10">
        <v>2</v>
      </c>
      <c r="T21" s="10">
        <v>21</v>
      </c>
      <c r="U21" s="10">
        <v>10</v>
      </c>
      <c r="V21" s="10">
        <v>0</v>
      </c>
      <c r="W21" s="10">
        <v>14</v>
      </c>
      <c r="X21" s="10">
        <f t="shared" si="0"/>
        <v>214</v>
      </c>
    </row>
    <row r="22" spans="1:24" ht="15.75" customHeight="1" x14ac:dyDescent="0.25">
      <c r="A22" s="7">
        <v>24</v>
      </c>
      <c r="B22" s="8" t="s">
        <v>45</v>
      </c>
      <c r="C22" s="10">
        <v>6</v>
      </c>
      <c r="D22" s="10">
        <v>0</v>
      </c>
      <c r="E22" s="15">
        <v>21</v>
      </c>
      <c r="F22" s="10">
        <v>26</v>
      </c>
      <c r="G22" s="10">
        <v>88</v>
      </c>
      <c r="H22" s="10">
        <v>7</v>
      </c>
      <c r="I22" s="10">
        <v>3</v>
      </c>
      <c r="J22" s="10">
        <v>12</v>
      </c>
      <c r="K22" s="10">
        <v>8</v>
      </c>
      <c r="L22" s="10">
        <v>2</v>
      </c>
      <c r="M22" s="10">
        <v>0</v>
      </c>
      <c r="N22" s="10">
        <v>1</v>
      </c>
      <c r="O22" s="10">
        <v>8</v>
      </c>
      <c r="P22" s="10">
        <v>0</v>
      </c>
      <c r="Q22" s="10">
        <v>16</v>
      </c>
      <c r="R22" s="10">
        <v>6</v>
      </c>
      <c r="S22" s="10">
        <v>0</v>
      </c>
      <c r="T22" s="10">
        <v>14</v>
      </c>
      <c r="U22" s="10">
        <v>6</v>
      </c>
      <c r="V22" s="10">
        <v>0</v>
      </c>
      <c r="W22" s="10">
        <v>12</v>
      </c>
      <c r="X22" s="10">
        <f t="shared" si="0"/>
        <v>236</v>
      </c>
    </row>
    <row r="23" spans="1:24" ht="15.75" customHeight="1" x14ac:dyDescent="0.25">
      <c r="A23" s="7">
        <v>24</v>
      </c>
      <c r="B23" s="8" t="s">
        <v>46</v>
      </c>
      <c r="C23" s="10">
        <v>0</v>
      </c>
      <c r="D23" s="10">
        <v>0</v>
      </c>
      <c r="E23" s="15">
        <v>0</v>
      </c>
      <c r="F23" s="10">
        <v>17</v>
      </c>
      <c r="G23" s="10">
        <v>88</v>
      </c>
      <c r="H23" s="10">
        <v>0</v>
      </c>
      <c r="I23" s="10">
        <v>0</v>
      </c>
      <c r="J23" s="9">
        <v>0</v>
      </c>
      <c r="K23" s="9">
        <v>0</v>
      </c>
      <c r="L23" s="9">
        <v>0</v>
      </c>
      <c r="M23" s="9">
        <v>0</v>
      </c>
      <c r="N23" s="10">
        <v>0</v>
      </c>
      <c r="O23" s="10">
        <v>0</v>
      </c>
      <c r="P23" s="9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f t="shared" si="0"/>
        <v>105</v>
      </c>
    </row>
    <row r="24" spans="1:24" ht="15.75" customHeight="1" x14ac:dyDescent="0.25">
      <c r="A24" s="7">
        <v>24</v>
      </c>
      <c r="B24" s="8" t="s">
        <v>47</v>
      </c>
      <c r="C24" s="10">
        <v>0</v>
      </c>
      <c r="D24" s="10">
        <v>0</v>
      </c>
      <c r="E24" s="15">
        <v>0</v>
      </c>
      <c r="F24" s="10">
        <v>24</v>
      </c>
      <c r="G24" s="10">
        <v>119</v>
      </c>
      <c r="H24" s="10">
        <v>0</v>
      </c>
      <c r="I24" s="10">
        <v>0</v>
      </c>
      <c r="J24" s="9">
        <v>0</v>
      </c>
      <c r="K24" s="9">
        <v>0</v>
      </c>
      <c r="L24" s="9">
        <v>0</v>
      </c>
      <c r="M24" s="9">
        <v>0</v>
      </c>
      <c r="N24" s="10">
        <v>0</v>
      </c>
      <c r="O24" s="10">
        <v>0</v>
      </c>
      <c r="P24" s="9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f t="shared" si="0"/>
        <v>143</v>
      </c>
    </row>
    <row r="25" spans="1:24" ht="15.75" customHeight="1" x14ac:dyDescent="0.25">
      <c r="A25" s="7">
        <v>25</v>
      </c>
      <c r="B25" s="8" t="s">
        <v>48</v>
      </c>
      <c r="C25" s="9">
        <v>3</v>
      </c>
      <c r="D25" s="9">
        <v>0</v>
      </c>
      <c r="E25" s="14">
        <v>19</v>
      </c>
      <c r="F25" s="9">
        <v>28</v>
      </c>
      <c r="G25" s="9">
        <v>101</v>
      </c>
      <c r="H25" s="9">
        <v>4</v>
      </c>
      <c r="I25" s="9">
        <v>0</v>
      </c>
      <c r="J25" s="9">
        <v>0</v>
      </c>
      <c r="K25" s="14">
        <v>16</v>
      </c>
      <c r="L25" s="9">
        <v>3</v>
      </c>
      <c r="M25" s="9">
        <v>1</v>
      </c>
      <c r="N25" s="10">
        <v>2</v>
      </c>
      <c r="O25" s="10">
        <v>11</v>
      </c>
      <c r="P25" s="9">
        <v>0</v>
      </c>
      <c r="Q25" s="10">
        <v>22</v>
      </c>
      <c r="R25" s="10">
        <v>9</v>
      </c>
      <c r="S25" s="10">
        <v>2</v>
      </c>
      <c r="T25" s="10">
        <v>22</v>
      </c>
      <c r="U25" s="10">
        <v>8</v>
      </c>
      <c r="V25" s="10">
        <v>0</v>
      </c>
      <c r="W25" s="10">
        <v>20</v>
      </c>
      <c r="X25" s="10">
        <f t="shared" si="0"/>
        <v>271</v>
      </c>
    </row>
    <row r="26" spans="1:24" ht="15.75" customHeight="1" x14ac:dyDescent="0.25">
      <c r="A26" s="7">
        <v>25</v>
      </c>
      <c r="B26" s="8" t="s">
        <v>49</v>
      </c>
      <c r="C26" s="9">
        <v>2</v>
      </c>
      <c r="D26" s="9">
        <v>1</v>
      </c>
      <c r="E26" s="14">
        <v>9</v>
      </c>
      <c r="F26" s="9">
        <v>20</v>
      </c>
      <c r="G26" s="9">
        <v>68</v>
      </c>
      <c r="H26" s="9">
        <v>3</v>
      </c>
      <c r="I26" s="9">
        <v>2</v>
      </c>
      <c r="J26" s="9">
        <v>3</v>
      </c>
      <c r="K26" s="9">
        <v>30</v>
      </c>
      <c r="L26" s="9">
        <v>7</v>
      </c>
      <c r="M26" s="9">
        <v>1</v>
      </c>
      <c r="N26" s="10">
        <v>5</v>
      </c>
      <c r="O26" s="10">
        <v>8</v>
      </c>
      <c r="P26" s="9">
        <v>0</v>
      </c>
      <c r="Q26" s="10">
        <v>22</v>
      </c>
      <c r="R26" s="10">
        <v>12</v>
      </c>
      <c r="S26" s="10">
        <v>6</v>
      </c>
      <c r="T26" s="10">
        <v>29</v>
      </c>
      <c r="U26" s="10">
        <v>11</v>
      </c>
      <c r="V26" s="10">
        <v>0</v>
      </c>
      <c r="W26" s="10">
        <v>18</v>
      </c>
      <c r="X26" s="10">
        <f t="shared" si="0"/>
        <v>257</v>
      </c>
    </row>
    <row r="27" spans="1:24" ht="15.75" customHeight="1" x14ac:dyDescent="0.25">
      <c r="A27" s="7">
        <v>25</v>
      </c>
      <c r="B27" s="8" t="s">
        <v>50</v>
      </c>
      <c r="C27" s="9">
        <v>5</v>
      </c>
      <c r="D27" s="9">
        <v>0</v>
      </c>
      <c r="E27" s="14">
        <v>17</v>
      </c>
      <c r="F27" s="9">
        <v>22</v>
      </c>
      <c r="G27" s="9">
        <v>61</v>
      </c>
      <c r="H27" s="9">
        <v>9</v>
      </c>
      <c r="I27" s="9">
        <v>2</v>
      </c>
      <c r="J27" s="9">
        <v>9</v>
      </c>
      <c r="K27" s="9">
        <v>19</v>
      </c>
      <c r="L27" s="9">
        <v>7</v>
      </c>
      <c r="M27" s="9">
        <v>0</v>
      </c>
      <c r="N27" s="10">
        <v>0</v>
      </c>
      <c r="O27" s="10">
        <v>12</v>
      </c>
      <c r="P27" s="9">
        <v>0</v>
      </c>
      <c r="Q27" s="10">
        <v>24</v>
      </c>
      <c r="R27" s="10">
        <v>7</v>
      </c>
      <c r="S27" s="10">
        <v>5</v>
      </c>
      <c r="T27" s="10">
        <v>21</v>
      </c>
      <c r="U27" s="10">
        <v>11</v>
      </c>
      <c r="V27" s="10">
        <v>0</v>
      </c>
      <c r="W27" s="10">
        <v>18</v>
      </c>
      <c r="X27" s="10">
        <f t="shared" si="0"/>
        <v>249</v>
      </c>
    </row>
    <row r="28" spans="1:24" ht="15.75" customHeight="1" x14ac:dyDescent="0.25">
      <c r="A28" s="7">
        <v>25</v>
      </c>
      <c r="B28" s="8" t="s">
        <v>51</v>
      </c>
      <c r="C28" s="9">
        <v>5</v>
      </c>
      <c r="D28" s="9">
        <v>1</v>
      </c>
      <c r="E28" s="14">
        <v>14</v>
      </c>
      <c r="F28" s="9">
        <v>24</v>
      </c>
      <c r="G28" s="9">
        <v>57</v>
      </c>
      <c r="H28" s="9">
        <v>6</v>
      </c>
      <c r="I28" s="9">
        <v>1</v>
      </c>
      <c r="J28" s="9">
        <v>8</v>
      </c>
      <c r="K28" s="9">
        <v>17</v>
      </c>
      <c r="L28" s="9">
        <v>5</v>
      </c>
      <c r="M28" s="9">
        <v>0</v>
      </c>
      <c r="N28" s="10">
        <v>5</v>
      </c>
      <c r="O28" s="10">
        <v>7</v>
      </c>
      <c r="P28" s="9">
        <v>0</v>
      </c>
      <c r="Q28" s="10">
        <v>23</v>
      </c>
      <c r="R28" s="10">
        <v>11</v>
      </c>
      <c r="S28" s="10">
        <v>5</v>
      </c>
      <c r="T28" s="10">
        <v>21</v>
      </c>
      <c r="U28" s="10">
        <v>11</v>
      </c>
      <c r="V28" s="10">
        <v>0</v>
      </c>
      <c r="W28" s="10">
        <v>20</v>
      </c>
      <c r="X28" s="10">
        <f t="shared" si="0"/>
        <v>241</v>
      </c>
    </row>
    <row r="29" spans="1:24" ht="15.75" customHeight="1" x14ac:dyDescent="0.25">
      <c r="A29" s="7">
        <v>25</v>
      </c>
      <c r="B29" s="8" t="s">
        <v>52</v>
      </c>
      <c r="C29" s="10">
        <v>2</v>
      </c>
      <c r="D29" s="10">
        <v>0</v>
      </c>
      <c r="E29" s="15">
        <v>7</v>
      </c>
      <c r="F29" s="10">
        <v>19</v>
      </c>
      <c r="G29" s="10">
        <v>76</v>
      </c>
      <c r="H29" s="10">
        <v>11</v>
      </c>
      <c r="I29" s="10">
        <v>0</v>
      </c>
      <c r="J29" s="10">
        <v>3</v>
      </c>
      <c r="K29" s="10">
        <v>4</v>
      </c>
      <c r="L29" s="10">
        <v>6</v>
      </c>
      <c r="M29" s="10">
        <v>0</v>
      </c>
      <c r="N29" s="10">
        <v>7</v>
      </c>
      <c r="O29" s="10">
        <v>8</v>
      </c>
      <c r="P29" s="10">
        <v>0</v>
      </c>
      <c r="Q29" s="10">
        <v>22</v>
      </c>
      <c r="R29" s="10">
        <v>7</v>
      </c>
      <c r="S29" s="10">
        <v>0</v>
      </c>
      <c r="T29" s="10">
        <v>13</v>
      </c>
      <c r="U29" s="10">
        <v>7</v>
      </c>
      <c r="V29" s="10">
        <v>0</v>
      </c>
      <c r="W29" s="10">
        <v>17</v>
      </c>
      <c r="X29" s="10">
        <f t="shared" si="0"/>
        <v>209</v>
      </c>
    </row>
    <row r="30" spans="1:24" ht="15.75" customHeight="1" x14ac:dyDescent="0.25">
      <c r="A30" s="7">
        <v>25</v>
      </c>
      <c r="B30" s="8" t="s">
        <v>53</v>
      </c>
      <c r="C30" s="10">
        <v>0</v>
      </c>
      <c r="D30" s="10">
        <v>0</v>
      </c>
      <c r="E30" s="15">
        <v>0</v>
      </c>
      <c r="F30" s="10">
        <v>27</v>
      </c>
      <c r="G30" s="10">
        <v>87</v>
      </c>
      <c r="H30" s="10">
        <v>0</v>
      </c>
      <c r="I30" s="10">
        <v>0</v>
      </c>
      <c r="J30" s="9">
        <v>0</v>
      </c>
      <c r="K30" s="9">
        <v>0</v>
      </c>
      <c r="L30" s="9">
        <v>0</v>
      </c>
      <c r="M30" s="9">
        <v>0</v>
      </c>
      <c r="N30" s="10">
        <v>0</v>
      </c>
      <c r="O30" s="10">
        <v>0</v>
      </c>
      <c r="P30" s="9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f t="shared" si="0"/>
        <v>114</v>
      </c>
    </row>
    <row r="31" spans="1:24" ht="15.75" customHeight="1" x14ac:dyDescent="0.25">
      <c r="A31" s="7">
        <v>25</v>
      </c>
      <c r="B31" s="8" t="s">
        <v>54</v>
      </c>
      <c r="C31" s="10">
        <v>0</v>
      </c>
      <c r="D31" s="10">
        <v>0</v>
      </c>
      <c r="E31" s="15">
        <v>0</v>
      </c>
      <c r="F31" s="10">
        <v>17</v>
      </c>
      <c r="G31" s="10">
        <v>134</v>
      </c>
      <c r="H31" s="10">
        <v>0</v>
      </c>
      <c r="I31" s="10">
        <v>0</v>
      </c>
      <c r="J31" s="9">
        <v>0</v>
      </c>
      <c r="K31" s="9">
        <v>0</v>
      </c>
      <c r="L31" s="9">
        <v>0</v>
      </c>
      <c r="M31" s="9">
        <v>0</v>
      </c>
      <c r="N31" s="10">
        <v>0</v>
      </c>
      <c r="O31" s="10">
        <v>0</v>
      </c>
      <c r="P31" s="9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f t="shared" si="0"/>
        <v>151</v>
      </c>
    </row>
    <row r="32" spans="1:24" ht="15.75" customHeight="1" x14ac:dyDescent="0.25">
      <c r="A32" s="7">
        <v>26</v>
      </c>
      <c r="B32" s="11">
        <v>44739</v>
      </c>
      <c r="C32" s="30">
        <v>4</v>
      </c>
      <c r="D32" s="30">
        <v>0</v>
      </c>
      <c r="E32" s="31">
        <v>11</v>
      </c>
      <c r="F32" s="30">
        <v>24</v>
      </c>
      <c r="G32" s="30">
        <v>139</v>
      </c>
      <c r="H32" s="12">
        <v>14</v>
      </c>
      <c r="I32" s="32">
        <v>2</v>
      </c>
      <c r="J32" s="32">
        <v>4</v>
      </c>
      <c r="K32" s="32">
        <v>5</v>
      </c>
      <c r="L32" s="32">
        <v>12</v>
      </c>
      <c r="M32" s="32">
        <v>0</v>
      </c>
      <c r="N32" s="10">
        <v>3</v>
      </c>
      <c r="O32" s="33">
        <v>10</v>
      </c>
      <c r="P32" s="32">
        <v>2</v>
      </c>
      <c r="Q32" s="33">
        <v>16</v>
      </c>
      <c r="R32" s="10">
        <v>6</v>
      </c>
      <c r="S32" s="10">
        <v>7</v>
      </c>
      <c r="T32" s="10">
        <v>18</v>
      </c>
      <c r="U32" s="33">
        <v>11</v>
      </c>
      <c r="V32" s="33">
        <v>0</v>
      </c>
      <c r="W32" s="10">
        <v>13</v>
      </c>
      <c r="X32" s="10">
        <f t="shared" si="0"/>
        <v>301</v>
      </c>
    </row>
    <row r="33" spans="1:25" ht="15.75" customHeight="1" x14ac:dyDescent="0.25">
      <c r="A33" s="7">
        <v>26</v>
      </c>
      <c r="B33" s="11">
        <v>44740</v>
      </c>
      <c r="C33" s="32">
        <v>5</v>
      </c>
      <c r="D33" s="32">
        <v>0</v>
      </c>
      <c r="E33" s="34">
        <v>13</v>
      </c>
      <c r="F33" s="32">
        <v>15</v>
      </c>
      <c r="G33" s="32">
        <v>71</v>
      </c>
      <c r="H33" s="12">
        <v>5</v>
      </c>
      <c r="I33" s="32">
        <v>4</v>
      </c>
      <c r="J33" s="32">
        <v>7</v>
      </c>
      <c r="K33" s="32">
        <v>2</v>
      </c>
      <c r="L33" s="32">
        <v>6</v>
      </c>
      <c r="M33" s="32">
        <v>0</v>
      </c>
      <c r="N33" s="10">
        <v>1</v>
      </c>
      <c r="O33" s="33">
        <v>8</v>
      </c>
      <c r="P33" s="32">
        <v>0</v>
      </c>
      <c r="Q33" s="33">
        <v>16</v>
      </c>
      <c r="R33" s="10">
        <v>10</v>
      </c>
      <c r="S33" s="10">
        <v>2</v>
      </c>
      <c r="T33" s="10">
        <v>21</v>
      </c>
      <c r="U33" s="33">
        <v>5</v>
      </c>
      <c r="V33" s="33">
        <v>0</v>
      </c>
      <c r="W33" s="10">
        <v>19</v>
      </c>
      <c r="X33" s="10">
        <f t="shared" si="0"/>
        <v>210</v>
      </c>
    </row>
    <row r="34" spans="1:25" ht="15.75" customHeight="1" x14ac:dyDescent="0.25">
      <c r="A34" s="7">
        <v>26</v>
      </c>
      <c r="B34" s="11">
        <v>44741</v>
      </c>
      <c r="C34" s="32">
        <v>5</v>
      </c>
      <c r="D34" s="32">
        <v>1</v>
      </c>
      <c r="E34" s="34">
        <v>10</v>
      </c>
      <c r="F34" s="32">
        <v>18</v>
      </c>
      <c r="G34" s="32">
        <v>73</v>
      </c>
      <c r="H34" s="12">
        <v>7</v>
      </c>
      <c r="I34" s="32">
        <v>0</v>
      </c>
      <c r="J34" s="32">
        <v>6</v>
      </c>
      <c r="K34" s="32">
        <v>3</v>
      </c>
      <c r="L34" s="32">
        <v>5</v>
      </c>
      <c r="M34" s="32">
        <v>0</v>
      </c>
      <c r="N34" s="10">
        <v>3</v>
      </c>
      <c r="O34" s="33">
        <v>10</v>
      </c>
      <c r="P34" s="32">
        <v>0</v>
      </c>
      <c r="Q34" s="33">
        <v>19</v>
      </c>
      <c r="R34" s="10">
        <v>8</v>
      </c>
      <c r="S34" s="10">
        <v>2</v>
      </c>
      <c r="T34" s="10">
        <v>15</v>
      </c>
      <c r="U34" s="33">
        <v>6</v>
      </c>
      <c r="V34" s="33">
        <v>0</v>
      </c>
      <c r="W34" s="10">
        <v>14</v>
      </c>
      <c r="X34" s="10">
        <f t="shared" si="0"/>
        <v>205</v>
      </c>
    </row>
    <row r="35" spans="1:25" ht="15.75" customHeight="1" x14ac:dyDescent="0.25">
      <c r="A35" s="7">
        <v>26</v>
      </c>
      <c r="B35" s="11">
        <v>44742</v>
      </c>
      <c r="C35" s="32">
        <v>2</v>
      </c>
      <c r="D35" s="32">
        <v>0</v>
      </c>
      <c r="E35" s="34">
        <v>8</v>
      </c>
      <c r="F35" s="32">
        <v>23</v>
      </c>
      <c r="G35" s="32">
        <v>82</v>
      </c>
      <c r="H35" s="12">
        <v>3</v>
      </c>
      <c r="I35" s="32">
        <v>1</v>
      </c>
      <c r="J35" s="32">
        <v>3</v>
      </c>
      <c r="K35" s="32">
        <v>9</v>
      </c>
      <c r="L35" s="32">
        <v>6</v>
      </c>
      <c r="M35" s="32">
        <v>1</v>
      </c>
      <c r="N35" s="10">
        <v>0</v>
      </c>
      <c r="O35" s="33">
        <v>12</v>
      </c>
      <c r="P35" s="32">
        <v>0</v>
      </c>
      <c r="Q35" s="33">
        <v>14</v>
      </c>
      <c r="R35" s="10">
        <v>11</v>
      </c>
      <c r="S35" s="10">
        <v>2</v>
      </c>
      <c r="T35" s="10">
        <v>19</v>
      </c>
      <c r="U35" s="33">
        <v>9</v>
      </c>
      <c r="V35" s="33">
        <v>0</v>
      </c>
      <c r="W35" s="10">
        <v>20</v>
      </c>
      <c r="X35" s="10">
        <f t="shared" si="0"/>
        <v>225</v>
      </c>
    </row>
    <row r="36" spans="1:25" ht="15.75" customHeight="1" x14ac:dyDescent="0.25">
      <c r="A36" s="70" t="s">
        <v>32</v>
      </c>
      <c r="B36" s="71"/>
      <c r="C36" s="36">
        <f>SUM(C6:C35)</f>
        <v>95</v>
      </c>
      <c r="D36" s="36">
        <f t="shared" ref="D36:W36" si="1">SUM(D6:D35)</f>
        <v>7</v>
      </c>
      <c r="E36" s="36">
        <f t="shared" si="1"/>
        <v>333</v>
      </c>
      <c r="F36" s="36">
        <f t="shared" si="1"/>
        <v>638</v>
      </c>
      <c r="G36" s="36">
        <f t="shared" si="1"/>
        <v>2623</v>
      </c>
      <c r="H36" s="36">
        <f t="shared" si="1"/>
        <v>133</v>
      </c>
      <c r="I36" s="36">
        <f t="shared" si="1"/>
        <v>36</v>
      </c>
      <c r="J36" s="36">
        <f t="shared" si="1"/>
        <v>161</v>
      </c>
      <c r="K36" s="36">
        <f t="shared" si="1"/>
        <v>238</v>
      </c>
      <c r="L36" s="36">
        <f t="shared" si="1"/>
        <v>116</v>
      </c>
      <c r="M36" s="36">
        <f t="shared" si="1"/>
        <v>3</v>
      </c>
      <c r="N36" s="36">
        <f t="shared" si="1"/>
        <v>45</v>
      </c>
      <c r="O36" s="36">
        <f t="shared" si="1"/>
        <v>200</v>
      </c>
      <c r="P36" s="36">
        <f t="shared" si="1"/>
        <v>4</v>
      </c>
      <c r="Q36" s="36">
        <f t="shared" si="1"/>
        <v>357</v>
      </c>
      <c r="R36" s="36">
        <f t="shared" si="1"/>
        <v>178</v>
      </c>
      <c r="S36" s="36">
        <f t="shared" si="1"/>
        <v>57</v>
      </c>
      <c r="T36" s="36">
        <f t="shared" si="1"/>
        <v>388</v>
      </c>
      <c r="U36" s="36">
        <f t="shared" si="1"/>
        <v>186</v>
      </c>
      <c r="V36" s="36">
        <f t="shared" si="1"/>
        <v>0</v>
      </c>
      <c r="W36" s="36">
        <f t="shared" si="1"/>
        <v>370</v>
      </c>
      <c r="X36" s="10">
        <f t="shared" si="0"/>
        <v>6168</v>
      </c>
    </row>
    <row r="37" spans="1:25" ht="15.75" customHeight="1" x14ac:dyDescent="0.25">
      <c r="X37" s="13"/>
    </row>
    <row r="38" spans="1:25" ht="15.75" customHeight="1" x14ac:dyDescent="0.25">
      <c r="Y38" s="13"/>
    </row>
    <row r="39" spans="1:25" ht="15.75" customHeight="1" x14ac:dyDescent="0.25">
      <c r="X39" s="13"/>
    </row>
    <row r="40" spans="1:25" ht="15.75" customHeight="1" x14ac:dyDescent="0.25">
      <c r="X40" s="13"/>
    </row>
    <row r="41" spans="1:25" ht="15.75" customHeight="1" x14ac:dyDescent="0.25"/>
    <row r="42" spans="1:25" ht="15.75" customHeight="1" x14ac:dyDescent="0.25"/>
    <row r="43" spans="1:25" ht="15.75" customHeight="1" x14ac:dyDescent="0.25"/>
    <row r="44" spans="1:25" ht="15.75" customHeight="1" x14ac:dyDescent="0.25"/>
    <row r="45" spans="1:25" ht="15.75" customHeight="1" x14ac:dyDescent="0.25"/>
    <row r="46" spans="1:25" ht="15.75" customHeight="1" x14ac:dyDescent="0.25"/>
    <row r="47" spans="1:25" ht="15.75" customHeight="1" x14ac:dyDescent="0.25"/>
    <row r="48" spans="1:2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36:B36"/>
    <mergeCell ref="R4:S4"/>
    <mergeCell ref="U4:V4"/>
    <mergeCell ref="A1:X1"/>
    <mergeCell ref="A2:X2"/>
    <mergeCell ref="A3:X3"/>
    <mergeCell ref="A4:A5"/>
    <mergeCell ref="B4:B5"/>
    <mergeCell ref="C4:D4"/>
    <mergeCell ref="F4:G4"/>
    <mergeCell ref="X4:X5"/>
    <mergeCell ref="I4:J4"/>
    <mergeCell ref="L4:M4"/>
  </mergeCells>
  <pageMargins left="0.7" right="0.7" top="0.75" bottom="0.75" header="0" footer="0"/>
  <pageSetup paperSize="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256B-7BD9-4947-8C40-FA80C4E06767}">
  <sheetPr>
    <pageSetUpPr fitToPage="1"/>
  </sheetPr>
  <dimension ref="A1:AG1011"/>
  <sheetViews>
    <sheetView zoomScale="78" zoomScaleNormal="78" workbookViewId="0">
      <pane xSplit="2" ySplit="2" topLeftCell="C70" activePane="bottomRight" state="frozen"/>
      <selection pane="topRight" activeCell="C1" sqref="C1"/>
      <selection pane="bottomLeft" activeCell="A6" sqref="A6"/>
      <selection pane="bottomRight" activeCell="H63" sqref="H63"/>
    </sheetView>
  </sheetViews>
  <sheetFormatPr baseColWidth="10" defaultColWidth="14.42578125" defaultRowHeight="15" customHeight="1" x14ac:dyDescent="0.25"/>
  <cols>
    <col min="1" max="1" width="9.7109375" style="16" customWidth="1"/>
    <col min="2" max="2" width="19.140625" style="16" customWidth="1"/>
    <col min="3" max="3" width="16.85546875" style="16" customWidth="1"/>
    <col min="4" max="4" width="15.85546875" style="16" customWidth="1"/>
    <col min="5" max="9" width="14.5703125" style="17" customWidth="1"/>
    <col min="10" max="10" width="10.5703125" style="17" customWidth="1"/>
    <col min="11" max="12" width="14.5703125" style="17" customWidth="1"/>
    <col min="13" max="13" width="9.42578125" style="17" customWidth="1"/>
    <col min="14" max="14" width="12.85546875" style="16" customWidth="1"/>
    <col min="15" max="22" width="16.28515625" style="16" customWidth="1"/>
    <col min="23" max="23" width="16.140625" style="16" customWidth="1"/>
    <col min="24" max="24" width="17.28515625" style="16" customWidth="1"/>
    <col min="25" max="27" width="10.7109375" style="16" customWidth="1"/>
    <col min="28" max="16384" width="14.42578125" style="16"/>
  </cols>
  <sheetData>
    <row r="1" spans="1:27" x14ac:dyDescent="0.25">
      <c r="A1" s="76" t="s">
        <v>3</v>
      </c>
      <c r="B1" s="78" t="s">
        <v>4</v>
      </c>
      <c r="C1" s="72">
        <v>2.1</v>
      </c>
      <c r="D1" s="73"/>
      <c r="E1" s="2">
        <v>2.2000000000000002</v>
      </c>
      <c r="F1" s="18"/>
      <c r="G1" s="18"/>
      <c r="H1" s="18"/>
      <c r="I1" s="18"/>
      <c r="J1" s="18"/>
      <c r="K1" s="18"/>
      <c r="L1" s="18"/>
      <c r="M1" s="18"/>
      <c r="N1" s="72">
        <v>2.2999999999999998</v>
      </c>
      <c r="O1" s="80"/>
      <c r="P1" s="21"/>
      <c r="Q1" s="21"/>
      <c r="R1" s="21"/>
      <c r="S1" s="21"/>
      <c r="T1" s="21"/>
      <c r="U1" s="21"/>
      <c r="V1" s="21"/>
      <c r="W1" s="1">
        <v>2.4</v>
      </c>
      <c r="X1" s="1">
        <v>2.8</v>
      </c>
      <c r="Y1" s="1"/>
      <c r="Z1" s="81" t="s">
        <v>6</v>
      </c>
    </row>
    <row r="2" spans="1:27" ht="89.25" x14ac:dyDescent="0.25">
      <c r="A2" s="77"/>
      <c r="B2" s="79"/>
      <c r="C2" s="2" t="s">
        <v>7</v>
      </c>
      <c r="D2" s="3" t="s">
        <v>8</v>
      </c>
      <c r="E2" s="2" t="s">
        <v>9</v>
      </c>
      <c r="F2" s="4" t="s">
        <v>56</v>
      </c>
      <c r="G2" s="2" t="s">
        <v>15</v>
      </c>
      <c r="H2" s="3" t="s">
        <v>16</v>
      </c>
      <c r="I2" s="4" t="s">
        <v>18</v>
      </c>
      <c r="J2" s="22" t="s">
        <v>68</v>
      </c>
      <c r="K2" s="19" t="s">
        <v>59</v>
      </c>
      <c r="L2" s="20" t="s">
        <v>60</v>
      </c>
      <c r="M2" s="38" t="s">
        <v>69</v>
      </c>
      <c r="N2" s="2" t="s">
        <v>10</v>
      </c>
      <c r="O2" s="5" t="s">
        <v>55</v>
      </c>
      <c r="P2" s="2" t="s">
        <v>61</v>
      </c>
      <c r="Q2" s="3" t="s">
        <v>62</v>
      </c>
      <c r="R2" s="4" t="s">
        <v>63</v>
      </c>
      <c r="S2" s="4" t="s">
        <v>64</v>
      </c>
      <c r="T2" s="2" t="s">
        <v>65</v>
      </c>
      <c r="U2" s="3" t="s">
        <v>66</v>
      </c>
      <c r="V2" s="4" t="s">
        <v>67</v>
      </c>
      <c r="W2" s="4" t="s">
        <v>57</v>
      </c>
      <c r="X2" s="4" t="s">
        <v>17</v>
      </c>
      <c r="Y2" s="4" t="s">
        <v>58</v>
      </c>
      <c r="Z2" s="82"/>
      <c r="AA2" s="6"/>
    </row>
    <row r="3" spans="1:27" ht="31.5" x14ac:dyDescent="0.25">
      <c r="A3" s="83" t="s">
        <v>70</v>
      </c>
      <c r="B3" s="44" t="s">
        <v>76</v>
      </c>
      <c r="C3" s="9">
        <v>4</v>
      </c>
      <c r="D3" s="9">
        <v>1</v>
      </c>
      <c r="E3" s="14">
        <v>18</v>
      </c>
      <c r="F3" s="14">
        <v>14</v>
      </c>
      <c r="G3" s="9">
        <v>3</v>
      </c>
      <c r="H3" s="9">
        <v>0</v>
      </c>
      <c r="I3" s="10">
        <v>6</v>
      </c>
      <c r="J3" s="23">
        <f>SUM(C3:I3)</f>
        <v>46</v>
      </c>
      <c r="K3" s="9">
        <v>5</v>
      </c>
      <c r="L3" s="9">
        <v>7</v>
      </c>
      <c r="M3" s="39">
        <f>SUM(K3:L3)</f>
        <v>12</v>
      </c>
      <c r="N3" s="9">
        <v>20</v>
      </c>
      <c r="O3" s="9">
        <v>55</v>
      </c>
      <c r="P3" s="10">
        <v>8</v>
      </c>
      <c r="Q3" s="10">
        <v>0</v>
      </c>
      <c r="R3" s="10">
        <v>6</v>
      </c>
      <c r="S3" s="10">
        <v>8</v>
      </c>
      <c r="T3" s="10">
        <v>3</v>
      </c>
      <c r="U3" s="10">
        <v>1</v>
      </c>
      <c r="V3" s="15">
        <v>8</v>
      </c>
      <c r="W3" s="9">
        <v>0</v>
      </c>
      <c r="X3" s="10">
        <v>1</v>
      </c>
      <c r="Y3" s="9">
        <v>0</v>
      </c>
      <c r="Z3" s="10">
        <f>SUM(J3,M3:X3)</f>
        <v>168</v>
      </c>
    </row>
    <row r="4" spans="1:27" ht="31.5" x14ac:dyDescent="0.25">
      <c r="A4" s="84"/>
      <c r="B4" s="44" t="s">
        <v>77</v>
      </c>
      <c r="C4" s="9">
        <v>5</v>
      </c>
      <c r="D4" s="9">
        <v>0</v>
      </c>
      <c r="E4" s="14">
        <v>16</v>
      </c>
      <c r="F4" s="9">
        <v>4</v>
      </c>
      <c r="G4" s="9">
        <v>0</v>
      </c>
      <c r="H4" s="9">
        <v>0</v>
      </c>
      <c r="I4" s="10">
        <v>13</v>
      </c>
      <c r="J4" s="23">
        <f t="shared" ref="J4:J36" si="0">SUM(C4:I4)</f>
        <v>38</v>
      </c>
      <c r="K4" s="9">
        <v>1</v>
      </c>
      <c r="L4" s="9">
        <v>10</v>
      </c>
      <c r="M4" s="39">
        <f t="shared" ref="M4:M36" si="1">SUM(K4:L4)</f>
        <v>11</v>
      </c>
      <c r="N4" s="9">
        <v>28</v>
      </c>
      <c r="O4" s="9">
        <v>65</v>
      </c>
      <c r="P4" s="10">
        <v>5</v>
      </c>
      <c r="Q4" s="10">
        <v>0</v>
      </c>
      <c r="R4" s="10">
        <v>13</v>
      </c>
      <c r="S4" s="10">
        <v>6</v>
      </c>
      <c r="T4" s="10">
        <v>4</v>
      </c>
      <c r="U4" s="10">
        <v>2</v>
      </c>
      <c r="V4" s="15">
        <v>13</v>
      </c>
      <c r="W4" s="9">
        <v>8</v>
      </c>
      <c r="X4" s="10">
        <v>0</v>
      </c>
      <c r="Y4" s="9">
        <v>0</v>
      </c>
      <c r="Z4" s="10">
        <f t="shared" ref="Z4:Z36" si="2">SUM(J4,M4:X4)</f>
        <v>193</v>
      </c>
    </row>
    <row r="5" spans="1:27" ht="31.5" x14ac:dyDescent="0.25">
      <c r="A5" s="84"/>
      <c r="B5" s="44" t="s">
        <v>78</v>
      </c>
      <c r="C5" s="9">
        <v>0</v>
      </c>
      <c r="D5" s="9">
        <v>0</v>
      </c>
      <c r="E5" s="14">
        <v>19</v>
      </c>
      <c r="F5" s="9">
        <v>16</v>
      </c>
      <c r="G5" s="9">
        <v>9</v>
      </c>
      <c r="H5" s="9">
        <v>0</v>
      </c>
      <c r="I5" s="10">
        <v>8</v>
      </c>
      <c r="J5" s="23">
        <f t="shared" si="0"/>
        <v>52</v>
      </c>
      <c r="K5" s="9">
        <v>1</v>
      </c>
      <c r="L5" s="9">
        <v>5</v>
      </c>
      <c r="M5" s="39">
        <f t="shared" si="1"/>
        <v>6</v>
      </c>
      <c r="N5" s="9">
        <v>15</v>
      </c>
      <c r="O5" s="9">
        <v>58</v>
      </c>
      <c r="P5" s="10">
        <v>5</v>
      </c>
      <c r="Q5" s="10">
        <v>0</v>
      </c>
      <c r="R5" s="10">
        <v>10</v>
      </c>
      <c r="S5" s="10">
        <v>9</v>
      </c>
      <c r="T5" s="10">
        <v>3</v>
      </c>
      <c r="U5" s="10">
        <v>1</v>
      </c>
      <c r="V5" s="15">
        <v>7</v>
      </c>
      <c r="W5" s="9">
        <v>4</v>
      </c>
      <c r="X5" s="10">
        <v>0</v>
      </c>
      <c r="Y5" s="9">
        <v>0</v>
      </c>
      <c r="Z5" s="10">
        <f t="shared" si="2"/>
        <v>170</v>
      </c>
    </row>
    <row r="6" spans="1:27" ht="31.5" x14ac:dyDescent="0.25">
      <c r="A6" s="84"/>
      <c r="B6" s="44" t="s">
        <v>79</v>
      </c>
      <c r="C6" s="9">
        <v>0</v>
      </c>
      <c r="D6" s="9">
        <v>0</v>
      </c>
      <c r="E6" s="14">
        <v>0</v>
      </c>
      <c r="F6" s="9">
        <v>0</v>
      </c>
      <c r="G6" s="9">
        <v>0</v>
      </c>
      <c r="H6" s="9">
        <v>0</v>
      </c>
      <c r="I6" s="10">
        <v>0</v>
      </c>
      <c r="J6" s="23">
        <f t="shared" si="0"/>
        <v>0</v>
      </c>
      <c r="K6" s="9">
        <v>0</v>
      </c>
      <c r="L6" s="9">
        <v>0</v>
      </c>
      <c r="M6" s="39">
        <f t="shared" si="1"/>
        <v>0</v>
      </c>
      <c r="N6" s="9">
        <v>18</v>
      </c>
      <c r="O6" s="9">
        <v>90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5">
        <v>0</v>
      </c>
      <c r="W6" s="9">
        <v>0</v>
      </c>
      <c r="X6" s="10">
        <v>0</v>
      </c>
      <c r="Y6" s="9">
        <v>0</v>
      </c>
      <c r="Z6" s="10">
        <f t="shared" si="2"/>
        <v>108</v>
      </c>
    </row>
    <row r="7" spans="1:27" ht="31.5" x14ac:dyDescent="0.25">
      <c r="A7" s="85"/>
      <c r="B7" s="44" t="s">
        <v>80</v>
      </c>
      <c r="C7" s="9">
        <v>0</v>
      </c>
      <c r="D7" s="9">
        <v>0</v>
      </c>
      <c r="E7" s="14">
        <v>0</v>
      </c>
      <c r="F7" s="9">
        <v>0</v>
      </c>
      <c r="G7" s="9">
        <v>0</v>
      </c>
      <c r="H7" s="9">
        <v>0</v>
      </c>
      <c r="I7" s="10">
        <v>0</v>
      </c>
      <c r="J7" s="23">
        <f t="shared" si="0"/>
        <v>0</v>
      </c>
      <c r="K7" s="9">
        <v>0</v>
      </c>
      <c r="L7" s="9">
        <v>0</v>
      </c>
      <c r="M7" s="39">
        <f t="shared" si="1"/>
        <v>0</v>
      </c>
      <c r="N7" s="9">
        <v>25</v>
      </c>
      <c r="O7" s="9">
        <v>148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5">
        <v>0</v>
      </c>
      <c r="W7" s="9">
        <v>0</v>
      </c>
      <c r="X7" s="10">
        <v>0</v>
      </c>
      <c r="Y7" s="9">
        <v>0</v>
      </c>
      <c r="Z7" s="10">
        <f t="shared" si="2"/>
        <v>173</v>
      </c>
    </row>
    <row r="8" spans="1:27" s="27" customFormat="1" ht="15.75" x14ac:dyDescent="0.25">
      <c r="A8" s="24"/>
      <c r="B8" s="25"/>
      <c r="C8" s="26">
        <f>SUM(C3:C7)</f>
        <v>9</v>
      </c>
      <c r="D8" s="26">
        <f t="shared" ref="D8:J8" si="3">SUM(D3:D7)</f>
        <v>1</v>
      </c>
      <c r="E8" s="26">
        <f t="shared" si="3"/>
        <v>53</v>
      </c>
      <c r="F8" s="26">
        <f t="shared" si="3"/>
        <v>34</v>
      </c>
      <c r="G8" s="26">
        <f t="shared" si="3"/>
        <v>12</v>
      </c>
      <c r="H8" s="26">
        <f t="shared" si="3"/>
        <v>0</v>
      </c>
      <c r="I8" s="26">
        <f t="shared" si="3"/>
        <v>27</v>
      </c>
      <c r="J8" s="26">
        <f t="shared" si="3"/>
        <v>136</v>
      </c>
      <c r="K8" s="26">
        <f t="shared" ref="K8" si="4">SUM(K3:K7)</f>
        <v>7</v>
      </c>
      <c r="L8" s="26">
        <f t="shared" ref="L8:M8" si="5">SUM(L3:L7)</f>
        <v>22</v>
      </c>
      <c r="M8" s="39">
        <f t="shared" si="5"/>
        <v>29</v>
      </c>
      <c r="N8" s="26">
        <f t="shared" ref="N8" si="6">SUM(N3:N7)</f>
        <v>106</v>
      </c>
      <c r="O8" s="26">
        <f t="shared" ref="O8" si="7">SUM(O3:O7)</f>
        <v>416</v>
      </c>
      <c r="P8" s="26">
        <f t="shared" ref="P8" si="8">SUM(P3:P7)</f>
        <v>18</v>
      </c>
      <c r="Q8" s="26">
        <f t="shared" ref="Q8" si="9">SUM(Q3:Q7)</f>
        <v>0</v>
      </c>
      <c r="R8" s="26">
        <f t="shared" ref="R8" si="10">SUM(R3:R7)</f>
        <v>29</v>
      </c>
      <c r="S8" s="26">
        <f t="shared" ref="S8" si="11">SUM(S3:S7)</f>
        <v>23</v>
      </c>
      <c r="T8" s="26">
        <f t="shared" ref="T8" si="12">SUM(T3:T7)</f>
        <v>10</v>
      </c>
      <c r="U8" s="26">
        <f t="shared" ref="U8" si="13">SUM(U3:U7)</f>
        <v>4</v>
      </c>
      <c r="V8" s="26">
        <f t="shared" ref="V8" si="14">SUM(V3:V7)</f>
        <v>28</v>
      </c>
      <c r="W8" s="26">
        <f t="shared" ref="W8" si="15">SUM(W3:W7)</f>
        <v>12</v>
      </c>
      <c r="X8" s="26">
        <f t="shared" ref="X8" si="16">SUM(X3:X7)</f>
        <v>1</v>
      </c>
      <c r="Y8" s="26">
        <f t="shared" ref="Y8" si="17">SUM(Y3:Y7)</f>
        <v>0</v>
      </c>
      <c r="Z8" s="23">
        <f>SUM(J8,M8:X8)</f>
        <v>812</v>
      </c>
    </row>
    <row r="9" spans="1:27" ht="31.5" x14ac:dyDescent="0.25">
      <c r="A9" s="83" t="s">
        <v>71</v>
      </c>
      <c r="B9" s="44" t="s">
        <v>75</v>
      </c>
      <c r="C9" s="9">
        <v>5</v>
      </c>
      <c r="D9" s="9">
        <v>0</v>
      </c>
      <c r="E9" s="14">
        <v>18</v>
      </c>
      <c r="F9" s="9">
        <v>10</v>
      </c>
      <c r="G9" s="9">
        <v>5</v>
      </c>
      <c r="H9" s="9">
        <v>0</v>
      </c>
      <c r="I9" s="10">
        <v>11</v>
      </c>
      <c r="J9" s="23">
        <f t="shared" si="0"/>
        <v>49</v>
      </c>
      <c r="K9" s="9">
        <v>3</v>
      </c>
      <c r="L9" s="9">
        <v>8</v>
      </c>
      <c r="M9" s="39">
        <f t="shared" si="1"/>
        <v>11</v>
      </c>
      <c r="N9" s="9">
        <v>18</v>
      </c>
      <c r="O9" s="9">
        <v>117</v>
      </c>
      <c r="P9" s="10">
        <v>12</v>
      </c>
      <c r="Q9" s="10">
        <v>0</v>
      </c>
      <c r="R9" s="10">
        <v>11</v>
      </c>
      <c r="S9" s="10">
        <v>8</v>
      </c>
      <c r="T9" s="10">
        <v>9</v>
      </c>
      <c r="U9" s="10">
        <v>1</v>
      </c>
      <c r="V9" s="15">
        <v>18</v>
      </c>
      <c r="W9" s="9">
        <v>10</v>
      </c>
      <c r="X9" s="10">
        <v>0</v>
      </c>
      <c r="Y9" s="9">
        <v>0</v>
      </c>
      <c r="Z9" s="10">
        <f t="shared" si="2"/>
        <v>264</v>
      </c>
    </row>
    <row r="10" spans="1:27" ht="31.5" x14ac:dyDescent="0.25">
      <c r="A10" s="84"/>
      <c r="B10" s="44" t="s">
        <v>81</v>
      </c>
      <c r="C10" s="9">
        <v>7</v>
      </c>
      <c r="D10" s="9">
        <v>1</v>
      </c>
      <c r="E10" s="14">
        <v>19</v>
      </c>
      <c r="F10" s="9">
        <v>10</v>
      </c>
      <c r="G10" s="9">
        <v>6</v>
      </c>
      <c r="H10" s="9">
        <v>0</v>
      </c>
      <c r="I10" s="10">
        <v>12</v>
      </c>
      <c r="J10" s="23">
        <f t="shared" si="0"/>
        <v>55</v>
      </c>
      <c r="K10" s="9">
        <v>3</v>
      </c>
      <c r="L10" s="9">
        <v>12</v>
      </c>
      <c r="M10" s="39">
        <f t="shared" si="1"/>
        <v>15</v>
      </c>
      <c r="N10" s="9">
        <v>33</v>
      </c>
      <c r="O10" s="9">
        <v>76</v>
      </c>
      <c r="P10" s="10">
        <v>5</v>
      </c>
      <c r="Q10" s="10">
        <v>0</v>
      </c>
      <c r="R10" s="10">
        <v>8</v>
      </c>
      <c r="S10" s="10">
        <v>17</v>
      </c>
      <c r="T10" s="10">
        <v>5</v>
      </c>
      <c r="U10" s="10">
        <v>3</v>
      </c>
      <c r="V10" s="15">
        <v>18</v>
      </c>
      <c r="W10" s="9">
        <v>6</v>
      </c>
      <c r="X10" s="10">
        <v>4</v>
      </c>
      <c r="Y10" s="9">
        <v>0</v>
      </c>
      <c r="Z10" s="10">
        <f t="shared" si="2"/>
        <v>245</v>
      </c>
    </row>
    <row r="11" spans="1:27" ht="31.5" x14ac:dyDescent="0.25">
      <c r="A11" s="84"/>
      <c r="B11" s="44" t="s">
        <v>82</v>
      </c>
      <c r="C11" s="9">
        <v>4</v>
      </c>
      <c r="D11" s="9">
        <v>1</v>
      </c>
      <c r="E11" s="14">
        <v>14</v>
      </c>
      <c r="F11" s="9">
        <v>16</v>
      </c>
      <c r="G11" s="9">
        <v>8</v>
      </c>
      <c r="H11" s="9">
        <v>0</v>
      </c>
      <c r="I11" s="10">
        <v>9</v>
      </c>
      <c r="J11" s="23">
        <f t="shared" si="0"/>
        <v>52</v>
      </c>
      <c r="K11" s="9">
        <v>0</v>
      </c>
      <c r="L11" s="9">
        <v>10</v>
      </c>
      <c r="M11" s="39">
        <f t="shared" si="1"/>
        <v>10</v>
      </c>
      <c r="N11" s="9">
        <v>21</v>
      </c>
      <c r="O11" s="9">
        <v>80</v>
      </c>
      <c r="P11" s="10">
        <v>11</v>
      </c>
      <c r="Q11" s="10">
        <v>0</v>
      </c>
      <c r="R11" s="10">
        <v>20</v>
      </c>
      <c r="S11" s="10">
        <v>15</v>
      </c>
      <c r="T11" s="10">
        <v>8</v>
      </c>
      <c r="U11" s="10">
        <v>1</v>
      </c>
      <c r="V11" s="15">
        <v>15</v>
      </c>
      <c r="W11" s="9">
        <v>3</v>
      </c>
      <c r="X11" s="10">
        <v>2</v>
      </c>
      <c r="Y11" s="9">
        <v>0</v>
      </c>
      <c r="Z11" s="10">
        <f t="shared" si="2"/>
        <v>238</v>
      </c>
    </row>
    <row r="12" spans="1:27" ht="31.5" x14ac:dyDescent="0.25">
      <c r="A12" s="84"/>
      <c r="B12" s="44" t="s">
        <v>83</v>
      </c>
      <c r="C12" s="9">
        <v>4</v>
      </c>
      <c r="D12" s="9">
        <v>0</v>
      </c>
      <c r="E12" s="14">
        <v>13</v>
      </c>
      <c r="F12" s="9">
        <v>10</v>
      </c>
      <c r="G12" s="9">
        <v>6</v>
      </c>
      <c r="H12" s="9">
        <v>0</v>
      </c>
      <c r="I12" s="10">
        <v>10</v>
      </c>
      <c r="J12" s="23">
        <f t="shared" si="0"/>
        <v>43</v>
      </c>
      <c r="K12" s="9">
        <v>3</v>
      </c>
      <c r="L12" s="9">
        <v>9</v>
      </c>
      <c r="M12" s="39">
        <f t="shared" si="1"/>
        <v>12</v>
      </c>
      <c r="N12" s="9">
        <v>16</v>
      </c>
      <c r="O12" s="9">
        <v>65</v>
      </c>
      <c r="P12" s="10">
        <v>7</v>
      </c>
      <c r="Q12" s="10">
        <v>0</v>
      </c>
      <c r="R12" s="10">
        <v>35</v>
      </c>
      <c r="S12" s="10">
        <v>12</v>
      </c>
      <c r="T12" s="10">
        <v>7</v>
      </c>
      <c r="U12" s="10">
        <v>1</v>
      </c>
      <c r="V12" s="15">
        <v>17</v>
      </c>
      <c r="W12" s="9">
        <v>4</v>
      </c>
      <c r="X12" s="10">
        <v>2</v>
      </c>
      <c r="Y12" s="9">
        <v>0</v>
      </c>
      <c r="Z12" s="10">
        <f t="shared" si="2"/>
        <v>221</v>
      </c>
    </row>
    <row r="13" spans="1:27" ht="31.5" x14ac:dyDescent="0.25">
      <c r="A13" s="84"/>
      <c r="B13" s="44" t="s">
        <v>84</v>
      </c>
      <c r="C13" s="10">
        <v>4</v>
      </c>
      <c r="D13" s="10">
        <v>0</v>
      </c>
      <c r="E13" s="15">
        <v>16</v>
      </c>
      <c r="F13" s="10">
        <v>9</v>
      </c>
      <c r="G13" s="10">
        <v>2</v>
      </c>
      <c r="H13" s="10">
        <v>0</v>
      </c>
      <c r="I13" s="10">
        <v>10</v>
      </c>
      <c r="J13" s="23">
        <f t="shared" si="0"/>
        <v>41</v>
      </c>
      <c r="K13" s="10">
        <v>1</v>
      </c>
      <c r="L13" s="10">
        <v>12</v>
      </c>
      <c r="M13" s="39">
        <f t="shared" si="1"/>
        <v>13</v>
      </c>
      <c r="N13" s="10">
        <v>15</v>
      </c>
      <c r="O13" s="10">
        <v>85</v>
      </c>
      <c r="P13" s="10">
        <v>12</v>
      </c>
      <c r="Q13" s="10">
        <v>0</v>
      </c>
      <c r="R13" s="10">
        <v>28</v>
      </c>
      <c r="S13" s="10">
        <v>10</v>
      </c>
      <c r="T13" s="10">
        <v>3</v>
      </c>
      <c r="U13" s="10">
        <v>3</v>
      </c>
      <c r="V13" s="15">
        <v>15</v>
      </c>
      <c r="W13" s="10">
        <v>4</v>
      </c>
      <c r="X13" s="10">
        <v>2</v>
      </c>
      <c r="Y13" s="10">
        <v>0</v>
      </c>
      <c r="Z13" s="10">
        <f>SUM(J13,M13:X13)</f>
        <v>231</v>
      </c>
    </row>
    <row r="14" spans="1:27" ht="31.5" x14ac:dyDescent="0.25">
      <c r="A14" s="84"/>
      <c r="B14" s="44" t="s">
        <v>85</v>
      </c>
      <c r="C14" s="10">
        <v>0</v>
      </c>
      <c r="D14" s="10">
        <v>0</v>
      </c>
      <c r="E14" s="15">
        <v>0</v>
      </c>
      <c r="F14" s="9">
        <v>0</v>
      </c>
      <c r="G14" s="9">
        <v>0</v>
      </c>
      <c r="H14" s="9">
        <v>0</v>
      </c>
      <c r="I14" s="10">
        <v>0</v>
      </c>
      <c r="J14" s="23">
        <f t="shared" si="0"/>
        <v>0</v>
      </c>
      <c r="K14" s="10">
        <v>0</v>
      </c>
      <c r="L14" s="9">
        <v>0</v>
      </c>
      <c r="M14" s="39">
        <f t="shared" si="1"/>
        <v>0</v>
      </c>
      <c r="N14" s="10">
        <v>9</v>
      </c>
      <c r="O14" s="10">
        <v>99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5">
        <v>0</v>
      </c>
      <c r="W14" s="10">
        <v>0</v>
      </c>
      <c r="X14" s="10">
        <v>0</v>
      </c>
      <c r="Y14" s="9">
        <v>0</v>
      </c>
      <c r="Z14" s="10">
        <f t="shared" si="2"/>
        <v>108</v>
      </c>
    </row>
    <row r="15" spans="1:27" ht="31.5" x14ac:dyDescent="0.25">
      <c r="A15" s="85"/>
      <c r="B15" s="44" t="s">
        <v>86</v>
      </c>
      <c r="C15" s="10">
        <v>0</v>
      </c>
      <c r="D15" s="10">
        <v>0</v>
      </c>
      <c r="E15" s="15">
        <v>0</v>
      </c>
      <c r="F15" s="9">
        <v>0</v>
      </c>
      <c r="G15" s="9">
        <v>0</v>
      </c>
      <c r="H15" s="9">
        <v>0</v>
      </c>
      <c r="I15" s="10">
        <v>0</v>
      </c>
      <c r="J15" s="23">
        <f t="shared" si="0"/>
        <v>0</v>
      </c>
      <c r="K15" s="10">
        <v>0</v>
      </c>
      <c r="L15" s="9">
        <v>0</v>
      </c>
      <c r="M15" s="39">
        <f t="shared" si="1"/>
        <v>0</v>
      </c>
      <c r="N15" s="10">
        <v>19</v>
      </c>
      <c r="O15" s="10">
        <v>148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5">
        <v>0</v>
      </c>
      <c r="W15" s="10">
        <v>0</v>
      </c>
      <c r="X15" s="10">
        <v>0</v>
      </c>
      <c r="Y15" s="9">
        <v>0</v>
      </c>
      <c r="Z15" s="10">
        <f t="shared" si="2"/>
        <v>167</v>
      </c>
    </row>
    <row r="16" spans="1:27" s="27" customFormat="1" ht="15.75" x14ac:dyDescent="0.25">
      <c r="A16" s="24"/>
      <c r="B16" s="25"/>
      <c r="C16" s="23">
        <f>SUM(C9:C15)</f>
        <v>24</v>
      </c>
      <c r="D16" s="23">
        <f t="shared" ref="D16:Y16" si="18">SUM(D9:D15)</f>
        <v>2</v>
      </c>
      <c r="E16" s="23">
        <f t="shared" si="18"/>
        <v>80</v>
      </c>
      <c r="F16" s="23">
        <f t="shared" si="18"/>
        <v>55</v>
      </c>
      <c r="G16" s="23">
        <f t="shared" si="18"/>
        <v>27</v>
      </c>
      <c r="H16" s="23">
        <f t="shared" si="18"/>
        <v>0</v>
      </c>
      <c r="I16" s="23">
        <f t="shared" si="18"/>
        <v>52</v>
      </c>
      <c r="J16" s="23">
        <f t="shared" si="18"/>
        <v>240</v>
      </c>
      <c r="K16" s="23">
        <f t="shared" si="18"/>
        <v>10</v>
      </c>
      <c r="L16" s="23">
        <f t="shared" si="18"/>
        <v>51</v>
      </c>
      <c r="M16" s="40">
        <f t="shared" si="18"/>
        <v>61</v>
      </c>
      <c r="N16" s="23">
        <f t="shared" si="18"/>
        <v>131</v>
      </c>
      <c r="O16" s="23">
        <f t="shared" si="18"/>
        <v>670</v>
      </c>
      <c r="P16" s="23">
        <f t="shared" si="18"/>
        <v>47</v>
      </c>
      <c r="Q16" s="23">
        <f t="shared" si="18"/>
        <v>0</v>
      </c>
      <c r="R16" s="23">
        <f t="shared" si="18"/>
        <v>102</v>
      </c>
      <c r="S16" s="23">
        <f t="shared" si="18"/>
        <v>62</v>
      </c>
      <c r="T16" s="23">
        <f t="shared" si="18"/>
        <v>32</v>
      </c>
      <c r="U16" s="23">
        <f t="shared" si="18"/>
        <v>9</v>
      </c>
      <c r="V16" s="23">
        <f t="shared" si="18"/>
        <v>83</v>
      </c>
      <c r="W16" s="23">
        <f t="shared" si="18"/>
        <v>27</v>
      </c>
      <c r="X16" s="23">
        <f t="shared" si="18"/>
        <v>10</v>
      </c>
      <c r="Y16" s="23">
        <f t="shared" si="18"/>
        <v>0</v>
      </c>
      <c r="Z16" s="23">
        <f t="shared" si="2"/>
        <v>1474</v>
      </c>
    </row>
    <row r="17" spans="1:26" ht="31.5" x14ac:dyDescent="0.25">
      <c r="A17" s="83" t="s">
        <v>72</v>
      </c>
      <c r="B17" s="44" t="s">
        <v>87</v>
      </c>
      <c r="C17" s="9">
        <v>5</v>
      </c>
      <c r="D17" s="9">
        <v>0</v>
      </c>
      <c r="E17" s="14">
        <v>16</v>
      </c>
      <c r="F17" s="9">
        <v>14</v>
      </c>
      <c r="G17" s="9">
        <v>6</v>
      </c>
      <c r="H17" s="9">
        <v>0</v>
      </c>
      <c r="I17" s="10">
        <v>8</v>
      </c>
      <c r="J17" s="23">
        <f t="shared" si="0"/>
        <v>49</v>
      </c>
      <c r="K17" s="9">
        <v>0</v>
      </c>
      <c r="L17" s="9">
        <v>13</v>
      </c>
      <c r="M17" s="39">
        <f t="shared" si="1"/>
        <v>13</v>
      </c>
      <c r="N17" s="9">
        <v>23</v>
      </c>
      <c r="O17" s="9">
        <v>109</v>
      </c>
      <c r="P17" s="10">
        <v>11</v>
      </c>
      <c r="Q17" s="10">
        <v>0</v>
      </c>
      <c r="R17" s="10">
        <v>18</v>
      </c>
      <c r="S17" s="10">
        <v>18</v>
      </c>
      <c r="T17" s="10">
        <v>8</v>
      </c>
      <c r="U17" s="10">
        <v>3</v>
      </c>
      <c r="V17" s="15">
        <v>16</v>
      </c>
      <c r="W17" s="9">
        <v>3</v>
      </c>
      <c r="X17" s="10">
        <v>1</v>
      </c>
      <c r="Y17" s="9">
        <v>0</v>
      </c>
      <c r="Z17" s="10">
        <f t="shared" si="2"/>
        <v>272</v>
      </c>
    </row>
    <row r="18" spans="1:26" ht="31.5" x14ac:dyDescent="0.25">
      <c r="A18" s="84"/>
      <c r="B18" s="44" t="s">
        <v>88</v>
      </c>
      <c r="C18" s="9">
        <v>6</v>
      </c>
      <c r="D18" s="9">
        <v>1</v>
      </c>
      <c r="E18" s="14">
        <v>21</v>
      </c>
      <c r="F18" s="9">
        <v>8</v>
      </c>
      <c r="G18" s="9">
        <v>5</v>
      </c>
      <c r="H18" s="9">
        <v>0</v>
      </c>
      <c r="I18" s="10">
        <v>9</v>
      </c>
      <c r="J18" s="23">
        <f t="shared" si="0"/>
        <v>50</v>
      </c>
      <c r="K18" s="9">
        <v>0</v>
      </c>
      <c r="L18" s="9">
        <v>6</v>
      </c>
      <c r="M18" s="39">
        <f t="shared" si="1"/>
        <v>6</v>
      </c>
      <c r="N18" s="9">
        <v>33</v>
      </c>
      <c r="O18" s="9">
        <v>62</v>
      </c>
      <c r="P18" s="10">
        <v>5</v>
      </c>
      <c r="Q18" s="10">
        <v>0</v>
      </c>
      <c r="R18" s="10">
        <v>20</v>
      </c>
      <c r="S18" s="10">
        <v>19</v>
      </c>
      <c r="T18" s="10">
        <v>18</v>
      </c>
      <c r="U18" s="10">
        <v>3</v>
      </c>
      <c r="V18" s="15">
        <v>26</v>
      </c>
      <c r="W18" s="9">
        <v>4</v>
      </c>
      <c r="X18" s="10">
        <v>4</v>
      </c>
      <c r="Y18" s="9">
        <v>2</v>
      </c>
      <c r="Z18" s="10">
        <f t="shared" si="2"/>
        <v>250</v>
      </c>
    </row>
    <row r="19" spans="1:26" ht="31.5" x14ac:dyDescent="0.25">
      <c r="A19" s="84"/>
      <c r="B19" s="44" t="s">
        <v>89</v>
      </c>
      <c r="C19" s="9">
        <v>6</v>
      </c>
      <c r="D19" s="9">
        <v>0</v>
      </c>
      <c r="E19" s="14">
        <v>17</v>
      </c>
      <c r="F19" s="9">
        <v>6</v>
      </c>
      <c r="G19" s="9">
        <v>3</v>
      </c>
      <c r="H19" s="9">
        <v>0</v>
      </c>
      <c r="I19" s="10">
        <v>5</v>
      </c>
      <c r="J19" s="23">
        <f t="shared" si="0"/>
        <v>37</v>
      </c>
      <c r="K19" s="9">
        <v>4</v>
      </c>
      <c r="L19" s="9">
        <v>7</v>
      </c>
      <c r="M19" s="39">
        <f t="shared" si="1"/>
        <v>11</v>
      </c>
      <c r="N19" s="9">
        <v>22</v>
      </c>
      <c r="O19" s="9">
        <v>65</v>
      </c>
      <c r="P19" s="10">
        <v>10</v>
      </c>
      <c r="Q19" s="10">
        <v>0</v>
      </c>
      <c r="R19" s="10">
        <v>16</v>
      </c>
      <c r="S19" s="10">
        <v>21</v>
      </c>
      <c r="T19" s="10">
        <v>10</v>
      </c>
      <c r="U19" s="10">
        <v>5</v>
      </c>
      <c r="V19" s="15">
        <v>21</v>
      </c>
      <c r="W19" s="9">
        <v>7</v>
      </c>
      <c r="X19" s="10">
        <v>2</v>
      </c>
      <c r="Y19" s="9">
        <v>0</v>
      </c>
      <c r="Z19" s="10">
        <f t="shared" si="2"/>
        <v>227</v>
      </c>
    </row>
    <row r="20" spans="1:26" ht="31.5" x14ac:dyDescent="0.25">
      <c r="A20" s="84"/>
      <c r="B20" s="44" t="s">
        <v>90</v>
      </c>
      <c r="C20" s="9">
        <v>6</v>
      </c>
      <c r="D20" s="9">
        <v>0</v>
      </c>
      <c r="E20" s="14">
        <v>17</v>
      </c>
      <c r="F20" s="9">
        <v>8</v>
      </c>
      <c r="G20" s="9">
        <v>4</v>
      </c>
      <c r="H20" s="9">
        <v>0</v>
      </c>
      <c r="I20" s="10">
        <v>5</v>
      </c>
      <c r="J20" s="23">
        <f t="shared" si="0"/>
        <v>40</v>
      </c>
      <c r="K20" s="9">
        <v>0</v>
      </c>
      <c r="L20" s="9">
        <v>7</v>
      </c>
      <c r="M20" s="39">
        <f t="shared" si="1"/>
        <v>7</v>
      </c>
      <c r="N20" s="9">
        <v>19</v>
      </c>
      <c r="O20" s="9">
        <v>57</v>
      </c>
      <c r="P20" s="10">
        <v>10</v>
      </c>
      <c r="Q20" s="10">
        <v>0</v>
      </c>
      <c r="R20" s="10">
        <v>14</v>
      </c>
      <c r="S20" s="10">
        <v>20</v>
      </c>
      <c r="T20" s="10">
        <v>13</v>
      </c>
      <c r="U20" s="10">
        <v>2</v>
      </c>
      <c r="V20" s="10">
        <v>21</v>
      </c>
      <c r="W20" s="9">
        <v>11</v>
      </c>
      <c r="X20" s="10">
        <v>0</v>
      </c>
      <c r="Y20" s="9">
        <v>0</v>
      </c>
      <c r="Z20" s="10">
        <f t="shared" si="2"/>
        <v>214</v>
      </c>
    </row>
    <row r="21" spans="1:26" ht="31.5" x14ac:dyDescent="0.25">
      <c r="A21" s="84"/>
      <c r="B21" s="44" t="s">
        <v>91</v>
      </c>
      <c r="C21" s="10">
        <v>6</v>
      </c>
      <c r="D21" s="10">
        <v>0</v>
      </c>
      <c r="E21" s="15">
        <v>21</v>
      </c>
      <c r="F21" s="10">
        <v>8</v>
      </c>
      <c r="G21" s="10">
        <v>2</v>
      </c>
      <c r="H21" s="10">
        <v>0</v>
      </c>
      <c r="I21" s="10">
        <v>8</v>
      </c>
      <c r="J21" s="23">
        <f t="shared" si="0"/>
        <v>45</v>
      </c>
      <c r="K21" s="10">
        <v>3</v>
      </c>
      <c r="L21" s="10">
        <v>12</v>
      </c>
      <c r="M21" s="39">
        <f t="shared" si="1"/>
        <v>15</v>
      </c>
      <c r="N21" s="10">
        <v>26</v>
      </c>
      <c r="O21" s="10">
        <v>88</v>
      </c>
      <c r="P21" s="10">
        <v>6</v>
      </c>
      <c r="Q21" s="10">
        <v>0</v>
      </c>
      <c r="R21" s="10">
        <v>12</v>
      </c>
      <c r="S21" s="10">
        <v>16</v>
      </c>
      <c r="T21" s="10">
        <v>6</v>
      </c>
      <c r="U21" s="10">
        <v>0</v>
      </c>
      <c r="V21" s="10">
        <v>14</v>
      </c>
      <c r="W21" s="10">
        <v>7</v>
      </c>
      <c r="X21" s="10">
        <v>1</v>
      </c>
      <c r="Y21" s="10">
        <v>0</v>
      </c>
      <c r="Z21" s="10">
        <f t="shared" si="2"/>
        <v>236</v>
      </c>
    </row>
    <row r="22" spans="1:26" ht="31.5" x14ac:dyDescent="0.25">
      <c r="A22" s="84"/>
      <c r="B22" s="44" t="s">
        <v>92</v>
      </c>
      <c r="C22" s="10">
        <v>0</v>
      </c>
      <c r="D22" s="10">
        <v>0</v>
      </c>
      <c r="E22" s="15">
        <v>0</v>
      </c>
      <c r="F22" s="9">
        <v>0</v>
      </c>
      <c r="G22" s="9">
        <v>0</v>
      </c>
      <c r="H22" s="9">
        <v>0</v>
      </c>
      <c r="I22" s="10">
        <v>0</v>
      </c>
      <c r="J22" s="23">
        <f t="shared" si="0"/>
        <v>0</v>
      </c>
      <c r="K22" s="10">
        <v>0</v>
      </c>
      <c r="L22" s="9">
        <v>0</v>
      </c>
      <c r="M22" s="39">
        <f t="shared" si="1"/>
        <v>0</v>
      </c>
      <c r="N22" s="10">
        <v>17</v>
      </c>
      <c r="O22" s="10">
        <v>88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9">
        <v>0</v>
      </c>
      <c r="Z22" s="10">
        <f t="shared" si="2"/>
        <v>105</v>
      </c>
    </row>
    <row r="23" spans="1:26" ht="31.5" x14ac:dyDescent="0.25">
      <c r="A23" s="85"/>
      <c r="B23" s="44" t="s">
        <v>93</v>
      </c>
      <c r="C23" s="10">
        <v>0</v>
      </c>
      <c r="D23" s="10">
        <v>0</v>
      </c>
      <c r="E23" s="15">
        <v>0</v>
      </c>
      <c r="F23" s="9">
        <v>0</v>
      </c>
      <c r="G23" s="9">
        <v>0</v>
      </c>
      <c r="H23" s="9">
        <v>0</v>
      </c>
      <c r="I23" s="10">
        <v>0</v>
      </c>
      <c r="J23" s="23">
        <f t="shared" si="0"/>
        <v>0</v>
      </c>
      <c r="K23" s="10">
        <v>0</v>
      </c>
      <c r="L23" s="9">
        <v>0</v>
      </c>
      <c r="M23" s="39">
        <f t="shared" si="1"/>
        <v>0</v>
      </c>
      <c r="N23" s="10">
        <v>24</v>
      </c>
      <c r="O23" s="10">
        <v>119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9">
        <v>0</v>
      </c>
      <c r="Z23" s="10">
        <f t="shared" si="2"/>
        <v>143</v>
      </c>
    </row>
    <row r="24" spans="1:26" s="27" customFormat="1" ht="15.75" customHeight="1" x14ac:dyDescent="0.25">
      <c r="A24" s="24"/>
      <c r="B24" s="25"/>
      <c r="C24" s="23">
        <f>SUM(C17:C23)</f>
        <v>29</v>
      </c>
      <c r="D24" s="23">
        <f t="shared" ref="D24:Y24" si="19">SUM(D17:D23)</f>
        <v>1</v>
      </c>
      <c r="E24" s="23">
        <f t="shared" si="19"/>
        <v>92</v>
      </c>
      <c r="F24" s="23">
        <f t="shared" si="19"/>
        <v>44</v>
      </c>
      <c r="G24" s="23">
        <f t="shared" si="19"/>
        <v>20</v>
      </c>
      <c r="H24" s="23">
        <f t="shared" si="19"/>
        <v>0</v>
      </c>
      <c r="I24" s="23">
        <f t="shared" si="19"/>
        <v>35</v>
      </c>
      <c r="J24" s="23">
        <f t="shared" si="19"/>
        <v>221</v>
      </c>
      <c r="K24" s="23">
        <f t="shared" si="19"/>
        <v>7</v>
      </c>
      <c r="L24" s="23">
        <f t="shared" si="19"/>
        <v>45</v>
      </c>
      <c r="M24" s="40">
        <f t="shared" si="19"/>
        <v>52</v>
      </c>
      <c r="N24" s="23">
        <f t="shared" si="19"/>
        <v>164</v>
      </c>
      <c r="O24" s="23">
        <f t="shared" si="19"/>
        <v>588</v>
      </c>
      <c r="P24" s="23">
        <f t="shared" si="19"/>
        <v>42</v>
      </c>
      <c r="Q24" s="23">
        <f t="shared" si="19"/>
        <v>0</v>
      </c>
      <c r="R24" s="23">
        <f t="shared" si="19"/>
        <v>80</v>
      </c>
      <c r="S24" s="23">
        <f t="shared" si="19"/>
        <v>94</v>
      </c>
      <c r="T24" s="23">
        <f t="shared" si="19"/>
        <v>55</v>
      </c>
      <c r="U24" s="23">
        <f t="shared" si="19"/>
        <v>13</v>
      </c>
      <c r="V24" s="23">
        <f t="shared" si="19"/>
        <v>98</v>
      </c>
      <c r="W24" s="23">
        <f t="shared" si="19"/>
        <v>32</v>
      </c>
      <c r="X24" s="23">
        <f t="shared" si="19"/>
        <v>8</v>
      </c>
      <c r="Y24" s="23">
        <f t="shared" si="19"/>
        <v>2</v>
      </c>
      <c r="Z24" s="23">
        <f t="shared" si="2"/>
        <v>1447</v>
      </c>
    </row>
    <row r="25" spans="1:26" ht="31.5" x14ac:dyDescent="0.25">
      <c r="A25" s="83" t="s">
        <v>73</v>
      </c>
      <c r="B25" s="44" t="s">
        <v>94</v>
      </c>
      <c r="C25" s="9">
        <v>3</v>
      </c>
      <c r="D25" s="9">
        <v>0</v>
      </c>
      <c r="E25" s="14">
        <v>19</v>
      </c>
      <c r="F25" s="14">
        <v>16</v>
      </c>
      <c r="G25" s="9">
        <v>3</v>
      </c>
      <c r="H25" s="9">
        <v>1</v>
      </c>
      <c r="I25" s="10">
        <v>11</v>
      </c>
      <c r="J25" s="23">
        <f t="shared" si="0"/>
        <v>53</v>
      </c>
      <c r="K25" s="9">
        <v>0</v>
      </c>
      <c r="L25" s="9">
        <v>0</v>
      </c>
      <c r="M25" s="39">
        <f t="shared" si="1"/>
        <v>0</v>
      </c>
      <c r="N25" s="9">
        <v>28</v>
      </c>
      <c r="O25" s="9">
        <v>101</v>
      </c>
      <c r="P25" s="10">
        <v>8</v>
      </c>
      <c r="Q25" s="10">
        <v>0</v>
      </c>
      <c r="R25" s="10">
        <v>20</v>
      </c>
      <c r="S25" s="10">
        <v>22</v>
      </c>
      <c r="T25" s="10">
        <v>9</v>
      </c>
      <c r="U25" s="10">
        <v>2</v>
      </c>
      <c r="V25" s="10">
        <v>22</v>
      </c>
      <c r="W25" s="9">
        <v>4</v>
      </c>
      <c r="X25" s="10">
        <v>2</v>
      </c>
      <c r="Y25" s="9">
        <v>0</v>
      </c>
      <c r="Z25" s="10">
        <f t="shared" si="2"/>
        <v>271</v>
      </c>
    </row>
    <row r="26" spans="1:26" ht="31.5" x14ac:dyDescent="0.25">
      <c r="A26" s="84"/>
      <c r="B26" s="44" t="s">
        <v>95</v>
      </c>
      <c r="C26" s="9">
        <v>2</v>
      </c>
      <c r="D26" s="9">
        <v>1</v>
      </c>
      <c r="E26" s="14">
        <v>9</v>
      </c>
      <c r="F26" s="9">
        <v>30</v>
      </c>
      <c r="G26" s="9">
        <v>7</v>
      </c>
      <c r="H26" s="9">
        <v>1</v>
      </c>
      <c r="I26" s="10">
        <v>8</v>
      </c>
      <c r="J26" s="23">
        <f t="shared" si="0"/>
        <v>58</v>
      </c>
      <c r="K26" s="9">
        <v>2</v>
      </c>
      <c r="L26" s="9">
        <v>3</v>
      </c>
      <c r="M26" s="39">
        <f t="shared" si="1"/>
        <v>5</v>
      </c>
      <c r="N26" s="9">
        <v>20</v>
      </c>
      <c r="O26" s="9">
        <v>68</v>
      </c>
      <c r="P26" s="10">
        <v>11</v>
      </c>
      <c r="Q26" s="10">
        <v>0</v>
      </c>
      <c r="R26" s="10">
        <v>18</v>
      </c>
      <c r="S26" s="10">
        <v>22</v>
      </c>
      <c r="T26" s="10">
        <v>12</v>
      </c>
      <c r="U26" s="10">
        <v>6</v>
      </c>
      <c r="V26" s="10">
        <v>29</v>
      </c>
      <c r="W26" s="9">
        <v>3</v>
      </c>
      <c r="X26" s="10">
        <v>5</v>
      </c>
      <c r="Y26" s="9">
        <v>0</v>
      </c>
      <c r="Z26" s="10">
        <f t="shared" si="2"/>
        <v>257</v>
      </c>
    </row>
    <row r="27" spans="1:26" ht="31.5" x14ac:dyDescent="0.25">
      <c r="A27" s="84"/>
      <c r="B27" s="44" t="s">
        <v>96</v>
      </c>
      <c r="C27" s="9">
        <v>5</v>
      </c>
      <c r="D27" s="9">
        <v>0</v>
      </c>
      <c r="E27" s="14">
        <v>17</v>
      </c>
      <c r="F27" s="9">
        <v>19</v>
      </c>
      <c r="G27" s="9">
        <v>7</v>
      </c>
      <c r="H27" s="9">
        <v>0</v>
      </c>
      <c r="I27" s="10">
        <v>12</v>
      </c>
      <c r="J27" s="23">
        <f t="shared" si="0"/>
        <v>60</v>
      </c>
      <c r="K27" s="9">
        <v>2</v>
      </c>
      <c r="L27" s="9">
        <v>9</v>
      </c>
      <c r="M27" s="39">
        <f t="shared" si="1"/>
        <v>11</v>
      </c>
      <c r="N27" s="9">
        <v>22</v>
      </c>
      <c r="O27" s="9">
        <v>61</v>
      </c>
      <c r="P27" s="10">
        <v>11</v>
      </c>
      <c r="Q27" s="10">
        <v>0</v>
      </c>
      <c r="R27" s="10">
        <v>18</v>
      </c>
      <c r="S27" s="10">
        <v>24</v>
      </c>
      <c r="T27" s="10">
        <v>7</v>
      </c>
      <c r="U27" s="10">
        <v>5</v>
      </c>
      <c r="V27" s="10">
        <v>21</v>
      </c>
      <c r="W27" s="9">
        <v>9</v>
      </c>
      <c r="X27" s="10">
        <v>0</v>
      </c>
      <c r="Y27" s="9">
        <v>0</v>
      </c>
      <c r="Z27" s="10">
        <f t="shared" si="2"/>
        <v>249</v>
      </c>
    </row>
    <row r="28" spans="1:26" ht="31.5" x14ac:dyDescent="0.25">
      <c r="A28" s="84"/>
      <c r="B28" s="44" t="s">
        <v>97</v>
      </c>
      <c r="C28" s="9">
        <v>5</v>
      </c>
      <c r="D28" s="9">
        <v>1</v>
      </c>
      <c r="E28" s="14">
        <v>14</v>
      </c>
      <c r="F28" s="9">
        <v>17</v>
      </c>
      <c r="G28" s="9">
        <v>5</v>
      </c>
      <c r="H28" s="9">
        <v>0</v>
      </c>
      <c r="I28" s="10">
        <v>7</v>
      </c>
      <c r="J28" s="23">
        <f t="shared" si="0"/>
        <v>49</v>
      </c>
      <c r="K28" s="9">
        <v>1</v>
      </c>
      <c r="L28" s="9">
        <v>8</v>
      </c>
      <c r="M28" s="39">
        <f t="shared" si="1"/>
        <v>9</v>
      </c>
      <c r="N28" s="9">
        <v>24</v>
      </c>
      <c r="O28" s="9">
        <v>57</v>
      </c>
      <c r="P28" s="10">
        <v>11</v>
      </c>
      <c r="Q28" s="10">
        <v>0</v>
      </c>
      <c r="R28" s="10">
        <v>20</v>
      </c>
      <c r="S28" s="10">
        <v>23</v>
      </c>
      <c r="T28" s="10">
        <v>11</v>
      </c>
      <c r="U28" s="10">
        <v>5</v>
      </c>
      <c r="V28" s="10">
        <v>21</v>
      </c>
      <c r="W28" s="9">
        <v>6</v>
      </c>
      <c r="X28" s="10">
        <v>5</v>
      </c>
      <c r="Y28" s="9">
        <v>0</v>
      </c>
      <c r="Z28" s="10">
        <f t="shared" si="2"/>
        <v>241</v>
      </c>
    </row>
    <row r="29" spans="1:26" ht="31.5" x14ac:dyDescent="0.25">
      <c r="A29" s="84"/>
      <c r="B29" s="44" t="s">
        <v>98</v>
      </c>
      <c r="C29" s="10">
        <v>2</v>
      </c>
      <c r="D29" s="10">
        <v>0</v>
      </c>
      <c r="E29" s="15">
        <v>7</v>
      </c>
      <c r="F29" s="10">
        <v>4</v>
      </c>
      <c r="G29" s="10">
        <v>6</v>
      </c>
      <c r="H29" s="10">
        <v>0</v>
      </c>
      <c r="I29" s="10">
        <v>8</v>
      </c>
      <c r="J29" s="23">
        <f t="shared" si="0"/>
        <v>27</v>
      </c>
      <c r="K29" s="10">
        <v>0</v>
      </c>
      <c r="L29" s="10">
        <v>3</v>
      </c>
      <c r="M29" s="39">
        <f t="shared" si="1"/>
        <v>3</v>
      </c>
      <c r="N29" s="10">
        <v>19</v>
      </c>
      <c r="O29" s="10">
        <v>76</v>
      </c>
      <c r="P29" s="10">
        <v>7</v>
      </c>
      <c r="Q29" s="10">
        <v>0</v>
      </c>
      <c r="R29" s="10">
        <v>17</v>
      </c>
      <c r="S29" s="10">
        <v>22</v>
      </c>
      <c r="T29" s="10">
        <v>7</v>
      </c>
      <c r="U29" s="10">
        <v>0</v>
      </c>
      <c r="V29" s="10">
        <v>13</v>
      </c>
      <c r="W29" s="10">
        <v>11</v>
      </c>
      <c r="X29" s="10">
        <v>7</v>
      </c>
      <c r="Y29" s="10">
        <v>0</v>
      </c>
      <c r="Z29" s="10">
        <f t="shared" si="2"/>
        <v>209</v>
      </c>
    </row>
    <row r="30" spans="1:26" ht="31.5" x14ac:dyDescent="0.25">
      <c r="A30" s="84"/>
      <c r="B30" s="44" t="s">
        <v>99</v>
      </c>
      <c r="C30" s="10">
        <v>0</v>
      </c>
      <c r="D30" s="10">
        <v>0</v>
      </c>
      <c r="E30" s="15">
        <v>0</v>
      </c>
      <c r="F30" s="9">
        <v>0</v>
      </c>
      <c r="G30" s="9">
        <v>0</v>
      </c>
      <c r="H30" s="9">
        <v>0</v>
      </c>
      <c r="I30" s="10">
        <v>0</v>
      </c>
      <c r="J30" s="23">
        <f t="shared" si="0"/>
        <v>0</v>
      </c>
      <c r="K30" s="10">
        <v>0</v>
      </c>
      <c r="L30" s="9">
        <v>0</v>
      </c>
      <c r="M30" s="39">
        <f t="shared" si="1"/>
        <v>0</v>
      </c>
      <c r="N30" s="10">
        <v>27</v>
      </c>
      <c r="O30" s="10">
        <v>87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9">
        <v>0</v>
      </c>
      <c r="Z30" s="10">
        <f t="shared" si="2"/>
        <v>114</v>
      </c>
    </row>
    <row r="31" spans="1:26" ht="31.5" x14ac:dyDescent="0.25">
      <c r="A31" s="85"/>
      <c r="B31" s="44" t="s">
        <v>100</v>
      </c>
      <c r="C31" s="10">
        <v>0</v>
      </c>
      <c r="D31" s="10">
        <v>0</v>
      </c>
      <c r="E31" s="15">
        <v>0</v>
      </c>
      <c r="F31" s="9">
        <v>0</v>
      </c>
      <c r="G31" s="9">
        <v>0</v>
      </c>
      <c r="H31" s="9">
        <v>0</v>
      </c>
      <c r="I31" s="10">
        <v>0</v>
      </c>
      <c r="J31" s="23">
        <f t="shared" si="0"/>
        <v>0</v>
      </c>
      <c r="K31" s="10">
        <v>0</v>
      </c>
      <c r="L31" s="9">
        <v>0</v>
      </c>
      <c r="M31" s="39">
        <f t="shared" si="1"/>
        <v>0</v>
      </c>
      <c r="N31" s="10">
        <v>17</v>
      </c>
      <c r="O31" s="10">
        <v>134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9">
        <v>0</v>
      </c>
      <c r="Z31" s="10">
        <f t="shared" si="2"/>
        <v>151</v>
      </c>
    </row>
    <row r="32" spans="1:26" s="27" customFormat="1" ht="15.75" customHeight="1" x14ac:dyDescent="0.25">
      <c r="A32" s="24"/>
      <c r="B32" s="25"/>
      <c r="C32" s="23">
        <f>SUM(C25:C31)</f>
        <v>17</v>
      </c>
      <c r="D32" s="23">
        <f t="shared" ref="D32:Y32" si="20">SUM(D25:D31)</f>
        <v>2</v>
      </c>
      <c r="E32" s="23">
        <f t="shared" si="20"/>
        <v>66</v>
      </c>
      <c r="F32" s="23">
        <f t="shared" si="20"/>
        <v>86</v>
      </c>
      <c r="G32" s="23">
        <f t="shared" si="20"/>
        <v>28</v>
      </c>
      <c r="H32" s="23">
        <f t="shared" si="20"/>
        <v>2</v>
      </c>
      <c r="I32" s="23">
        <f t="shared" si="20"/>
        <v>46</v>
      </c>
      <c r="J32" s="23">
        <f t="shared" si="20"/>
        <v>247</v>
      </c>
      <c r="K32" s="23">
        <f t="shared" si="20"/>
        <v>5</v>
      </c>
      <c r="L32" s="23">
        <f t="shared" si="20"/>
        <v>23</v>
      </c>
      <c r="M32" s="40">
        <f t="shared" si="20"/>
        <v>28</v>
      </c>
      <c r="N32" s="23">
        <f t="shared" si="20"/>
        <v>157</v>
      </c>
      <c r="O32" s="23">
        <f t="shared" si="20"/>
        <v>584</v>
      </c>
      <c r="P32" s="23">
        <f t="shared" si="20"/>
        <v>48</v>
      </c>
      <c r="Q32" s="23">
        <f t="shared" si="20"/>
        <v>0</v>
      </c>
      <c r="R32" s="23">
        <f t="shared" si="20"/>
        <v>93</v>
      </c>
      <c r="S32" s="23">
        <f t="shared" si="20"/>
        <v>113</v>
      </c>
      <c r="T32" s="23">
        <f t="shared" si="20"/>
        <v>46</v>
      </c>
      <c r="U32" s="23">
        <f t="shared" si="20"/>
        <v>18</v>
      </c>
      <c r="V32" s="23">
        <f t="shared" si="20"/>
        <v>106</v>
      </c>
      <c r="W32" s="23">
        <f t="shared" si="20"/>
        <v>33</v>
      </c>
      <c r="X32" s="23">
        <f t="shared" si="20"/>
        <v>19</v>
      </c>
      <c r="Y32" s="23">
        <f t="shared" si="20"/>
        <v>0</v>
      </c>
      <c r="Z32" s="23">
        <f t="shared" si="2"/>
        <v>1492</v>
      </c>
    </row>
    <row r="33" spans="1:26" ht="31.5" x14ac:dyDescent="0.25">
      <c r="A33" s="83" t="s">
        <v>74</v>
      </c>
      <c r="B33" s="45" t="s">
        <v>101</v>
      </c>
      <c r="C33" s="30">
        <v>4</v>
      </c>
      <c r="D33" s="30">
        <v>0</v>
      </c>
      <c r="E33" s="31">
        <v>11</v>
      </c>
      <c r="F33" s="32">
        <v>5</v>
      </c>
      <c r="G33" s="32">
        <v>12</v>
      </c>
      <c r="H33" s="32">
        <v>0</v>
      </c>
      <c r="I33" s="33">
        <v>10</v>
      </c>
      <c r="J33" s="23">
        <f>SUM(C33:I33)</f>
        <v>42</v>
      </c>
      <c r="K33" s="32">
        <v>2</v>
      </c>
      <c r="L33" s="32">
        <v>4</v>
      </c>
      <c r="M33" s="39">
        <f t="shared" si="1"/>
        <v>6</v>
      </c>
      <c r="N33" s="30">
        <v>24</v>
      </c>
      <c r="O33" s="30">
        <v>139</v>
      </c>
      <c r="P33" s="33">
        <v>11</v>
      </c>
      <c r="Q33" s="33">
        <v>0</v>
      </c>
      <c r="R33" s="10">
        <v>13</v>
      </c>
      <c r="S33" s="33">
        <v>16</v>
      </c>
      <c r="T33" s="10">
        <v>6</v>
      </c>
      <c r="U33" s="10">
        <v>7</v>
      </c>
      <c r="V33" s="10">
        <v>18</v>
      </c>
      <c r="W33" s="12">
        <v>14</v>
      </c>
      <c r="X33" s="10">
        <v>3</v>
      </c>
      <c r="Y33" s="32">
        <v>2</v>
      </c>
      <c r="Z33" s="10">
        <f t="shared" si="2"/>
        <v>299</v>
      </c>
    </row>
    <row r="34" spans="1:26" ht="31.5" x14ac:dyDescent="0.25">
      <c r="A34" s="86"/>
      <c r="B34" s="45" t="s">
        <v>102</v>
      </c>
      <c r="C34" s="32">
        <v>5</v>
      </c>
      <c r="D34" s="32">
        <v>0</v>
      </c>
      <c r="E34" s="34">
        <v>13</v>
      </c>
      <c r="F34" s="32">
        <v>2</v>
      </c>
      <c r="G34" s="32">
        <v>6</v>
      </c>
      <c r="H34" s="32">
        <v>0</v>
      </c>
      <c r="I34" s="33">
        <v>8</v>
      </c>
      <c r="J34" s="23">
        <f t="shared" si="0"/>
        <v>34</v>
      </c>
      <c r="K34" s="32">
        <v>4</v>
      </c>
      <c r="L34" s="32">
        <v>7</v>
      </c>
      <c r="M34" s="39">
        <f t="shared" si="1"/>
        <v>11</v>
      </c>
      <c r="N34" s="32">
        <v>15</v>
      </c>
      <c r="O34" s="32">
        <v>71</v>
      </c>
      <c r="P34" s="33">
        <v>5</v>
      </c>
      <c r="Q34" s="33">
        <v>0</v>
      </c>
      <c r="R34" s="10">
        <v>19</v>
      </c>
      <c r="S34" s="33">
        <v>16</v>
      </c>
      <c r="T34" s="10">
        <v>10</v>
      </c>
      <c r="U34" s="10">
        <v>2</v>
      </c>
      <c r="V34" s="10">
        <v>21</v>
      </c>
      <c r="W34" s="12">
        <v>5</v>
      </c>
      <c r="X34" s="10">
        <v>1</v>
      </c>
      <c r="Y34" s="32">
        <v>0</v>
      </c>
      <c r="Z34" s="10">
        <f t="shared" si="2"/>
        <v>210</v>
      </c>
    </row>
    <row r="35" spans="1:26" ht="31.5" x14ac:dyDescent="0.25">
      <c r="A35" s="86"/>
      <c r="B35" s="45" t="s">
        <v>103</v>
      </c>
      <c r="C35" s="32">
        <v>5</v>
      </c>
      <c r="D35" s="32">
        <v>1</v>
      </c>
      <c r="E35" s="34">
        <v>10</v>
      </c>
      <c r="F35" s="32">
        <v>3</v>
      </c>
      <c r="G35" s="32">
        <v>5</v>
      </c>
      <c r="H35" s="32">
        <v>0</v>
      </c>
      <c r="I35" s="33">
        <v>10</v>
      </c>
      <c r="J35" s="23">
        <f t="shared" si="0"/>
        <v>34</v>
      </c>
      <c r="K35" s="32">
        <v>0</v>
      </c>
      <c r="L35" s="32">
        <v>6</v>
      </c>
      <c r="M35" s="39">
        <f t="shared" si="1"/>
        <v>6</v>
      </c>
      <c r="N35" s="32">
        <v>18</v>
      </c>
      <c r="O35" s="32">
        <v>73</v>
      </c>
      <c r="P35" s="33">
        <v>6</v>
      </c>
      <c r="Q35" s="33">
        <v>0</v>
      </c>
      <c r="R35" s="10">
        <v>14</v>
      </c>
      <c r="S35" s="33">
        <v>19</v>
      </c>
      <c r="T35" s="10">
        <v>8</v>
      </c>
      <c r="U35" s="10">
        <v>2</v>
      </c>
      <c r="V35" s="10">
        <v>15</v>
      </c>
      <c r="W35" s="12">
        <v>7</v>
      </c>
      <c r="X35" s="10">
        <v>3</v>
      </c>
      <c r="Y35" s="32">
        <v>0</v>
      </c>
      <c r="Z35" s="10">
        <f t="shared" si="2"/>
        <v>205</v>
      </c>
    </row>
    <row r="36" spans="1:26" ht="31.5" x14ac:dyDescent="0.25">
      <c r="A36" s="87"/>
      <c r="B36" s="45" t="s">
        <v>104</v>
      </c>
      <c r="C36" s="32">
        <v>2</v>
      </c>
      <c r="D36" s="32">
        <v>0</v>
      </c>
      <c r="E36" s="34">
        <v>8</v>
      </c>
      <c r="F36" s="32">
        <v>9</v>
      </c>
      <c r="G36" s="32">
        <v>6</v>
      </c>
      <c r="H36" s="32">
        <v>1</v>
      </c>
      <c r="I36" s="33">
        <v>12</v>
      </c>
      <c r="J36" s="23">
        <f t="shared" si="0"/>
        <v>38</v>
      </c>
      <c r="K36" s="32">
        <v>1</v>
      </c>
      <c r="L36" s="32">
        <v>3</v>
      </c>
      <c r="M36" s="39">
        <f t="shared" si="1"/>
        <v>4</v>
      </c>
      <c r="N36" s="32">
        <v>23</v>
      </c>
      <c r="O36" s="32">
        <v>82</v>
      </c>
      <c r="P36" s="33">
        <v>9</v>
      </c>
      <c r="Q36" s="33">
        <v>0</v>
      </c>
      <c r="R36" s="10">
        <v>20</v>
      </c>
      <c r="S36" s="33">
        <v>14</v>
      </c>
      <c r="T36" s="10">
        <v>11</v>
      </c>
      <c r="U36" s="10">
        <v>2</v>
      </c>
      <c r="V36" s="10">
        <v>19</v>
      </c>
      <c r="W36" s="12">
        <v>3</v>
      </c>
      <c r="X36" s="10">
        <v>0</v>
      </c>
      <c r="Y36" s="32">
        <v>0</v>
      </c>
      <c r="Z36" s="10">
        <f t="shared" si="2"/>
        <v>225</v>
      </c>
    </row>
    <row r="37" spans="1:26" s="27" customFormat="1" ht="15.75" customHeight="1" x14ac:dyDescent="0.25">
      <c r="A37" s="28"/>
      <c r="B37" s="29"/>
      <c r="C37" s="35">
        <f>SUM(C33:C36)</f>
        <v>16</v>
      </c>
      <c r="D37" s="35">
        <f t="shared" ref="D37:J37" si="21">SUM(D33:D36)</f>
        <v>1</v>
      </c>
      <c r="E37" s="35">
        <f t="shared" si="21"/>
        <v>42</v>
      </c>
      <c r="F37" s="35">
        <f t="shared" si="21"/>
        <v>19</v>
      </c>
      <c r="G37" s="35">
        <f t="shared" si="21"/>
        <v>29</v>
      </c>
      <c r="H37" s="35">
        <f t="shared" si="21"/>
        <v>1</v>
      </c>
      <c r="I37" s="35">
        <f t="shared" si="21"/>
        <v>40</v>
      </c>
      <c r="J37" s="35">
        <f t="shared" si="21"/>
        <v>148</v>
      </c>
      <c r="K37" s="35">
        <f t="shared" ref="K37" si="22">SUM(K33:K36)</f>
        <v>7</v>
      </c>
      <c r="L37" s="35">
        <f t="shared" ref="L37" si="23">SUM(L33:L36)</f>
        <v>20</v>
      </c>
      <c r="M37" s="41">
        <f t="shared" ref="M37" si="24">SUM(M33:M36)</f>
        <v>27</v>
      </c>
      <c r="N37" s="35">
        <f t="shared" ref="N37" si="25">SUM(N33:N36)</f>
        <v>80</v>
      </c>
      <c r="O37" s="35">
        <f t="shared" ref="O37" si="26">SUM(O33:O36)</f>
        <v>365</v>
      </c>
      <c r="P37" s="35">
        <f t="shared" ref="P37" si="27">SUM(P33:P36)</f>
        <v>31</v>
      </c>
      <c r="Q37" s="35">
        <f t="shared" ref="Q37" si="28">SUM(Q33:Q36)</f>
        <v>0</v>
      </c>
      <c r="R37" s="35">
        <f t="shared" ref="R37" si="29">SUM(R33:R36)</f>
        <v>66</v>
      </c>
      <c r="S37" s="35">
        <f t="shared" ref="S37" si="30">SUM(S33:S36)</f>
        <v>65</v>
      </c>
      <c r="T37" s="35">
        <f t="shared" ref="T37" si="31">SUM(T33:T36)</f>
        <v>35</v>
      </c>
      <c r="U37" s="35">
        <f t="shared" ref="U37" si="32">SUM(U33:U36)</f>
        <v>13</v>
      </c>
      <c r="V37" s="35">
        <f t="shared" ref="V37" si="33">SUM(V33:V36)</f>
        <v>73</v>
      </c>
      <c r="W37" s="35">
        <f t="shared" ref="W37" si="34">SUM(W33:W36)</f>
        <v>29</v>
      </c>
      <c r="X37" s="35">
        <f t="shared" ref="X37" si="35">SUM(X33:X36)</f>
        <v>7</v>
      </c>
      <c r="Y37" s="35">
        <f t="shared" ref="Y37" si="36">SUM(Y33:Y36)</f>
        <v>2</v>
      </c>
      <c r="Z37" s="23">
        <f>SUM(J37,M37:X37)</f>
        <v>939</v>
      </c>
    </row>
    <row r="38" spans="1:26" ht="15.75" customHeight="1" x14ac:dyDescent="0.25">
      <c r="A38" s="70" t="s">
        <v>32</v>
      </c>
      <c r="B38" s="71"/>
      <c r="C38" s="36">
        <f>SUM(C8,C16,C24,C32,C37)</f>
        <v>95</v>
      </c>
      <c r="D38" s="36">
        <f t="shared" ref="D38:Y38" si="37">SUM(D8,D16,D24,D32,D37)</f>
        <v>7</v>
      </c>
      <c r="E38" s="36">
        <f t="shared" si="37"/>
        <v>333</v>
      </c>
      <c r="F38" s="36">
        <f t="shared" si="37"/>
        <v>238</v>
      </c>
      <c r="G38" s="36">
        <f t="shared" si="37"/>
        <v>116</v>
      </c>
      <c r="H38" s="36">
        <f t="shared" si="37"/>
        <v>3</v>
      </c>
      <c r="I38" s="36">
        <f t="shared" si="37"/>
        <v>200</v>
      </c>
      <c r="J38" s="36">
        <f t="shared" si="37"/>
        <v>992</v>
      </c>
      <c r="K38" s="36">
        <f t="shared" si="37"/>
        <v>36</v>
      </c>
      <c r="L38" s="36">
        <f t="shared" si="37"/>
        <v>161</v>
      </c>
      <c r="M38" s="36">
        <f t="shared" si="37"/>
        <v>197</v>
      </c>
      <c r="N38" s="36">
        <f t="shared" si="37"/>
        <v>638</v>
      </c>
      <c r="O38" s="36">
        <f t="shared" si="37"/>
        <v>2623</v>
      </c>
      <c r="P38" s="36">
        <f t="shared" si="37"/>
        <v>186</v>
      </c>
      <c r="Q38" s="36">
        <f t="shared" si="37"/>
        <v>0</v>
      </c>
      <c r="R38" s="36">
        <f t="shared" si="37"/>
        <v>370</v>
      </c>
      <c r="S38" s="36">
        <f t="shared" si="37"/>
        <v>357</v>
      </c>
      <c r="T38" s="36">
        <f t="shared" si="37"/>
        <v>178</v>
      </c>
      <c r="U38" s="36">
        <f t="shared" si="37"/>
        <v>57</v>
      </c>
      <c r="V38" s="36">
        <f t="shared" si="37"/>
        <v>388</v>
      </c>
      <c r="W38" s="36">
        <f t="shared" si="37"/>
        <v>133</v>
      </c>
      <c r="X38" s="36">
        <f t="shared" si="37"/>
        <v>45</v>
      </c>
      <c r="Y38" s="36">
        <f t="shared" si="37"/>
        <v>4</v>
      </c>
      <c r="Z38" s="36">
        <f>SUM(Z8,Z16,Z24,Z32,Z37)</f>
        <v>6164</v>
      </c>
    </row>
    <row r="39" spans="1:26" s="51" customFormat="1" ht="15.75" customHeight="1" x14ac:dyDescent="0.25">
      <c r="B39" s="48" t="s">
        <v>113</v>
      </c>
      <c r="C39" s="51">
        <f>AVERAGE(C3:C5,C9:C13,C17:C21,C25:C29,C33:C36)</f>
        <v>4.3181818181818183</v>
      </c>
      <c r="D39" s="51">
        <f t="shared" ref="D39:H39" si="38">AVERAGE(D3:D5,D9:D13,D17:D21,D25:D29,D33:D36)</f>
        <v>0.31818181818181818</v>
      </c>
      <c r="E39" s="51">
        <f t="shared" si="38"/>
        <v>15.136363636363637</v>
      </c>
      <c r="F39" s="51">
        <f t="shared" si="38"/>
        <v>10.818181818181818</v>
      </c>
      <c r="G39" s="51">
        <f t="shared" si="38"/>
        <v>5.2727272727272725</v>
      </c>
      <c r="H39" s="51">
        <f t="shared" si="38"/>
        <v>0.13636363636363635</v>
      </c>
      <c r="I39" s="51">
        <f>AVERAGE(I3:I5,I9:I13,I17:I21,I25:I29,I33:I36)</f>
        <v>9.0909090909090917</v>
      </c>
      <c r="K39" s="51">
        <f>AVERAGE(K3:K5,K9:K13,K17:K21,K25:K29,K33:K36)</f>
        <v>1.6363636363636365</v>
      </c>
      <c r="L39" s="51">
        <f>AVERAGE(L3:L5,L9:L13,L17:L21,L25:L29,L33:L36)</f>
        <v>7.3181818181818183</v>
      </c>
      <c r="N39" s="51">
        <f>AVERAGE(N3:N7,N9:N15,N17:N23,N25:N31,N33:N36)</f>
        <v>21.266666666666666</v>
      </c>
      <c r="O39" s="51">
        <f>AVERAGE(O3:O7,O9:O15,O17:O23,O25:O31,O33:O36)</f>
        <v>87.433333333333337</v>
      </c>
      <c r="P39" s="51">
        <f>AVERAGE(P3:P5,P9:P13,P17:P21,P25:P29,P33:P36)</f>
        <v>8.454545454545455</v>
      </c>
      <c r="Q39" s="51">
        <f t="shared" ref="Q39:Y39" si="39">AVERAGE(Q3:Q5,Q9:Q13,Q17:Q21,Q25:Q29,Q33:Q36)</f>
        <v>0</v>
      </c>
      <c r="R39" s="51">
        <f t="shared" si="39"/>
        <v>16.818181818181817</v>
      </c>
      <c r="S39" s="51">
        <f t="shared" si="39"/>
        <v>16.227272727272727</v>
      </c>
      <c r="T39" s="51">
        <f t="shared" si="39"/>
        <v>8.0909090909090917</v>
      </c>
      <c r="U39" s="51">
        <f t="shared" si="39"/>
        <v>2.5909090909090908</v>
      </c>
      <c r="V39" s="51">
        <f t="shared" si="39"/>
        <v>17.636363636363637</v>
      </c>
      <c r="W39" s="51">
        <f t="shared" si="39"/>
        <v>6.0454545454545459</v>
      </c>
      <c r="X39" s="51">
        <f t="shared" si="39"/>
        <v>2.0454545454545454</v>
      </c>
      <c r="Y39" s="51">
        <f t="shared" si="39"/>
        <v>0.18181818181818182</v>
      </c>
      <c r="Z39" s="52"/>
    </row>
    <row r="40" spans="1:26" s="53" customFormat="1" ht="15.75" customHeight="1" x14ac:dyDescent="0.25">
      <c r="B40" s="49" t="s">
        <v>114</v>
      </c>
      <c r="C40" s="53">
        <f>MAX(C3:C5,C9:C13,C17:C21,C25:C29,C33:C36)</f>
        <v>7</v>
      </c>
      <c r="D40" s="53">
        <f t="shared" ref="D40:L40" si="40">MAX(D3:D5,D9:D13,D17:D21,D25:D29,D33:D36)</f>
        <v>1</v>
      </c>
      <c r="E40" s="53">
        <f t="shared" si="40"/>
        <v>21</v>
      </c>
      <c r="F40" s="53">
        <f t="shared" si="40"/>
        <v>30</v>
      </c>
      <c r="G40" s="53">
        <f t="shared" si="40"/>
        <v>12</v>
      </c>
      <c r="H40" s="53">
        <f t="shared" si="40"/>
        <v>1</v>
      </c>
      <c r="I40" s="53">
        <f t="shared" si="40"/>
        <v>13</v>
      </c>
      <c r="J40" s="53">
        <f t="shared" si="40"/>
        <v>60</v>
      </c>
      <c r="K40" s="53">
        <f t="shared" si="40"/>
        <v>5</v>
      </c>
      <c r="L40" s="53">
        <f t="shared" si="40"/>
        <v>13</v>
      </c>
      <c r="N40" s="53">
        <f>MAX(N3:N7,N9:N15,N17:N23,N25:N31,N33:N36)</f>
        <v>33</v>
      </c>
      <c r="O40" s="53">
        <f>MAX(O3:O7,O9:O15,O17:O23,O25:O31,O33:O36)</f>
        <v>148</v>
      </c>
      <c r="P40" s="53">
        <f t="shared" ref="P40:Y40" si="41">MAX(P3:P5,P9:P13,P17:P21,P25:P29,P33:P36)</f>
        <v>12</v>
      </c>
      <c r="Q40" s="53">
        <f t="shared" si="41"/>
        <v>0</v>
      </c>
      <c r="R40" s="53">
        <f t="shared" si="41"/>
        <v>35</v>
      </c>
      <c r="S40" s="53">
        <f t="shared" si="41"/>
        <v>24</v>
      </c>
      <c r="T40" s="53">
        <f t="shared" si="41"/>
        <v>18</v>
      </c>
      <c r="U40" s="53">
        <f t="shared" si="41"/>
        <v>7</v>
      </c>
      <c r="V40" s="53">
        <f t="shared" si="41"/>
        <v>29</v>
      </c>
      <c r="W40" s="53">
        <f t="shared" si="41"/>
        <v>14</v>
      </c>
      <c r="X40" s="53">
        <f t="shared" si="41"/>
        <v>7</v>
      </c>
      <c r="Y40" s="53">
        <f t="shared" si="41"/>
        <v>2</v>
      </c>
      <c r="Z40" s="54"/>
    </row>
    <row r="41" spans="1:26" s="55" customFormat="1" ht="15.75" customHeight="1" x14ac:dyDescent="0.25">
      <c r="B41" s="50" t="s">
        <v>115</v>
      </c>
      <c r="C41" s="55">
        <f>MIN(C3:C5,C9:C13,C17:C21,C25:C29,C33:C36)</f>
        <v>0</v>
      </c>
      <c r="D41" s="55">
        <f t="shared" ref="D41:L41" si="42">MIN(D3:D5,D9:D13,D17:D21,D25:D29,D33:D36)</f>
        <v>0</v>
      </c>
      <c r="E41" s="55">
        <f t="shared" si="42"/>
        <v>7</v>
      </c>
      <c r="F41" s="55">
        <f t="shared" si="42"/>
        <v>2</v>
      </c>
      <c r="G41" s="55">
        <f t="shared" si="42"/>
        <v>0</v>
      </c>
      <c r="H41" s="55">
        <f t="shared" si="42"/>
        <v>0</v>
      </c>
      <c r="I41" s="55">
        <f t="shared" si="42"/>
        <v>5</v>
      </c>
      <c r="J41" s="55">
        <f t="shared" si="42"/>
        <v>27</v>
      </c>
      <c r="K41" s="55">
        <f t="shared" si="42"/>
        <v>0</v>
      </c>
      <c r="L41" s="55">
        <f t="shared" si="42"/>
        <v>0</v>
      </c>
      <c r="N41" s="55">
        <f>MIN(N3:N7,N9:N15,N17:N23,N25:N31,N33:N36)</f>
        <v>9</v>
      </c>
      <c r="O41" s="55">
        <f>MIN(O3:O7,O9:O15,O17:O23,O25:O31,O33:O36)</f>
        <v>55</v>
      </c>
      <c r="P41" s="55">
        <f t="shared" ref="P41:Y41" si="43">MIN(P3:P5,P9:P13,P17:P21,P25:P29,P33:P36)</f>
        <v>5</v>
      </c>
      <c r="Q41" s="55">
        <f t="shared" si="43"/>
        <v>0</v>
      </c>
      <c r="R41" s="55">
        <f t="shared" si="43"/>
        <v>6</v>
      </c>
      <c r="S41" s="55">
        <f t="shared" si="43"/>
        <v>6</v>
      </c>
      <c r="T41" s="55">
        <f t="shared" si="43"/>
        <v>3</v>
      </c>
      <c r="U41" s="55">
        <f t="shared" si="43"/>
        <v>0</v>
      </c>
      <c r="V41" s="55">
        <f t="shared" si="43"/>
        <v>7</v>
      </c>
      <c r="W41" s="55">
        <f t="shared" si="43"/>
        <v>0</v>
      </c>
      <c r="X41" s="55">
        <f t="shared" si="43"/>
        <v>0</v>
      </c>
      <c r="Y41" s="55">
        <f t="shared" si="43"/>
        <v>0</v>
      </c>
      <c r="Z41" s="56"/>
    </row>
    <row r="42" spans="1:26" s="42" customFormat="1" ht="15.75" customHeight="1" x14ac:dyDescent="0.25">
      <c r="E42" s="17"/>
      <c r="F42" s="17"/>
      <c r="G42" s="17"/>
      <c r="H42" s="17"/>
      <c r="I42" s="17"/>
      <c r="J42" s="17"/>
      <c r="K42" s="17"/>
      <c r="L42" s="17"/>
      <c r="M42" s="17"/>
      <c r="Z42" s="13"/>
    </row>
    <row r="43" spans="1:26" s="42" customFormat="1" ht="15.75" customHeight="1" x14ac:dyDescent="0.25">
      <c r="E43" s="17"/>
      <c r="F43" s="17"/>
      <c r="G43" s="17"/>
      <c r="H43" s="17"/>
      <c r="I43" s="17"/>
      <c r="J43" s="17"/>
      <c r="K43" s="17"/>
      <c r="L43" s="17"/>
      <c r="M43" s="17"/>
      <c r="Z43" s="13"/>
    </row>
    <row r="44" spans="1:26" s="42" customFormat="1" ht="15.75" customHeight="1" x14ac:dyDescent="0.25">
      <c r="E44" s="17"/>
      <c r="F44" s="17"/>
      <c r="G44" s="17"/>
      <c r="H44" s="17"/>
      <c r="I44" s="17"/>
      <c r="J44" s="17"/>
      <c r="K44" s="17"/>
      <c r="L44" s="17"/>
      <c r="M44" s="17"/>
      <c r="Z44" s="13"/>
    </row>
    <row r="45" spans="1:26" s="42" customFormat="1" ht="15.75" customHeight="1" x14ac:dyDescent="0.25">
      <c r="E45" s="17"/>
      <c r="F45" s="17"/>
      <c r="G45" s="17"/>
      <c r="H45" s="17"/>
      <c r="I45" s="17"/>
      <c r="J45" s="17"/>
      <c r="K45" s="17"/>
      <c r="L45" s="17"/>
      <c r="M45" s="17"/>
      <c r="Z45" s="13"/>
    </row>
    <row r="46" spans="1:26" s="42" customFormat="1" ht="15.75" customHeight="1" x14ac:dyDescent="0.25">
      <c r="E46" s="17"/>
      <c r="F46" s="17"/>
      <c r="G46" s="17"/>
      <c r="H46" s="17"/>
      <c r="I46" s="17"/>
      <c r="J46" s="17"/>
      <c r="K46" s="17"/>
      <c r="L46" s="17"/>
      <c r="M46" s="17"/>
      <c r="Z46" s="13"/>
    </row>
    <row r="47" spans="1:26" s="42" customFormat="1" ht="15.75" customHeight="1" x14ac:dyDescent="0.25">
      <c r="E47" s="17"/>
      <c r="F47" s="17"/>
      <c r="G47" s="17"/>
      <c r="H47" s="17"/>
      <c r="I47" s="17"/>
      <c r="J47" s="17"/>
      <c r="K47" s="17"/>
      <c r="L47" s="17"/>
      <c r="M47" s="17"/>
      <c r="Z47" s="13"/>
    </row>
    <row r="48" spans="1:26" s="42" customFormat="1" ht="15.75" customHeight="1" x14ac:dyDescent="0.25">
      <c r="E48" s="17"/>
      <c r="F48" s="17"/>
      <c r="G48" s="17"/>
      <c r="H48" s="17"/>
      <c r="I48" s="17"/>
      <c r="J48" s="17"/>
      <c r="K48" s="17"/>
      <c r="L48" s="17"/>
      <c r="M48" s="17"/>
      <c r="Z48" s="13"/>
    </row>
    <row r="49" spans="8:33" ht="15.75" customHeight="1" x14ac:dyDescent="0.25">
      <c r="AA49" s="13"/>
    </row>
    <row r="50" spans="8:33" ht="15.75" customHeight="1" x14ac:dyDescent="0.25">
      <c r="Z50" s="13"/>
    </row>
    <row r="51" spans="8:33" ht="15.75" customHeight="1" x14ac:dyDescent="0.25">
      <c r="Z51" s="13"/>
    </row>
    <row r="52" spans="8:33" ht="73.5" customHeight="1" x14ac:dyDescent="0.25">
      <c r="I52" s="2" t="s">
        <v>7</v>
      </c>
      <c r="J52" s="3" t="s">
        <v>8</v>
      </c>
      <c r="K52" s="2" t="s">
        <v>9</v>
      </c>
      <c r="L52" s="4" t="s">
        <v>56</v>
      </c>
      <c r="M52" s="2" t="s">
        <v>15</v>
      </c>
      <c r="N52" s="3" t="s">
        <v>16</v>
      </c>
      <c r="O52" s="4" t="s">
        <v>18</v>
      </c>
      <c r="Q52" s="19" t="s">
        <v>59</v>
      </c>
      <c r="R52" s="20" t="s">
        <v>60</v>
      </c>
      <c r="T52" s="2" t="s">
        <v>61</v>
      </c>
      <c r="U52" s="3" t="s">
        <v>62</v>
      </c>
      <c r="V52" s="4" t="s">
        <v>63</v>
      </c>
      <c r="W52" s="4" t="s">
        <v>64</v>
      </c>
      <c r="X52" s="2" t="s">
        <v>65</v>
      </c>
      <c r="Y52" s="3" t="s">
        <v>66</v>
      </c>
      <c r="Z52" s="4" t="s">
        <v>67</v>
      </c>
      <c r="AB52" s="2" t="s">
        <v>10</v>
      </c>
      <c r="AC52" s="5" t="s">
        <v>55</v>
      </c>
      <c r="AE52" s="4" t="s">
        <v>57</v>
      </c>
      <c r="AF52" s="4" t="s">
        <v>17</v>
      </c>
      <c r="AG52" s="4" t="s">
        <v>58</v>
      </c>
    </row>
    <row r="53" spans="8:33" ht="39" customHeight="1" x14ac:dyDescent="0.25">
      <c r="H53" s="43" t="s">
        <v>70</v>
      </c>
      <c r="I53" s="26">
        <v>9</v>
      </c>
      <c r="J53" s="26">
        <v>1</v>
      </c>
      <c r="K53" s="26">
        <v>53</v>
      </c>
      <c r="L53" s="26">
        <v>34</v>
      </c>
      <c r="M53" s="26">
        <v>12</v>
      </c>
      <c r="N53" s="26">
        <v>0</v>
      </c>
      <c r="O53" s="26">
        <v>27</v>
      </c>
      <c r="P53" s="16">
        <f>SUM(I53:O53)</f>
        <v>136</v>
      </c>
      <c r="Q53" s="26">
        <v>7</v>
      </c>
      <c r="R53" s="26">
        <v>22</v>
      </c>
      <c r="S53" s="16">
        <f>SUM(Q53:R53)</f>
        <v>29</v>
      </c>
      <c r="T53" s="26">
        <v>18</v>
      </c>
      <c r="U53" s="26">
        <v>0</v>
      </c>
      <c r="V53" s="26">
        <v>29</v>
      </c>
      <c r="W53" s="26">
        <v>23</v>
      </c>
      <c r="X53" s="26">
        <v>10</v>
      </c>
      <c r="Y53" s="26">
        <v>4</v>
      </c>
      <c r="Z53" s="26">
        <v>28</v>
      </c>
      <c r="AA53" s="16">
        <f>SUM(T53:Z53)</f>
        <v>112</v>
      </c>
      <c r="AB53" s="26">
        <v>106</v>
      </c>
      <c r="AC53" s="26">
        <v>416</v>
      </c>
      <c r="AD53" s="16">
        <f>SUM(AB53:AC53)</f>
        <v>522</v>
      </c>
      <c r="AE53" s="26">
        <v>12</v>
      </c>
      <c r="AF53" s="26">
        <v>1</v>
      </c>
      <c r="AG53" s="26">
        <v>0</v>
      </c>
    </row>
    <row r="54" spans="8:33" ht="30" x14ac:dyDescent="0.25">
      <c r="H54" s="43" t="s">
        <v>71</v>
      </c>
      <c r="I54" s="23">
        <v>24</v>
      </c>
      <c r="J54" s="23">
        <v>2</v>
      </c>
      <c r="K54" s="23">
        <v>80</v>
      </c>
      <c r="L54" s="23">
        <v>55</v>
      </c>
      <c r="M54" s="23">
        <v>27</v>
      </c>
      <c r="N54" s="23">
        <v>0</v>
      </c>
      <c r="O54" s="23">
        <v>52</v>
      </c>
      <c r="P54" s="37">
        <f t="shared" ref="P54:P57" si="44">SUM(I54:O54)</f>
        <v>240</v>
      </c>
      <c r="Q54" s="23">
        <v>10</v>
      </c>
      <c r="R54" s="23">
        <v>51</v>
      </c>
      <c r="S54" s="37">
        <f t="shared" ref="S54:S58" si="45">SUM(Q54:R54)</f>
        <v>61</v>
      </c>
      <c r="T54" s="23">
        <v>47</v>
      </c>
      <c r="U54" s="23">
        <v>0</v>
      </c>
      <c r="V54" s="23">
        <v>102</v>
      </c>
      <c r="W54" s="23">
        <v>62</v>
      </c>
      <c r="X54" s="23">
        <v>32</v>
      </c>
      <c r="Y54" s="23">
        <v>9</v>
      </c>
      <c r="Z54" s="23">
        <v>83</v>
      </c>
      <c r="AA54" s="37">
        <f t="shared" ref="AA54:AA58" si="46">SUM(T54:Z54)</f>
        <v>335</v>
      </c>
      <c r="AB54" s="23">
        <v>131</v>
      </c>
      <c r="AC54" s="23">
        <v>670</v>
      </c>
      <c r="AD54" s="37">
        <f t="shared" ref="AD54:AD57" si="47">SUM(AB54:AC54)</f>
        <v>801</v>
      </c>
      <c r="AE54" s="23">
        <v>27</v>
      </c>
      <c r="AF54" s="23">
        <v>10</v>
      </c>
      <c r="AG54" s="23">
        <v>0</v>
      </c>
    </row>
    <row r="55" spans="8:33" ht="30" x14ac:dyDescent="0.25">
      <c r="H55" s="43" t="s">
        <v>72</v>
      </c>
      <c r="I55" s="23">
        <v>29</v>
      </c>
      <c r="J55" s="23">
        <v>1</v>
      </c>
      <c r="K55" s="23">
        <v>92</v>
      </c>
      <c r="L55" s="23">
        <v>44</v>
      </c>
      <c r="M55" s="23">
        <v>20</v>
      </c>
      <c r="N55" s="23">
        <v>0</v>
      </c>
      <c r="O55" s="23">
        <v>35</v>
      </c>
      <c r="P55" s="37">
        <f t="shared" si="44"/>
        <v>221</v>
      </c>
      <c r="Q55" s="23">
        <v>7</v>
      </c>
      <c r="R55" s="23">
        <v>45</v>
      </c>
      <c r="S55" s="37">
        <f t="shared" si="45"/>
        <v>52</v>
      </c>
      <c r="T55" s="23">
        <v>42</v>
      </c>
      <c r="U55" s="23">
        <v>0</v>
      </c>
      <c r="V55" s="23">
        <v>80</v>
      </c>
      <c r="W55" s="23">
        <v>94</v>
      </c>
      <c r="X55" s="23">
        <v>55</v>
      </c>
      <c r="Y55" s="23">
        <v>13</v>
      </c>
      <c r="Z55" s="23">
        <v>98</v>
      </c>
      <c r="AA55" s="37">
        <f t="shared" si="46"/>
        <v>382</v>
      </c>
      <c r="AB55" s="23">
        <v>164</v>
      </c>
      <c r="AC55" s="23">
        <v>588</v>
      </c>
      <c r="AD55" s="37">
        <f t="shared" si="47"/>
        <v>752</v>
      </c>
      <c r="AE55" s="23">
        <v>32</v>
      </c>
      <c r="AF55" s="23">
        <v>8</v>
      </c>
      <c r="AG55" s="23">
        <v>2</v>
      </c>
    </row>
    <row r="56" spans="8:33" ht="30" x14ac:dyDescent="0.25">
      <c r="H56" s="43" t="s">
        <v>73</v>
      </c>
      <c r="I56" s="23">
        <v>17</v>
      </c>
      <c r="J56" s="23">
        <v>2</v>
      </c>
      <c r="K56" s="23">
        <v>66</v>
      </c>
      <c r="L56" s="23">
        <v>86</v>
      </c>
      <c r="M56" s="23">
        <v>28</v>
      </c>
      <c r="N56" s="23">
        <v>2</v>
      </c>
      <c r="O56" s="23">
        <v>46</v>
      </c>
      <c r="P56" s="37">
        <f t="shared" si="44"/>
        <v>247</v>
      </c>
      <c r="Q56" s="23">
        <v>5</v>
      </c>
      <c r="R56" s="23">
        <v>23</v>
      </c>
      <c r="S56" s="37">
        <f t="shared" si="45"/>
        <v>28</v>
      </c>
      <c r="T56" s="23">
        <v>48</v>
      </c>
      <c r="U56" s="23">
        <v>0</v>
      </c>
      <c r="V56" s="23">
        <v>93</v>
      </c>
      <c r="W56" s="23">
        <v>113</v>
      </c>
      <c r="X56" s="23">
        <v>46</v>
      </c>
      <c r="Y56" s="23">
        <v>18</v>
      </c>
      <c r="Z56" s="23">
        <v>106</v>
      </c>
      <c r="AA56" s="37">
        <f t="shared" si="46"/>
        <v>424</v>
      </c>
      <c r="AB56" s="23">
        <v>157</v>
      </c>
      <c r="AC56" s="23">
        <v>584</v>
      </c>
      <c r="AD56" s="37">
        <f t="shared" si="47"/>
        <v>741</v>
      </c>
      <c r="AE56" s="23">
        <v>33</v>
      </c>
      <c r="AF56" s="23">
        <v>19</v>
      </c>
      <c r="AG56" s="23">
        <v>0</v>
      </c>
    </row>
    <row r="57" spans="8:33" ht="30" x14ac:dyDescent="0.25">
      <c r="H57" s="43" t="s">
        <v>74</v>
      </c>
      <c r="I57" s="35">
        <v>16</v>
      </c>
      <c r="J57" s="35">
        <v>1</v>
      </c>
      <c r="K57" s="35">
        <v>42</v>
      </c>
      <c r="L57" s="35">
        <v>19</v>
      </c>
      <c r="M57" s="35">
        <v>29</v>
      </c>
      <c r="N57" s="35">
        <v>1</v>
      </c>
      <c r="O57" s="35">
        <v>40</v>
      </c>
      <c r="P57" s="37">
        <f t="shared" si="44"/>
        <v>148</v>
      </c>
      <c r="Q57" s="35">
        <v>7</v>
      </c>
      <c r="R57" s="35">
        <v>20</v>
      </c>
      <c r="S57" s="37">
        <f t="shared" si="45"/>
        <v>27</v>
      </c>
      <c r="T57" s="35">
        <v>31</v>
      </c>
      <c r="U57" s="35">
        <v>0</v>
      </c>
      <c r="V57" s="35">
        <v>66</v>
      </c>
      <c r="W57" s="35">
        <v>65</v>
      </c>
      <c r="X57" s="35">
        <v>35</v>
      </c>
      <c r="Y57" s="35">
        <v>13</v>
      </c>
      <c r="Z57" s="35">
        <v>73</v>
      </c>
      <c r="AA57" s="37">
        <f t="shared" si="46"/>
        <v>283</v>
      </c>
      <c r="AB57" s="35">
        <v>80</v>
      </c>
      <c r="AC57" s="35">
        <v>365</v>
      </c>
      <c r="AD57" s="37">
        <f t="shared" si="47"/>
        <v>445</v>
      </c>
      <c r="AE57" s="35">
        <v>29</v>
      </c>
      <c r="AF57" s="35">
        <v>7</v>
      </c>
      <c r="AG57" s="35">
        <v>2</v>
      </c>
    </row>
    <row r="58" spans="8:33" ht="15.75" customHeight="1" x14ac:dyDescent="0.25">
      <c r="I58" s="17">
        <f>SUM(I53:I57)</f>
        <v>95</v>
      </c>
      <c r="J58" s="17">
        <f t="shared" ref="J58:O58" si="48">SUM(J53:J57)</f>
        <v>7</v>
      </c>
      <c r="K58" s="17">
        <f t="shared" si="48"/>
        <v>333</v>
      </c>
      <c r="L58" s="17">
        <f t="shared" si="48"/>
        <v>238</v>
      </c>
      <c r="M58" s="17">
        <f t="shared" si="48"/>
        <v>116</v>
      </c>
      <c r="N58" s="17">
        <f t="shared" si="48"/>
        <v>3</v>
      </c>
      <c r="O58" s="17">
        <f t="shared" si="48"/>
        <v>200</v>
      </c>
      <c r="P58" s="37">
        <f>SUM(I58:O58)</f>
        <v>992</v>
      </c>
      <c r="Q58" s="37">
        <f>SUM(Q53:Q57)</f>
        <v>36</v>
      </c>
      <c r="R58" s="37">
        <f>SUM(R53:R57)</f>
        <v>161</v>
      </c>
      <c r="S58" s="37">
        <f t="shared" si="45"/>
        <v>197</v>
      </c>
      <c r="T58" s="16">
        <f>SUM(T53:T57)</f>
        <v>186</v>
      </c>
      <c r="U58" s="37">
        <f t="shared" ref="U58:Z58" si="49">SUM(U53:U57)</f>
        <v>0</v>
      </c>
      <c r="V58" s="37">
        <f t="shared" si="49"/>
        <v>370</v>
      </c>
      <c r="W58" s="37">
        <f t="shared" si="49"/>
        <v>357</v>
      </c>
      <c r="X58" s="37">
        <f t="shared" si="49"/>
        <v>178</v>
      </c>
      <c r="Y58" s="37">
        <f t="shared" si="49"/>
        <v>57</v>
      </c>
      <c r="Z58" s="37">
        <f t="shared" si="49"/>
        <v>388</v>
      </c>
      <c r="AA58" s="37">
        <f t="shared" si="46"/>
        <v>1536</v>
      </c>
      <c r="AB58" s="37">
        <f>SUM(AB53:AB57)</f>
        <v>638</v>
      </c>
      <c r="AC58" s="37">
        <f t="shared" ref="AC58:AD58" si="50">SUM(AC53:AC57)</f>
        <v>2623</v>
      </c>
      <c r="AD58" s="37">
        <f t="shared" si="50"/>
        <v>3261</v>
      </c>
      <c r="AE58" s="42">
        <f>SUM(AE53:AE57)</f>
        <v>133</v>
      </c>
      <c r="AF58" s="42">
        <f t="shared" ref="AF58:AG58" si="51">SUM(AF53:AF57)</f>
        <v>45</v>
      </c>
      <c r="AG58" s="42">
        <f t="shared" si="51"/>
        <v>4</v>
      </c>
    </row>
    <row r="59" spans="8:33" ht="15.75" customHeight="1" x14ac:dyDescent="0.25"/>
    <row r="60" spans="8:33" ht="15.75" customHeight="1" x14ac:dyDescent="0.25"/>
    <row r="61" spans="8:33" ht="15.75" customHeight="1" x14ac:dyDescent="0.25">
      <c r="H61" s="47" t="s">
        <v>125</v>
      </c>
      <c r="I61" s="46" t="s">
        <v>68</v>
      </c>
      <c r="J61" s="43" t="s">
        <v>105</v>
      </c>
      <c r="K61" s="43" t="s">
        <v>10</v>
      </c>
      <c r="L61" s="43" t="s">
        <v>55</v>
      </c>
      <c r="M61" s="17" t="s">
        <v>57</v>
      </c>
      <c r="N61" s="16" t="s">
        <v>17</v>
      </c>
      <c r="O61" s="16" t="s">
        <v>58</v>
      </c>
    </row>
    <row r="62" spans="8:33" ht="15.75" customHeight="1" x14ac:dyDescent="0.25">
      <c r="H62" s="17" t="s">
        <v>76</v>
      </c>
      <c r="I62" s="17">
        <v>46</v>
      </c>
      <c r="J62" s="17">
        <v>12</v>
      </c>
      <c r="K62" s="16">
        <v>20</v>
      </c>
      <c r="L62">
        <v>55</v>
      </c>
      <c r="M62">
        <v>0</v>
      </c>
      <c r="N62">
        <v>1</v>
      </c>
      <c r="O62">
        <v>0</v>
      </c>
      <c r="P62"/>
      <c r="Q62"/>
    </row>
    <row r="63" spans="8:33" ht="15.75" customHeight="1" x14ac:dyDescent="0.25">
      <c r="H63" s="17" t="s">
        <v>77</v>
      </c>
      <c r="I63" s="17">
        <v>38</v>
      </c>
      <c r="J63" s="17">
        <v>11</v>
      </c>
      <c r="K63" s="16">
        <v>28</v>
      </c>
      <c r="L63">
        <v>65</v>
      </c>
      <c r="M63">
        <v>8</v>
      </c>
      <c r="N63">
        <v>0</v>
      </c>
      <c r="O63">
        <v>0</v>
      </c>
      <c r="P63"/>
      <c r="Q63"/>
    </row>
    <row r="64" spans="8:33" ht="15.75" customHeight="1" x14ac:dyDescent="0.25">
      <c r="H64" s="17" t="s">
        <v>78</v>
      </c>
      <c r="I64" s="17">
        <v>52</v>
      </c>
      <c r="J64" s="17">
        <v>6</v>
      </c>
      <c r="K64" s="16">
        <v>15</v>
      </c>
      <c r="L64">
        <v>58</v>
      </c>
      <c r="M64">
        <v>4</v>
      </c>
      <c r="N64">
        <v>0</v>
      </c>
      <c r="O64">
        <v>0</v>
      </c>
      <c r="P64"/>
      <c r="Q64"/>
    </row>
    <row r="65" spans="8:20" ht="15.75" customHeight="1" x14ac:dyDescent="0.25">
      <c r="H65" s="17" t="s">
        <v>79</v>
      </c>
      <c r="I65" s="17">
        <v>0</v>
      </c>
      <c r="J65" s="17">
        <v>0</v>
      </c>
      <c r="K65" s="16">
        <v>18</v>
      </c>
      <c r="L65">
        <v>90</v>
      </c>
      <c r="M65">
        <v>0</v>
      </c>
      <c r="N65">
        <v>0</v>
      </c>
      <c r="O65">
        <v>0</v>
      </c>
      <c r="P65"/>
      <c r="Q65"/>
      <c r="S65" s="16" t="s">
        <v>108</v>
      </c>
      <c r="T65" s="16">
        <v>992</v>
      </c>
    </row>
    <row r="66" spans="8:20" ht="15.75" customHeight="1" x14ac:dyDescent="0.25">
      <c r="H66" s="17" t="s">
        <v>80</v>
      </c>
      <c r="I66" s="17">
        <v>0</v>
      </c>
      <c r="J66" s="17">
        <v>0</v>
      </c>
      <c r="K66" s="16">
        <v>25</v>
      </c>
      <c r="L66">
        <v>148</v>
      </c>
      <c r="M66">
        <v>0</v>
      </c>
      <c r="N66">
        <v>0</v>
      </c>
      <c r="O66">
        <v>0</v>
      </c>
      <c r="P66"/>
      <c r="Q66"/>
      <c r="S66" s="16" t="s">
        <v>109</v>
      </c>
      <c r="T66" s="16">
        <v>197</v>
      </c>
    </row>
    <row r="67" spans="8:20" ht="15.75" customHeight="1" x14ac:dyDescent="0.25">
      <c r="H67" s="17" t="s">
        <v>75</v>
      </c>
      <c r="I67" s="17">
        <v>49</v>
      </c>
      <c r="J67" s="17">
        <v>11</v>
      </c>
      <c r="K67" s="16">
        <v>18</v>
      </c>
      <c r="L67">
        <v>117</v>
      </c>
      <c r="M67">
        <v>10</v>
      </c>
      <c r="N67">
        <v>0</v>
      </c>
      <c r="O67">
        <v>0</v>
      </c>
      <c r="P67"/>
      <c r="Q67"/>
      <c r="S67" s="16" t="s">
        <v>110</v>
      </c>
      <c r="T67" s="16">
        <v>1536</v>
      </c>
    </row>
    <row r="68" spans="8:20" ht="15.75" customHeight="1" x14ac:dyDescent="0.25">
      <c r="H68" s="17" t="s">
        <v>81</v>
      </c>
      <c r="I68" s="17">
        <v>55</v>
      </c>
      <c r="J68" s="17">
        <v>15</v>
      </c>
      <c r="K68" s="16">
        <v>33</v>
      </c>
      <c r="L68">
        <v>76</v>
      </c>
      <c r="M68">
        <v>6</v>
      </c>
      <c r="N68">
        <v>4</v>
      </c>
      <c r="O68">
        <v>0</v>
      </c>
      <c r="P68"/>
      <c r="Q68"/>
      <c r="S68" s="42" t="s">
        <v>111</v>
      </c>
      <c r="T68" s="42">
        <v>3261</v>
      </c>
    </row>
    <row r="69" spans="8:20" ht="15.75" customHeight="1" x14ac:dyDescent="0.25">
      <c r="H69" s="17" t="s">
        <v>82</v>
      </c>
      <c r="I69" s="17">
        <v>52</v>
      </c>
      <c r="J69" s="17">
        <v>10</v>
      </c>
      <c r="K69" s="16">
        <v>21</v>
      </c>
      <c r="L69">
        <v>80</v>
      </c>
      <c r="M69">
        <v>3</v>
      </c>
      <c r="N69">
        <v>2</v>
      </c>
      <c r="O69">
        <v>0</v>
      </c>
      <c r="P69"/>
      <c r="Q69"/>
      <c r="S69" s="42" t="s">
        <v>112</v>
      </c>
      <c r="T69" s="42">
        <v>178</v>
      </c>
    </row>
    <row r="70" spans="8:20" ht="15.75" customHeight="1" x14ac:dyDescent="0.25">
      <c r="H70" s="17" t="s">
        <v>83</v>
      </c>
      <c r="I70" s="17">
        <v>43</v>
      </c>
      <c r="J70" s="17">
        <v>12</v>
      </c>
      <c r="K70" s="16">
        <v>16</v>
      </c>
      <c r="L70">
        <v>65</v>
      </c>
      <c r="M70">
        <v>4</v>
      </c>
      <c r="N70">
        <v>2</v>
      </c>
      <c r="O70">
        <v>0</v>
      </c>
      <c r="P70"/>
      <c r="Q70"/>
    </row>
    <row r="71" spans="8:20" ht="15.75" customHeight="1" x14ac:dyDescent="0.25">
      <c r="H71" s="17" t="s">
        <v>84</v>
      </c>
      <c r="I71" s="17">
        <v>41</v>
      </c>
      <c r="J71" s="17">
        <v>13</v>
      </c>
      <c r="K71" s="16">
        <v>15</v>
      </c>
      <c r="L71">
        <v>85</v>
      </c>
      <c r="M71">
        <v>4</v>
      </c>
      <c r="N71">
        <v>2</v>
      </c>
      <c r="O71">
        <v>0</v>
      </c>
      <c r="P71"/>
      <c r="Q71"/>
    </row>
    <row r="72" spans="8:20" ht="15.75" customHeight="1" x14ac:dyDescent="0.25">
      <c r="H72" s="17" t="s">
        <v>85</v>
      </c>
      <c r="I72" s="17">
        <v>0</v>
      </c>
      <c r="J72" s="17">
        <v>0</v>
      </c>
      <c r="K72" s="16">
        <v>9</v>
      </c>
      <c r="L72">
        <v>99</v>
      </c>
      <c r="M72">
        <v>0</v>
      </c>
      <c r="N72">
        <v>0</v>
      </c>
      <c r="O72">
        <v>0</v>
      </c>
      <c r="P72"/>
      <c r="Q72"/>
    </row>
    <row r="73" spans="8:20" ht="15.75" customHeight="1" x14ac:dyDescent="0.25">
      <c r="H73" s="17" t="s">
        <v>86</v>
      </c>
      <c r="I73" s="17">
        <v>0</v>
      </c>
      <c r="J73" s="17">
        <v>0</v>
      </c>
      <c r="K73" s="16">
        <v>19</v>
      </c>
      <c r="L73">
        <v>148</v>
      </c>
      <c r="M73">
        <v>0</v>
      </c>
      <c r="N73">
        <v>0</v>
      </c>
      <c r="O73">
        <v>0</v>
      </c>
      <c r="P73"/>
      <c r="Q73"/>
    </row>
    <row r="74" spans="8:20" ht="15.75" customHeight="1" x14ac:dyDescent="0.25">
      <c r="H74" s="17" t="s">
        <v>87</v>
      </c>
      <c r="I74" s="17">
        <v>49</v>
      </c>
      <c r="J74" s="17">
        <v>13</v>
      </c>
      <c r="K74" s="16">
        <v>23</v>
      </c>
      <c r="L74">
        <v>109</v>
      </c>
      <c r="M74">
        <v>3</v>
      </c>
      <c r="N74">
        <v>1</v>
      </c>
      <c r="O74">
        <v>0</v>
      </c>
      <c r="P74"/>
      <c r="Q74"/>
    </row>
    <row r="75" spans="8:20" ht="15.75" customHeight="1" x14ac:dyDescent="0.25">
      <c r="H75" s="17" t="s">
        <v>88</v>
      </c>
      <c r="I75" s="17">
        <v>50</v>
      </c>
      <c r="J75" s="17">
        <v>6</v>
      </c>
      <c r="K75" s="16">
        <v>33</v>
      </c>
      <c r="L75">
        <v>62</v>
      </c>
      <c r="M75">
        <v>4</v>
      </c>
      <c r="N75">
        <v>4</v>
      </c>
      <c r="O75">
        <v>2</v>
      </c>
      <c r="P75"/>
      <c r="Q75"/>
    </row>
    <row r="76" spans="8:20" ht="15.75" customHeight="1" x14ac:dyDescent="0.25">
      <c r="H76" s="17" t="s">
        <v>89</v>
      </c>
      <c r="I76" s="17">
        <v>37</v>
      </c>
      <c r="J76" s="17">
        <v>11</v>
      </c>
      <c r="K76" s="16">
        <v>22</v>
      </c>
      <c r="L76">
        <v>65</v>
      </c>
      <c r="M76">
        <v>7</v>
      </c>
      <c r="N76">
        <v>2</v>
      </c>
      <c r="O76">
        <v>0</v>
      </c>
      <c r="P76"/>
      <c r="Q76"/>
    </row>
    <row r="77" spans="8:20" ht="15.75" customHeight="1" x14ac:dyDescent="0.25">
      <c r="H77" s="17" t="s">
        <v>90</v>
      </c>
      <c r="I77" s="17">
        <v>40</v>
      </c>
      <c r="J77" s="17">
        <v>7</v>
      </c>
      <c r="K77" s="16">
        <v>19</v>
      </c>
      <c r="L77">
        <v>57</v>
      </c>
      <c r="M77">
        <v>11</v>
      </c>
      <c r="N77">
        <v>0</v>
      </c>
      <c r="O77">
        <v>0</v>
      </c>
      <c r="P77"/>
      <c r="Q77"/>
    </row>
    <row r="78" spans="8:20" ht="15.75" customHeight="1" x14ac:dyDescent="0.25">
      <c r="H78" s="17" t="s">
        <v>91</v>
      </c>
      <c r="I78" s="17">
        <v>45</v>
      </c>
      <c r="J78" s="17">
        <v>15</v>
      </c>
      <c r="K78" s="16">
        <v>26</v>
      </c>
      <c r="L78">
        <v>88</v>
      </c>
      <c r="M78">
        <v>7</v>
      </c>
      <c r="N78">
        <v>1</v>
      </c>
      <c r="O78">
        <v>0</v>
      </c>
      <c r="P78"/>
      <c r="Q78"/>
    </row>
    <row r="79" spans="8:20" ht="15.75" customHeight="1" x14ac:dyDescent="0.25">
      <c r="H79" s="17" t="s">
        <v>92</v>
      </c>
      <c r="I79" s="17">
        <v>0</v>
      </c>
      <c r="J79" s="17">
        <v>0</v>
      </c>
      <c r="K79" s="16">
        <v>17</v>
      </c>
      <c r="L79">
        <v>88</v>
      </c>
      <c r="M79">
        <v>0</v>
      </c>
      <c r="N79">
        <v>0</v>
      </c>
      <c r="O79">
        <v>0</v>
      </c>
      <c r="P79"/>
      <c r="Q79"/>
    </row>
    <row r="80" spans="8:20" ht="15.75" customHeight="1" x14ac:dyDescent="0.25">
      <c r="H80" s="17" t="s">
        <v>93</v>
      </c>
      <c r="I80" s="17">
        <v>0</v>
      </c>
      <c r="J80" s="17">
        <v>0</v>
      </c>
      <c r="K80" s="16">
        <v>24</v>
      </c>
      <c r="L80">
        <v>119</v>
      </c>
      <c r="M80">
        <v>0</v>
      </c>
      <c r="N80">
        <v>0</v>
      </c>
      <c r="O80">
        <v>0</v>
      </c>
      <c r="P80"/>
      <c r="Q80"/>
    </row>
    <row r="81" spans="8:17" ht="15.75" customHeight="1" x14ac:dyDescent="0.25">
      <c r="H81" s="17" t="s">
        <v>94</v>
      </c>
      <c r="I81" s="17">
        <v>53</v>
      </c>
      <c r="J81" s="17">
        <v>0</v>
      </c>
      <c r="K81" s="16">
        <v>28</v>
      </c>
      <c r="L81">
        <v>101</v>
      </c>
      <c r="M81">
        <v>4</v>
      </c>
      <c r="N81">
        <v>2</v>
      </c>
      <c r="O81">
        <v>0</v>
      </c>
      <c r="P81"/>
      <c r="Q81"/>
    </row>
    <row r="82" spans="8:17" ht="15.75" customHeight="1" x14ac:dyDescent="0.25">
      <c r="H82" s="17" t="s">
        <v>95</v>
      </c>
      <c r="I82" s="17">
        <v>58</v>
      </c>
      <c r="J82" s="17">
        <v>5</v>
      </c>
      <c r="K82" s="16">
        <v>20</v>
      </c>
      <c r="L82">
        <v>68</v>
      </c>
      <c r="M82">
        <v>3</v>
      </c>
      <c r="N82">
        <v>5</v>
      </c>
      <c r="O82">
        <v>0</v>
      </c>
      <c r="P82"/>
      <c r="Q82"/>
    </row>
    <row r="83" spans="8:17" ht="15.75" customHeight="1" x14ac:dyDescent="0.25">
      <c r="H83" s="17" t="s">
        <v>96</v>
      </c>
      <c r="I83" s="17">
        <v>60</v>
      </c>
      <c r="J83" s="17">
        <v>11</v>
      </c>
      <c r="K83" s="16">
        <v>22</v>
      </c>
      <c r="L83">
        <v>61</v>
      </c>
      <c r="M83">
        <v>9</v>
      </c>
      <c r="N83">
        <v>0</v>
      </c>
      <c r="O83">
        <v>0</v>
      </c>
      <c r="P83"/>
      <c r="Q83"/>
    </row>
    <row r="84" spans="8:17" ht="15.75" customHeight="1" x14ac:dyDescent="0.25">
      <c r="H84" s="17" t="s">
        <v>97</v>
      </c>
      <c r="I84" s="17">
        <v>49</v>
      </c>
      <c r="J84" s="17">
        <v>9</v>
      </c>
      <c r="K84" s="16">
        <v>24</v>
      </c>
      <c r="L84">
        <v>57</v>
      </c>
      <c r="M84">
        <v>6</v>
      </c>
      <c r="N84">
        <v>5</v>
      </c>
      <c r="O84">
        <v>0</v>
      </c>
      <c r="P84"/>
      <c r="Q84"/>
    </row>
    <row r="85" spans="8:17" ht="15.75" customHeight="1" x14ac:dyDescent="0.25">
      <c r="H85" s="17" t="s">
        <v>98</v>
      </c>
      <c r="I85" s="17">
        <v>27</v>
      </c>
      <c r="J85" s="17">
        <v>3</v>
      </c>
      <c r="K85" s="16">
        <v>19</v>
      </c>
      <c r="L85">
        <v>76</v>
      </c>
      <c r="M85">
        <v>11</v>
      </c>
      <c r="N85">
        <v>7</v>
      </c>
      <c r="O85">
        <v>0</v>
      </c>
      <c r="P85"/>
      <c r="Q85"/>
    </row>
    <row r="86" spans="8:17" ht="15.75" customHeight="1" x14ac:dyDescent="0.25">
      <c r="H86" s="17" t="s">
        <v>99</v>
      </c>
      <c r="I86" s="17">
        <v>0</v>
      </c>
      <c r="J86" s="17">
        <v>0</v>
      </c>
      <c r="K86" s="16">
        <v>27</v>
      </c>
      <c r="L86">
        <v>87</v>
      </c>
      <c r="M86">
        <v>0</v>
      </c>
      <c r="N86">
        <v>0</v>
      </c>
      <c r="O86">
        <v>0</v>
      </c>
      <c r="P86"/>
      <c r="Q86"/>
    </row>
    <row r="87" spans="8:17" ht="15.75" customHeight="1" x14ac:dyDescent="0.25">
      <c r="H87" s="17" t="s">
        <v>100</v>
      </c>
      <c r="I87" s="17">
        <v>0</v>
      </c>
      <c r="J87" s="17">
        <v>0</v>
      </c>
      <c r="K87" s="16">
        <v>17</v>
      </c>
      <c r="L87">
        <v>134</v>
      </c>
      <c r="M87">
        <v>0</v>
      </c>
      <c r="N87">
        <v>0</v>
      </c>
      <c r="O87">
        <v>0</v>
      </c>
      <c r="P87"/>
      <c r="Q87"/>
    </row>
    <row r="88" spans="8:17" ht="15.75" customHeight="1" x14ac:dyDescent="0.25">
      <c r="H88" s="17" t="s">
        <v>101</v>
      </c>
      <c r="I88" s="17">
        <v>42</v>
      </c>
      <c r="J88" s="17">
        <v>6</v>
      </c>
      <c r="K88" s="16">
        <v>24</v>
      </c>
      <c r="L88">
        <v>139</v>
      </c>
      <c r="M88">
        <v>14</v>
      </c>
      <c r="N88">
        <v>3</v>
      </c>
      <c r="O88">
        <v>2</v>
      </c>
      <c r="P88"/>
      <c r="Q88"/>
    </row>
    <row r="89" spans="8:17" ht="15.75" customHeight="1" x14ac:dyDescent="0.25">
      <c r="H89" s="17" t="s">
        <v>102</v>
      </c>
      <c r="I89" s="17">
        <v>34</v>
      </c>
      <c r="J89" s="17">
        <v>11</v>
      </c>
      <c r="K89" s="16">
        <v>15</v>
      </c>
      <c r="L89">
        <v>71</v>
      </c>
      <c r="M89">
        <v>5</v>
      </c>
      <c r="N89">
        <v>1</v>
      </c>
      <c r="O89">
        <v>0</v>
      </c>
      <c r="P89"/>
      <c r="Q89"/>
    </row>
    <row r="90" spans="8:17" ht="15.75" customHeight="1" x14ac:dyDescent="0.25">
      <c r="H90" s="17" t="s">
        <v>103</v>
      </c>
      <c r="I90" s="17">
        <v>34</v>
      </c>
      <c r="J90" s="17">
        <v>6</v>
      </c>
      <c r="K90" s="16">
        <v>18</v>
      </c>
      <c r="L90">
        <v>73</v>
      </c>
      <c r="M90">
        <v>7</v>
      </c>
      <c r="N90">
        <v>3</v>
      </c>
      <c r="O90">
        <v>0</v>
      </c>
      <c r="P90"/>
      <c r="Q90"/>
    </row>
    <row r="91" spans="8:17" ht="15.75" customHeight="1" x14ac:dyDescent="0.25">
      <c r="H91" s="17" t="s">
        <v>104</v>
      </c>
      <c r="I91" s="17">
        <v>38</v>
      </c>
      <c r="J91" s="17">
        <v>4</v>
      </c>
      <c r="K91" s="16">
        <v>23</v>
      </c>
      <c r="L91">
        <v>82</v>
      </c>
      <c r="M91">
        <v>3</v>
      </c>
      <c r="N91">
        <v>0</v>
      </c>
      <c r="O91">
        <v>0</v>
      </c>
      <c r="P91"/>
      <c r="Q91"/>
    </row>
    <row r="92" spans="8:17" ht="15.75" customHeight="1" x14ac:dyDescent="0.25"/>
    <row r="93" spans="8:17" ht="15.75" customHeight="1" x14ac:dyDescent="0.25"/>
    <row r="94" spans="8:17" ht="15.75" customHeight="1" x14ac:dyDescent="0.25"/>
    <row r="95" spans="8:17" ht="15.75" customHeight="1" x14ac:dyDescent="0.25">
      <c r="I95" s="46" t="s">
        <v>106</v>
      </c>
      <c r="J95" s="46" t="s">
        <v>107</v>
      </c>
    </row>
    <row r="96" spans="8:17" ht="15.75" customHeight="1" x14ac:dyDescent="0.25">
      <c r="H96" s="17" t="s">
        <v>76</v>
      </c>
      <c r="I96" s="17">
        <v>26</v>
      </c>
      <c r="J96" s="17">
        <v>8</v>
      </c>
    </row>
    <row r="97" spans="8:10" ht="15.75" customHeight="1" x14ac:dyDescent="0.25">
      <c r="H97" s="17" t="s">
        <v>77</v>
      </c>
      <c r="I97" s="17">
        <v>30</v>
      </c>
      <c r="J97" s="17">
        <v>13</v>
      </c>
    </row>
    <row r="98" spans="8:10" ht="15.75" customHeight="1" x14ac:dyDescent="0.25">
      <c r="H98" s="17" t="s">
        <v>78</v>
      </c>
      <c r="I98" s="17">
        <v>28</v>
      </c>
      <c r="J98" s="17">
        <v>7</v>
      </c>
    </row>
    <row r="99" spans="8:10" ht="15.75" customHeight="1" x14ac:dyDescent="0.25">
      <c r="H99" s="17" t="s">
        <v>79</v>
      </c>
      <c r="I99" s="17">
        <v>0</v>
      </c>
      <c r="J99" s="17">
        <v>0</v>
      </c>
    </row>
    <row r="100" spans="8:10" ht="15.75" customHeight="1" x14ac:dyDescent="0.25">
      <c r="H100" s="17" t="s">
        <v>80</v>
      </c>
      <c r="I100" s="17">
        <v>0</v>
      </c>
      <c r="J100" s="17">
        <v>0</v>
      </c>
    </row>
    <row r="101" spans="8:10" ht="15.75" customHeight="1" x14ac:dyDescent="0.25">
      <c r="H101" s="17" t="s">
        <v>75</v>
      </c>
      <c r="I101" s="17">
        <v>41</v>
      </c>
      <c r="J101" s="17">
        <v>18</v>
      </c>
    </row>
    <row r="102" spans="8:10" ht="15.75" customHeight="1" x14ac:dyDescent="0.25">
      <c r="H102" s="17" t="s">
        <v>81</v>
      </c>
      <c r="I102" s="17">
        <v>38</v>
      </c>
      <c r="J102" s="17">
        <v>18</v>
      </c>
    </row>
    <row r="103" spans="8:10" ht="15.75" customHeight="1" x14ac:dyDescent="0.25">
      <c r="H103" s="17" t="s">
        <v>82</v>
      </c>
      <c r="I103" s="17">
        <v>55</v>
      </c>
      <c r="J103" s="17">
        <v>15</v>
      </c>
    </row>
    <row r="104" spans="8:10" ht="15.75" customHeight="1" x14ac:dyDescent="0.25">
      <c r="H104" s="17" t="s">
        <v>83</v>
      </c>
      <c r="I104" s="17">
        <v>62</v>
      </c>
      <c r="J104" s="17">
        <v>17</v>
      </c>
    </row>
    <row r="105" spans="8:10" ht="15.75" customHeight="1" x14ac:dyDescent="0.25">
      <c r="H105" s="17" t="s">
        <v>84</v>
      </c>
      <c r="I105" s="17">
        <v>56</v>
      </c>
      <c r="J105" s="17">
        <v>15</v>
      </c>
    </row>
    <row r="106" spans="8:10" ht="15.75" customHeight="1" x14ac:dyDescent="0.25">
      <c r="H106" s="17" t="s">
        <v>85</v>
      </c>
      <c r="I106" s="17">
        <v>0</v>
      </c>
      <c r="J106" s="17">
        <v>0</v>
      </c>
    </row>
    <row r="107" spans="8:10" ht="15.75" customHeight="1" x14ac:dyDescent="0.25">
      <c r="H107" s="17" t="s">
        <v>86</v>
      </c>
      <c r="I107" s="17">
        <v>0</v>
      </c>
      <c r="J107" s="17">
        <v>0</v>
      </c>
    </row>
    <row r="108" spans="8:10" ht="15.75" customHeight="1" x14ac:dyDescent="0.25">
      <c r="H108" s="17" t="s">
        <v>87</v>
      </c>
      <c r="I108" s="17">
        <v>58</v>
      </c>
      <c r="J108" s="17">
        <v>16</v>
      </c>
    </row>
    <row r="109" spans="8:10" ht="15.75" customHeight="1" x14ac:dyDescent="0.25">
      <c r="H109" s="17" t="s">
        <v>88</v>
      </c>
      <c r="I109" s="17">
        <v>65</v>
      </c>
      <c r="J109" s="17">
        <v>26</v>
      </c>
    </row>
    <row r="110" spans="8:10" ht="15.75" customHeight="1" x14ac:dyDescent="0.25">
      <c r="H110" s="17" t="s">
        <v>89</v>
      </c>
      <c r="I110" s="17">
        <v>62</v>
      </c>
      <c r="J110" s="17">
        <v>21</v>
      </c>
    </row>
    <row r="111" spans="8:10" ht="15.75" customHeight="1" x14ac:dyDescent="0.25">
      <c r="H111" s="17" t="s">
        <v>90</v>
      </c>
      <c r="I111" s="17">
        <v>59</v>
      </c>
      <c r="J111" s="17">
        <v>21</v>
      </c>
    </row>
    <row r="112" spans="8:10" ht="15.75" customHeight="1" x14ac:dyDescent="0.25">
      <c r="H112" s="17" t="s">
        <v>91</v>
      </c>
      <c r="I112" s="17">
        <v>40</v>
      </c>
      <c r="J112" s="17">
        <v>14</v>
      </c>
    </row>
    <row r="113" spans="8:10" ht="15.75" customHeight="1" x14ac:dyDescent="0.25">
      <c r="H113" s="17" t="s">
        <v>92</v>
      </c>
      <c r="I113" s="17">
        <v>0</v>
      </c>
      <c r="J113" s="17">
        <v>0</v>
      </c>
    </row>
    <row r="114" spans="8:10" ht="15.75" customHeight="1" x14ac:dyDescent="0.25">
      <c r="H114" s="17" t="s">
        <v>93</v>
      </c>
      <c r="I114" s="17">
        <v>0</v>
      </c>
      <c r="J114" s="17">
        <v>0</v>
      </c>
    </row>
    <row r="115" spans="8:10" ht="15.75" customHeight="1" x14ac:dyDescent="0.25">
      <c r="H115" s="17" t="s">
        <v>94</v>
      </c>
      <c r="I115" s="17">
        <v>61</v>
      </c>
      <c r="J115" s="17">
        <v>22</v>
      </c>
    </row>
    <row r="116" spans="8:10" ht="15.75" customHeight="1" x14ac:dyDescent="0.25">
      <c r="H116" s="17" t="s">
        <v>95</v>
      </c>
      <c r="I116" s="17">
        <v>69</v>
      </c>
      <c r="J116" s="17">
        <v>29</v>
      </c>
    </row>
    <row r="117" spans="8:10" ht="15.75" customHeight="1" x14ac:dyDescent="0.25">
      <c r="H117" s="17" t="s">
        <v>96</v>
      </c>
      <c r="I117" s="17">
        <v>65</v>
      </c>
      <c r="J117" s="17">
        <v>21</v>
      </c>
    </row>
    <row r="118" spans="8:10" ht="15.75" customHeight="1" x14ac:dyDescent="0.25">
      <c r="H118" s="17" t="s">
        <v>97</v>
      </c>
      <c r="I118" s="17">
        <v>70</v>
      </c>
      <c r="J118" s="17">
        <v>21</v>
      </c>
    </row>
    <row r="119" spans="8:10" ht="15.75" customHeight="1" x14ac:dyDescent="0.25">
      <c r="H119" s="17" t="s">
        <v>98</v>
      </c>
      <c r="I119" s="17">
        <v>53</v>
      </c>
      <c r="J119" s="17">
        <v>13</v>
      </c>
    </row>
    <row r="120" spans="8:10" ht="15.75" customHeight="1" x14ac:dyDescent="0.25">
      <c r="H120" s="17" t="s">
        <v>99</v>
      </c>
      <c r="I120" s="17">
        <v>0</v>
      </c>
      <c r="J120" s="17">
        <v>0</v>
      </c>
    </row>
    <row r="121" spans="8:10" ht="15.75" customHeight="1" x14ac:dyDescent="0.25">
      <c r="H121" s="17" t="s">
        <v>100</v>
      </c>
      <c r="I121" s="17">
        <v>0</v>
      </c>
      <c r="J121" s="17">
        <v>0</v>
      </c>
    </row>
    <row r="122" spans="8:10" ht="15.75" customHeight="1" x14ac:dyDescent="0.25">
      <c r="H122" s="17" t="s">
        <v>101</v>
      </c>
      <c r="I122" s="17">
        <v>53</v>
      </c>
      <c r="J122" s="17">
        <v>18</v>
      </c>
    </row>
    <row r="123" spans="8:10" ht="15.75" customHeight="1" x14ac:dyDescent="0.25">
      <c r="H123" s="17" t="s">
        <v>102</v>
      </c>
      <c r="I123" s="17">
        <v>52</v>
      </c>
      <c r="J123" s="17">
        <v>21</v>
      </c>
    </row>
    <row r="124" spans="8:10" ht="15.75" customHeight="1" x14ac:dyDescent="0.25">
      <c r="H124" s="17" t="s">
        <v>103</v>
      </c>
      <c r="I124" s="17">
        <v>49</v>
      </c>
      <c r="J124" s="17">
        <v>15</v>
      </c>
    </row>
    <row r="125" spans="8:10" ht="15.75" customHeight="1" x14ac:dyDescent="0.25">
      <c r="H125" s="17" t="s">
        <v>104</v>
      </c>
      <c r="I125" s="17">
        <v>56</v>
      </c>
      <c r="J125" s="17">
        <v>19</v>
      </c>
    </row>
    <row r="126" spans="8:10" ht="15.75" customHeight="1" x14ac:dyDescent="0.25">
      <c r="I126" s="17">
        <f>SUM(I96:I125)</f>
        <v>1148</v>
      </c>
      <c r="J126" s="17">
        <f>SUM(J96:J125)</f>
        <v>388</v>
      </c>
    </row>
    <row r="127" spans="8:10" ht="15.75" customHeight="1" x14ac:dyDescent="0.25"/>
    <row r="128" spans="8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11">
    <mergeCell ref="Z1:Z2"/>
    <mergeCell ref="A38:B38"/>
    <mergeCell ref="A1:A2"/>
    <mergeCell ref="B1:B2"/>
    <mergeCell ref="C1:D1"/>
    <mergeCell ref="N1:O1"/>
    <mergeCell ref="A3:A7"/>
    <mergeCell ref="A9:A15"/>
    <mergeCell ref="A17:A23"/>
    <mergeCell ref="A25:A31"/>
    <mergeCell ref="A33:A36"/>
  </mergeCells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3986-DCDB-4584-A662-9B6FD9444A6D}">
  <dimension ref="A2:AN36"/>
  <sheetViews>
    <sheetView tabSelected="1" topLeftCell="L6" workbookViewId="0">
      <selection activeCell="AO19" sqref="AO19"/>
    </sheetView>
  </sheetViews>
  <sheetFormatPr baseColWidth="10" defaultRowHeight="15" x14ac:dyDescent="0.25"/>
  <cols>
    <col min="1" max="1" width="36.140625" bestFit="1" customWidth="1"/>
    <col min="2" max="4" width="3.7109375" customWidth="1"/>
    <col min="5" max="5" width="3.85546875" bestFit="1" customWidth="1"/>
    <col min="6" max="7" width="5.140625" bestFit="1" customWidth="1"/>
    <col min="8" max="12" width="3.7109375" customWidth="1"/>
    <col min="13" max="14" width="5.140625" bestFit="1" customWidth="1"/>
    <col min="15" max="19" width="3.7109375" customWidth="1"/>
    <col min="20" max="21" width="5.140625" bestFit="1" customWidth="1"/>
    <col min="22" max="26" width="3.7109375" customWidth="1"/>
    <col min="27" max="27" width="4.85546875" customWidth="1"/>
    <col min="28" max="28" width="5.5703125" customWidth="1"/>
    <col min="29" max="31" width="3.7109375" customWidth="1"/>
  </cols>
  <sheetData>
    <row r="2" spans="1:40" ht="31.5" customHeight="1" x14ac:dyDescent="0.25">
      <c r="A2" s="59"/>
      <c r="B2" s="88" t="s">
        <v>123</v>
      </c>
      <c r="C2" s="89"/>
      <c r="D2" s="89"/>
      <c r="E2" s="89"/>
      <c r="F2" s="89"/>
      <c r="G2" s="88" t="s">
        <v>71</v>
      </c>
      <c r="H2" s="89"/>
      <c r="I2" s="89"/>
      <c r="J2" s="89"/>
      <c r="K2" s="89"/>
      <c r="L2" s="89"/>
      <c r="M2" s="90"/>
      <c r="N2" s="88" t="s">
        <v>72</v>
      </c>
      <c r="O2" s="89"/>
      <c r="P2" s="89"/>
      <c r="Q2" s="89"/>
      <c r="R2" s="89"/>
      <c r="S2" s="89"/>
      <c r="T2" s="90"/>
      <c r="U2" s="88" t="s">
        <v>73</v>
      </c>
      <c r="V2" s="89"/>
      <c r="W2" s="89"/>
      <c r="X2" s="89"/>
      <c r="Y2" s="89"/>
      <c r="Z2" s="89"/>
      <c r="AA2" s="90"/>
      <c r="AB2" s="88" t="s">
        <v>74</v>
      </c>
      <c r="AC2" s="89"/>
      <c r="AD2" s="89"/>
      <c r="AE2" s="89"/>
      <c r="AH2" s="68" t="s">
        <v>135</v>
      </c>
      <c r="AI2" s="68" t="s">
        <v>136</v>
      </c>
      <c r="AJ2" s="68" t="s">
        <v>137</v>
      </c>
      <c r="AK2" s="68" t="s">
        <v>138</v>
      </c>
      <c r="AL2" s="68" t="s">
        <v>139</v>
      </c>
      <c r="AM2" s="68" t="s">
        <v>140</v>
      </c>
      <c r="AN2" s="68" t="s">
        <v>141</v>
      </c>
    </row>
    <row r="3" spans="1:40" ht="25.5" x14ac:dyDescent="0.25">
      <c r="A3" s="59"/>
      <c r="B3" s="58" t="s">
        <v>116</v>
      </c>
      <c r="C3" s="58" t="s">
        <v>117</v>
      </c>
      <c r="D3" s="58" t="s">
        <v>118</v>
      </c>
      <c r="E3" s="58" t="s">
        <v>119</v>
      </c>
      <c r="F3" s="58" t="s">
        <v>120</v>
      </c>
      <c r="G3" s="58" t="s">
        <v>121</v>
      </c>
      <c r="H3" s="58" t="s">
        <v>122</v>
      </c>
      <c r="I3" s="58" t="s">
        <v>116</v>
      </c>
      <c r="J3" s="58" t="s">
        <v>117</v>
      </c>
      <c r="K3" s="58" t="s">
        <v>118</v>
      </c>
      <c r="L3" s="58" t="s">
        <v>119</v>
      </c>
      <c r="M3" s="58" t="s">
        <v>120</v>
      </c>
      <c r="N3" s="58" t="s">
        <v>121</v>
      </c>
      <c r="O3" s="58" t="s">
        <v>122</v>
      </c>
      <c r="P3" s="58" t="s">
        <v>116</v>
      </c>
      <c r="Q3" s="58" t="s">
        <v>117</v>
      </c>
      <c r="R3" s="58" t="s">
        <v>118</v>
      </c>
      <c r="S3" s="58" t="s">
        <v>119</v>
      </c>
      <c r="T3" s="58" t="s">
        <v>120</v>
      </c>
      <c r="U3" s="58" t="s">
        <v>121</v>
      </c>
      <c r="V3" s="58" t="s">
        <v>122</v>
      </c>
      <c r="W3" s="58" t="s">
        <v>116</v>
      </c>
      <c r="X3" s="58" t="s">
        <v>117</v>
      </c>
      <c r="Y3" s="58" t="s">
        <v>118</v>
      </c>
      <c r="Z3" s="58" t="s">
        <v>119</v>
      </c>
      <c r="AA3" s="58" t="s">
        <v>120</v>
      </c>
      <c r="AB3" s="58" t="s">
        <v>121</v>
      </c>
      <c r="AC3" s="58" t="s">
        <v>122</v>
      </c>
      <c r="AD3" s="58" t="s">
        <v>116</v>
      </c>
      <c r="AE3" s="58" t="s">
        <v>117</v>
      </c>
      <c r="AG3" s="66" t="s">
        <v>128</v>
      </c>
      <c r="AH3">
        <v>0</v>
      </c>
      <c r="AI3">
        <v>0</v>
      </c>
      <c r="AJ3">
        <v>85</v>
      </c>
      <c r="AK3">
        <v>549</v>
      </c>
      <c r="AL3">
        <v>0</v>
      </c>
      <c r="AM3">
        <v>0</v>
      </c>
      <c r="AN3">
        <v>0</v>
      </c>
    </row>
    <row r="4" spans="1:40" ht="28.5" x14ac:dyDescent="0.25">
      <c r="A4" s="60" t="s">
        <v>7</v>
      </c>
      <c r="B4" s="61">
        <v>4</v>
      </c>
      <c r="C4" s="61">
        <v>5</v>
      </c>
      <c r="D4" s="61">
        <v>0</v>
      </c>
      <c r="E4" s="61">
        <v>0</v>
      </c>
      <c r="F4" s="61">
        <v>0</v>
      </c>
      <c r="G4" s="61">
        <v>5</v>
      </c>
      <c r="H4" s="61">
        <v>7</v>
      </c>
      <c r="I4" s="61">
        <v>4</v>
      </c>
      <c r="J4" s="61">
        <v>4</v>
      </c>
      <c r="K4" s="61">
        <v>4</v>
      </c>
      <c r="L4" s="61">
        <v>0</v>
      </c>
      <c r="M4" s="61">
        <v>0</v>
      </c>
      <c r="N4" s="61">
        <v>5</v>
      </c>
      <c r="O4" s="61">
        <v>6</v>
      </c>
      <c r="P4" s="61">
        <v>6</v>
      </c>
      <c r="Q4" s="61">
        <v>6</v>
      </c>
      <c r="R4" s="61">
        <v>6</v>
      </c>
      <c r="S4" s="61">
        <v>0</v>
      </c>
      <c r="T4" s="61">
        <v>0</v>
      </c>
      <c r="U4" s="61">
        <v>3</v>
      </c>
      <c r="V4" s="61">
        <v>2</v>
      </c>
      <c r="W4" s="61">
        <v>5</v>
      </c>
      <c r="X4" s="61">
        <v>5</v>
      </c>
      <c r="Y4" s="61">
        <v>2</v>
      </c>
      <c r="Z4" s="61">
        <v>0</v>
      </c>
      <c r="AA4" s="61">
        <v>0</v>
      </c>
      <c r="AB4" s="61">
        <v>4</v>
      </c>
      <c r="AC4" s="61">
        <v>5</v>
      </c>
      <c r="AD4" s="61">
        <v>5</v>
      </c>
      <c r="AE4" s="61">
        <v>2</v>
      </c>
      <c r="AG4" s="57" t="s">
        <v>129</v>
      </c>
      <c r="AH4" s="69">
        <v>0</v>
      </c>
      <c r="AI4" s="69">
        <v>0</v>
      </c>
      <c r="AJ4" s="69">
        <v>71</v>
      </c>
      <c r="AK4" s="69">
        <v>364</v>
      </c>
      <c r="AL4" s="69">
        <v>0</v>
      </c>
      <c r="AM4" s="69">
        <v>0</v>
      </c>
      <c r="AN4" s="69">
        <v>0</v>
      </c>
    </row>
    <row r="5" spans="1:40" ht="28.5" x14ac:dyDescent="0.25">
      <c r="A5" s="60" t="s">
        <v>8</v>
      </c>
      <c r="B5" s="61">
        <v>1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1</v>
      </c>
      <c r="I5" s="61">
        <v>1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1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1</v>
      </c>
      <c r="W5" s="61">
        <v>0</v>
      </c>
      <c r="X5" s="61">
        <v>1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1</v>
      </c>
      <c r="AE5" s="61">
        <v>0</v>
      </c>
      <c r="AG5" s="57" t="s">
        <v>130</v>
      </c>
      <c r="AH5" s="69">
        <v>165</v>
      </c>
      <c r="AI5" s="69">
        <v>37</v>
      </c>
      <c r="AJ5" s="69">
        <v>75</v>
      </c>
      <c r="AK5" s="69">
        <v>307</v>
      </c>
      <c r="AL5" s="69">
        <v>26</v>
      </c>
      <c r="AM5" s="69">
        <v>10</v>
      </c>
      <c r="AN5" s="69">
        <v>0</v>
      </c>
    </row>
    <row r="6" spans="1:40" ht="28.5" x14ac:dyDescent="0.25">
      <c r="A6" s="60" t="s">
        <v>9</v>
      </c>
      <c r="B6" s="61">
        <v>18</v>
      </c>
      <c r="C6" s="61">
        <v>16</v>
      </c>
      <c r="D6" s="62">
        <v>19</v>
      </c>
      <c r="E6" s="61">
        <v>0</v>
      </c>
      <c r="F6" s="61">
        <v>0</v>
      </c>
      <c r="G6" s="61">
        <v>18</v>
      </c>
      <c r="H6" s="61">
        <v>19</v>
      </c>
      <c r="I6" s="61">
        <v>14</v>
      </c>
      <c r="J6" s="61">
        <v>13</v>
      </c>
      <c r="K6" s="61">
        <v>16</v>
      </c>
      <c r="L6" s="61">
        <v>0</v>
      </c>
      <c r="M6" s="61">
        <v>0</v>
      </c>
      <c r="N6" s="61">
        <v>16</v>
      </c>
      <c r="O6" s="62">
        <v>21</v>
      </c>
      <c r="P6" s="61">
        <v>17</v>
      </c>
      <c r="Q6" s="61">
        <v>17</v>
      </c>
      <c r="R6" s="62">
        <v>21</v>
      </c>
      <c r="S6" s="61">
        <v>0</v>
      </c>
      <c r="T6" s="61">
        <v>0</v>
      </c>
      <c r="U6" s="62">
        <v>19</v>
      </c>
      <c r="V6" s="61">
        <v>9</v>
      </c>
      <c r="W6" s="61">
        <v>17</v>
      </c>
      <c r="X6" s="61">
        <v>14</v>
      </c>
      <c r="Y6" s="61">
        <v>7</v>
      </c>
      <c r="Z6" s="61">
        <v>0</v>
      </c>
      <c r="AA6" s="61">
        <v>0</v>
      </c>
      <c r="AB6" s="61">
        <v>11</v>
      </c>
      <c r="AC6" s="61">
        <v>13</v>
      </c>
      <c r="AD6" s="61">
        <v>10</v>
      </c>
      <c r="AE6" s="61">
        <v>8</v>
      </c>
      <c r="AG6" s="67" t="s">
        <v>131</v>
      </c>
      <c r="AH6" s="69">
        <v>208</v>
      </c>
      <c r="AI6" s="69">
        <v>43</v>
      </c>
      <c r="AJ6" s="69">
        <v>110</v>
      </c>
      <c r="AK6" s="69">
        <v>326</v>
      </c>
      <c r="AL6" s="69">
        <v>32</v>
      </c>
      <c r="AM6" s="69">
        <v>7</v>
      </c>
      <c r="AN6" s="69">
        <v>0</v>
      </c>
    </row>
    <row r="7" spans="1:40" ht="20.100000000000001" customHeight="1" x14ac:dyDescent="0.25">
      <c r="A7" s="60" t="s">
        <v>56</v>
      </c>
      <c r="B7" s="61">
        <v>14</v>
      </c>
      <c r="C7" s="61">
        <v>4</v>
      </c>
      <c r="D7" s="61">
        <v>16</v>
      </c>
      <c r="E7" s="61">
        <v>0</v>
      </c>
      <c r="F7" s="61">
        <v>0</v>
      </c>
      <c r="G7" s="61">
        <v>10</v>
      </c>
      <c r="H7" s="61">
        <v>10</v>
      </c>
      <c r="I7" s="61">
        <v>16</v>
      </c>
      <c r="J7" s="61">
        <v>10</v>
      </c>
      <c r="K7" s="61">
        <v>9</v>
      </c>
      <c r="L7" s="61">
        <v>0</v>
      </c>
      <c r="M7" s="61">
        <v>0</v>
      </c>
      <c r="N7" s="61">
        <v>14</v>
      </c>
      <c r="O7" s="61">
        <v>8</v>
      </c>
      <c r="P7" s="61">
        <v>6</v>
      </c>
      <c r="Q7" s="61">
        <v>8</v>
      </c>
      <c r="R7" s="61">
        <v>8</v>
      </c>
      <c r="S7" s="61">
        <v>0</v>
      </c>
      <c r="T7" s="61">
        <v>0</v>
      </c>
      <c r="U7" s="61">
        <v>16</v>
      </c>
      <c r="V7" s="62">
        <v>30</v>
      </c>
      <c r="W7" s="61">
        <v>19</v>
      </c>
      <c r="X7" s="61">
        <v>17</v>
      </c>
      <c r="Y7" s="61">
        <v>4</v>
      </c>
      <c r="Z7" s="61">
        <v>0</v>
      </c>
      <c r="AA7" s="61">
        <v>0</v>
      </c>
      <c r="AB7" s="61">
        <v>5</v>
      </c>
      <c r="AC7" s="61">
        <v>2</v>
      </c>
      <c r="AD7" s="61">
        <v>3</v>
      </c>
      <c r="AE7" s="61">
        <v>9</v>
      </c>
      <c r="AG7" s="67" t="s">
        <v>132</v>
      </c>
      <c r="AH7" s="69">
        <v>229</v>
      </c>
      <c r="AI7" s="69">
        <v>50</v>
      </c>
      <c r="AJ7" s="69">
        <v>103</v>
      </c>
      <c r="AK7" s="69">
        <v>334</v>
      </c>
      <c r="AL7" s="69">
        <v>26</v>
      </c>
      <c r="AM7" s="69">
        <v>8</v>
      </c>
      <c r="AN7" s="69">
        <v>0</v>
      </c>
    </row>
    <row r="8" spans="1:40" ht="20.100000000000001" customHeight="1" x14ac:dyDescent="0.25">
      <c r="A8" s="60" t="s">
        <v>15</v>
      </c>
      <c r="B8" s="61">
        <v>3</v>
      </c>
      <c r="C8" s="61">
        <v>0</v>
      </c>
      <c r="D8" s="61">
        <v>9</v>
      </c>
      <c r="E8" s="61">
        <v>0</v>
      </c>
      <c r="F8" s="61">
        <v>0</v>
      </c>
      <c r="G8" s="61">
        <v>5</v>
      </c>
      <c r="H8" s="61">
        <v>6</v>
      </c>
      <c r="I8" s="61">
        <v>8</v>
      </c>
      <c r="J8" s="61">
        <v>6</v>
      </c>
      <c r="K8" s="61">
        <v>2</v>
      </c>
      <c r="L8" s="61">
        <v>0</v>
      </c>
      <c r="M8" s="61">
        <v>0</v>
      </c>
      <c r="N8" s="61">
        <v>6</v>
      </c>
      <c r="O8" s="61">
        <v>5</v>
      </c>
      <c r="P8" s="61">
        <v>3</v>
      </c>
      <c r="Q8" s="61">
        <v>4</v>
      </c>
      <c r="R8" s="61">
        <v>2</v>
      </c>
      <c r="S8" s="61">
        <v>0</v>
      </c>
      <c r="T8" s="61">
        <v>0</v>
      </c>
      <c r="U8" s="61">
        <v>3</v>
      </c>
      <c r="V8" s="61">
        <v>7</v>
      </c>
      <c r="W8" s="61">
        <v>7</v>
      </c>
      <c r="X8" s="61">
        <v>5</v>
      </c>
      <c r="Y8" s="61">
        <v>6</v>
      </c>
      <c r="Z8" s="61">
        <v>0</v>
      </c>
      <c r="AA8" s="61">
        <v>0</v>
      </c>
      <c r="AB8" s="61">
        <v>12</v>
      </c>
      <c r="AC8" s="61">
        <v>6</v>
      </c>
      <c r="AD8" s="61">
        <v>5</v>
      </c>
      <c r="AE8" s="61">
        <v>6</v>
      </c>
      <c r="AG8" s="67" t="s">
        <v>133</v>
      </c>
      <c r="AH8" s="69">
        <v>197</v>
      </c>
      <c r="AI8" s="69">
        <v>37</v>
      </c>
      <c r="AJ8" s="69">
        <v>101</v>
      </c>
      <c r="AK8" s="69">
        <v>277</v>
      </c>
      <c r="AL8" s="69">
        <v>18</v>
      </c>
      <c r="AM8" s="69">
        <v>14</v>
      </c>
      <c r="AN8" s="69">
        <v>2</v>
      </c>
    </row>
    <row r="9" spans="1:40" ht="20.100000000000001" customHeight="1" x14ac:dyDescent="0.25">
      <c r="A9" s="60" t="s">
        <v>16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1</v>
      </c>
      <c r="V9" s="61">
        <v>1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0</v>
      </c>
      <c r="AD9" s="61">
        <v>0</v>
      </c>
      <c r="AE9" s="61">
        <v>1</v>
      </c>
      <c r="AG9" s="67" t="s">
        <v>134</v>
      </c>
      <c r="AH9" s="69">
        <v>193</v>
      </c>
      <c r="AI9" s="69">
        <v>30</v>
      </c>
      <c r="AJ9" s="69">
        <v>93</v>
      </c>
      <c r="AK9" s="69">
        <v>466</v>
      </c>
      <c r="AL9" s="69">
        <v>31</v>
      </c>
      <c r="AM9" s="69">
        <v>6</v>
      </c>
      <c r="AN9" s="69">
        <v>2</v>
      </c>
    </row>
    <row r="10" spans="1:40" ht="20.100000000000001" customHeight="1" x14ac:dyDescent="0.25">
      <c r="A10" s="60" t="s">
        <v>18</v>
      </c>
      <c r="B10" s="61">
        <v>6</v>
      </c>
      <c r="C10" s="61">
        <v>13</v>
      </c>
      <c r="D10" s="61">
        <v>8</v>
      </c>
      <c r="E10" s="61">
        <v>0</v>
      </c>
      <c r="F10" s="61">
        <v>0</v>
      </c>
      <c r="G10" s="61">
        <v>11</v>
      </c>
      <c r="H10" s="61">
        <v>12</v>
      </c>
      <c r="I10" s="61">
        <v>9</v>
      </c>
      <c r="J10" s="61">
        <v>10</v>
      </c>
      <c r="K10" s="61">
        <v>10</v>
      </c>
      <c r="L10" s="61">
        <v>0</v>
      </c>
      <c r="M10" s="61">
        <v>0</v>
      </c>
      <c r="N10" s="61">
        <v>8</v>
      </c>
      <c r="O10" s="61">
        <v>9</v>
      </c>
      <c r="P10" s="61">
        <v>5</v>
      </c>
      <c r="Q10" s="61">
        <v>5</v>
      </c>
      <c r="R10" s="61">
        <v>8</v>
      </c>
      <c r="S10" s="61">
        <v>0</v>
      </c>
      <c r="T10" s="61">
        <v>0</v>
      </c>
      <c r="U10" s="61">
        <v>11</v>
      </c>
      <c r="V10" s="61">
        <v>8</v>
      </c>
      <c r="W10" s="61">
        <v>12</v>
      </c>
      <c r="X10" s="61">
        <v>7</v>
      </c>
      <c r="Y10" s="61">
        <v>8</v>
      </c>
      <c r="Z10" s="61">
        <v>0</v>
      </c>
      <c r="AA10" s="61">
        <v>0</v>
      </c>
      <c r="AB10" s="61">
        <v>10</v>
      </c>
      <c r="AC10" s="61">
        <v>8</v>
      </c>
      <c r="AD10" s="61">
        <v>10</v>
      </c>
      <c r="AE10" s="61">
        <v>12</v>
      </c>
    </row>
    <row r="12" spans="1:40" ht="27" customHeight="1" x14ac:dyDescent="0.25">
      <c r="A12" s="60"/>
      <c r="B12" s="88" t="s">
        <v>123</v>
      </c>
      <c r="C12" s="89"/>
      <c r="D12" s="89"/>
      <c r="E12" s="89"/>
      <c r="F12" s="89"/>
      <c r="G12" s="88" t="s">
        <v>71</v>
      </c>
      <c r="H12" s="89"/>
      <c r="I12" s="89"/>
      <c r="J12" s="89"/>
      <c r="K12" s="89"/>
      <c r="L12" s="89"/>
      <c r="M12" s="90"/>
      <c r="N12" s="88" t="s">
        <v>72</v>
      </c>
      <c r="O12" s="89"/>
      <c r="P12" s="89"/>
      <c r="Q12" s="89"/>
      <c r="R12" s="89"/>
      <c r="S12" s="89"/>
      <c r="T12" s="90"/>
      <c r="U12" s="88" t="s">
        <v>73</v>
      </c>
      <c r="V12" s="89"/>
      <c r="W12" s="89"/>
      <c r="X12" s="89"/>
      <c r="Y12" s="89"/>
      <c r="Z12" s="89"/>
      <c r="AA12" s="90"/>
      <c r="AB12" s="88" t="s">
        <v>74</v>
      </c>
      <c r="AC12" s="89"/>
      <c r="AD12" s="89"/>
      <c r="AE12" s="89"/>
    </row>
    <row r="13" spans="1:40" ht="25.5" x14ac:dyDescent="0.25">
      <c r="A13" s="60"/>
      <c r="B13" s="58" t="s">
        <v>116</v>
      </c>
      <c r="C13" s="58" t="s">
        <v>117</v>
      </c>
      <c r="D13" s="58" t="s">
        <v>118</v>
      </c>
      <c r="E13" s="58" t="s">
        <v>119</v>
      </c>
      <c r="F13" s="58" t="s">
        <v>120</v>
      </c>
      <c r="G13" s="58" t="s">
        <v>121</v>
      </c>
      <c r="H13" s="58" t="s">
        <v>122</v>
      </c>
      <c r="I13" s="58" t="s">
        <v>116</v>
      </c>
      <c r="J13" s="58" t="s">
        <v>117</v>
      </c>
      <c r="K13" s="58" t="s">
        <v>118</v>
      </c>
      <c r="L13" s="58" t="s">
        <v>119</v>
      </c>
      <c r="M13" s="58" t="s">
        <v>120</v>
      </c>
      <c r="N13" s="58" t="s">
        <v>121</v>
      </c>
      <c r="O13" s="58" t="s">
        <v>122</v>
      </c>
      <c r="P13" s="58" t="s">
        <v>116</v>
      </c>
      <c r="Q13" s="58" t="s">
        <v>117</v>
      </c>
      <c r="R13" s="58" t="s">
        <v>118</v>
      </c>
      <c r="S13" s="58" t="s">
        <v>119</v>
      </c>
      <c r="T13" s="58" t="s">
        <v>120</v>
      </c>
      <c r="U13" s="58" t="s">
        <v>121</v>
      </c>
      <c r="V13" s="58" t="s">
        <v>122</v>
      </c>
      <c r="W13" s="58" t="s">
        <v>116</v>
      </c>
      <c r="X13" s="58" t="s">
        <v>117</v>
      </c>
      <c r="Y13" s="58" t="s">
        <v>118</v>
      </c>
      <c r="Z13" s="58" t="s">
        <v>119</v>
      </c>
      <c r="AA13" s="58" t="s">
        <v>120</v>
      </c>
      <c r="AB13" s="58" t="s">
        <v>121</v>
      </c>
      <c r="AC13" s="58" t="s">
        <v>122</v>
      </c>
      <c r="AD13" s="58" t="s">
        <v>116</v>
      </c>
      <c r="AE13" s="58" t="s">
        <v>117</v>
      </c>
    </row>
    <row r="14" spans="1:40" ht="28.5" x14ac:dyDescent="0.25">
      <c r="A14" s="60" t="s">
        <v>59</v>
      </c>
      <c r="B14" s="61">
        <v>5</v>
      </c>
      <c r="C14" s="61">
        <v>1</v>
      </c>
      <c r="D14" s="61">
        <v>1</v>
      </c>
      <c r="E14" s="61">
        <v>0</v>
      </c>
      <c r="F14" s="61">
        <v>0</v>
      </c>
      <c r="G14" s="61">
        <v>3</v>
      </c>
      <c r="H14" s="61">
        <v>3</v>
      </c>
      <c r="I14" s="61">
        <v>0</v>
      </c>
      <c r="J14" s="61">
        <v>3</v>
      </c>
      <c r="K14" s="61">
        <v>1</v>
      </c>
      <c r="L14" s="61">
        <v>0</v>
      </c>
      <c r="M14" s="61">
        <v>0</v>
      </c>
      <c r="N14" s="61">
        <v>0</v>
      </c>
      <c r="O14" s="61">
        <v>0</v>
      </c>
      <c r="P14" s="61">
        <v>4</v>
      </c>
      <c r="Q14" s="61">
        <v>0</v>
      </c>
      <c r="R14" s="61">
        <v>3</v>
      </c>
      <c r="S14" s="61">
        <v>0</v>
      </c>
      <c r="T14" s="61">
        <v>0</v>
      </c>
      <c r="U14" s="61">
        <v>0</v>
      </c>
      <c r="V14" s="61">
        <v>2</v>
      </c>
      <c r="W14" s="61">
        <v>2</v>
      </c>
      <c r="X14" s="61">
        <v>1</v>
      </c>
      <c r="Y14" s="61">
        <v>0</v>
      </c>
      <c r="Z14" s="61">
        <v>0</v>
      </c>
      <c r="AA14" s="61">
        <v>0</v>
      </c>
      <c r="AB14" s="61">
        <v>2</v>
      </c>
      <c r="AC14" s="61">
        <v>4</v>
      </c>
      <c r="AD14" s="61">
        <v>0</v>
      </c>
      <c r="AE14" s="61">
        <v>1</v>
      </c>
    </row>
    <row r="15" spans="1:40" ht="28.5" x14ac:dyDescent="0.25">
      <c r="A15" s="60" t="s">
        <v>60</v>
      </c>
      <c r="B15" s="61">
        <v>7</v>
      </c>
      <c r="C15" s="62">
        <v>10</v>
      </c>
      <c r="D15" s="61">
        <v>5</v>
      </c>
      <c r="E15" s="61">
        <v>0</v>
      </c>
      <c r="F15" s="61">
        <v>0</v>
      </c>
      <c r="G15" s="61">
        <v>8</v>
      </c>
      <c r="H15" s="62">
        <v>12</v>
      </c>
      <c r="I15" s="61">
        <v>10</v>
      </c>
      <c r="J15" s="61">
        <v>9</v>
      </c>
      <c r="K15" s="62">
        <v>12</v>
      </c>
      <c r="L15" s="61">
        <v>0</v>
      </c>
      <c r="M15" s="61">
        <v>0</v>
      </c>
      <c r="N15" s="62">
        <v>13</v>
      </c>
      <c r="O15" s="61">
        <v>6</v>
      </c>
      <c r="P15" s="61">
        <v>7</v>
      </c>
      <c r="Q15" s="61">
        <v>7</v>
      </c>
      <c r="R15" s="62">
        <v>12</v>
      </c>
      <c r="S15" s="61">
        <v>0</v>
      </c>
      <c r="T15" s="61">
        <v>0</v>
      </c>
      <c r="U15" s="61">
        <v>0</v>
      </c>
      <c r="V15" s="61">
        <v>3</v>
      </c>
      <c r="W15" s="61">
        <v>9</v>
      </c>
      <c r="X15" s="61">
        <v>8</v>
      </c>
      <c r="Y15" s="61">
        <v>3</v>
      </c>
      <c r="Z15" s="61">
        <v>0</v>
      </c>
      <c r="AA15" s="61">
        <v>0</v>
      </c>
      <c r="AB15" s="61">
        <v>4</v>
      </c>
      <c r="AC15" s="61">
        <v>7</v>
      </c>
      <c r="AD15" s="61">
        <v>6</v>
      </c>
      <c r="AE15" s="61">
        <v>3</v>
      </c>
    </row>
    <row r="17" spans="1:31" ht="39.75" customHeight="1" x14ac:dyDescent="0.25">
      <c r="A17" s="59"/>
      <c r="B17" s="88" t="s">
        <v>123</v>
      </c>
      <c r="C17" s="89"/>
      <c r="D17" s="89"/>
      <c r="E17" s="89"/>
      <c r="F17" s="89"/>
      <c r="G17" s="88" t="s">
        <v>71</v>
      </c>
      <c r="H17" s="89"/>
      <c r="I17" s="89"/>
      <c r="J17" s="89"/>
      <c r="K17" s="89"/>
      <c r="L17" s="89"/>
      <c r="M17" s="90"/>
      <c r="N17" s="88" t="s">
        <v>72</v>
      </c>
      <c r="O17" s="89"/>
      <c r="P17" s="89"/>
      <c r="Q17" s="89"/>
      <c r="R17" s="89"/>
      <c r="S17" s="89"/>
      <c r="T17" s="90"/>
      <c r="U17" s="88" t="s">
        <v>73</v>
      </c>
      <c r="V17" s="89"/>
      <c r="W17" s="89"/>
      <c r="X17" s="89"/>
      <c r="Y17" s="89"/>
      <c r="Z17" s="89"/>
      <c r="AA17" s="90"/>
      <c r="AB17" s="88" t="s">
        <v>74</v>
      </c>
      <c r="AC17" s="89"/>
      <c r="AD17" s="89"/>
      <c r="AE17" s="89"/>
    </row>
    <row r="18" spans="1:31" ht="25.5" x14ac:dyDescent="0.25">
      <c r="A18" s="59"/>
      <c r="B18" s="58" t="s">
        <v>116</v>
      </c>
      <c r="C18" s="58" t="s">
        <v>117</v>
      </c>
      <c r="D18" s="58" t="s">
        <v>118</v>
      </c>
      <c r="E18" s="58" t="s">
        <v>119</v>
      </c>
      <c r="F18" s="58" t="s">
        <v>120</v>
      </c>
      <c r="G18" s="58" t="s">
        <v>121</v>
      </c>
      <c r="H18" s="58" t="s">
        <v>122</v>
      </c>
      <c r="I18" s="58" t="s">
        <v>116</v>
      </c>
      <c r="J18" s="58" t="s">
        <v>117</v>
      </c>
      <c r="K18" s="58" t="s">
        <v>118</v>
      </c>
      <c r="L18" s="58" t="s">
        <v>119</v>
      </c>
      <c r="M18" s="58" t="s">
        <v>120</v>
      </c>
      <c r="N18" s="58" t="s">
        <v>121</v>
      </c>
      <c r="O18" s="58" t="s">
        <v>122</v>
      </c>
      <c r="P18" s="58" t="s">
        <v>116</v>
      </c>
      <c r="Q18" s="58" t="s">
        <v>117</v>
      </c>
      <c r="R18" s="58" t="s">
        <v>118</v>
      </c>
      <c r="S18" s="58" t="s">
        <v>119</v>
      </c>
      <c r="T18" s="58" t="s">
        <v>120</v>
      </c>
      <c r="U18" s="58" t="s">
        <v>121</v>
      </c>
      <c r="V18" s="58" t="s">
        <v>122</v>
      </c>
      <c r="W18" s="58" t="s">
        <v>116</v>
      </c>
      <c r="X18" s="58" t="s">
        <v>117</v>
      </c>
      <c r="Y18" s="58" t="s">
        <v>118</v>
      </c>
      <c r="Z18" s="58" t="s">
        <v>119</v>
      </c>
      <c r="AA18" s="58" t="s">
        <v>120</v>
      </c>
      <c r="AB18" s="58" t="s">
        <v>121</v>
      </c>
      <c r="AC18" s="58" t="s">
        <v>122</v>
      </c>
      <c r="AD18" s="58" t="s">
        <v>116</v>
      </c>
      <c r="AE18" s="58" t="s">
        <v>117</v>
      </c>
    </row>
    <row r="19" spans="1:31" ht="28.5" x14ac:dyDescent="0.25">
      <c r="A19" s="60" t="s">
        <v>61</v>
      </c>
      <c r="B19" s="61">
        <v>8</v>
      </c>
      <c r="C19" s="61">
        <v>5</v>
      </c>
      <c r="D19" s="61">
        <v>5</v>
      </c>
      <c r="E19" s="61">
        <v>0</v>
      </c>
      <c r="F19" s="61">
        <v>0</v>
      </c>
      <c r="G19" s="61">
        <v>12</v>
      </c>
      <c r="H19" s="61">
        <v>5</v>
      </c>
      <c r="I19" s="61">
        <v>11</v>
      </c>
      <c r="J19" s="61">
        <v>7</v>
      </c>
      <c r="K19" s="61">
        <v>12</v>
      </c>
      <c r="L19" s="61">
        <v>0</v>
      </c>
      <c r="M19" s="61">
        <v>0</v>
      </c>
      <c r="N19" s="61">
        <v>11</v>
      </c>
      <c r="O19" s="61">
        <v>5</v>
      </c>
      <c r="P19" s="61">
        <v>10</v>
      </c>
      <c r="Q19" s="61">
        <v>10</v>
      </c>
      <c r="R19" s="61">
        <v>6</v>
      </c>
      <c r="S19" s="61">
        <v>0</v>
      </c>
      <c r="T19" s="61">
        <v>0</v>
      </c>
      <c r="U19" s="61">
        <v>8</v>
      </c>
      <c r="V19" s="61">
        <v>11</v>
      </c>
      <c r="W19" s="61">
        <v>11</v>
      </c>
      <c r="X19" s="61">
        <v>11</v>
      </c>
      <c r="Y19" s="61">
        <v>7</v>
      </c>
      <c r="Z19" s="61">
        <v>0</v>
      </c>
      <c r="AA19" s="61">
        <v>0</v>
      </c>
      <c r="AB19" s="61">
        <v>11</v>
      </c>
      <c r="AC19" s="61">
        <v>5</v>
      </c>
      <c r="AD19" s="61">
        <v>6</v>
      </c>
      <c r="AE19" s="61">
        <v>9</v>
      </c>
    </row>
    <row r="20" spans="1:31" ht="28.5" x14ac:dyDescent="0.25">
      <c r="A20" s="60" t="s">
        <v>62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</row>
    <row r="21" spans="1:31" ht="28.5" x14ac:dyDescent="0.25">
      <c r="A21" s="60" t="s">
        <v>63</v>
      </c>
      <c r="B21" s="61">
        <v>6</v>
      </c>
      <c r="C21" s="61">
        <v>13</v>
      </c>
      <c r="D21" s="61">
        <v>10</v>
      </c>
      <c r="E21" s="61">
        <v>0</v>
      </c>
      <c r="F21" s="61">
        <v>0</v>
      </c>
      <c r="G21" s="61">
        <v>11</v>
      </c>
      <c r="H21" s="61">
        <v>8</v>
      </c>
      <c r="I21" s="61">
        <v>20</v>
      </c>
      <c r="J21" s="62">
        <v>35</v>
      </c>
      <c r="K21" s="62">
        <v>28</v>
      </c>
      <c r="L21" s="61">
        <v>0</v>
      </c>
      <c r="M21" s="61">
        <v>0</v>
      </c>
      <c r="N21" s="61">
        <v>18</v>
      </c>
      <c r="O21" s="61">
        <v>20</v>
      </c>
      <c r="P21" s="61">
        <v>16</v>
      </c>
      <c r="Q21" s="61">
        <v>14</v>
      </c>
      <c r="R21" s="61">
        <v>12</v>
      </c>
      <c r="S21" s="61">
        <v>0</v>
      </c>
      <c r="T21" s="61">
        <v>0</v>
      </c>
      <c r="U21" s="61">
        <v>20</v>
      </c>
      <c r="V21" s="61">
        <v>18</v>
      </c>
      <c r="W21" s="61">
        <v>18</v>
      </c>
      <c r="X21" s="61">
        <v>20</v>
      </c>
      <c r="Y21" s="61">
        <v>17</v>
      </c>
      <c r="Z21" s="61">
        <v>0</v>
      </c>
      <c r="AA21" s="61">
        <v>0</v>
      </c>
      <c r="AB21" s="61">
        <v>13</v>
      </c>
      <c r="AC21" s="61">
        <v>19</v>
      </c>
      <c r="AD21" s="61">
        <v>14</v>
      </c>
      <c r="AE21" s="61">
        <v>20</v>
      </c>
    </row>
    <row r="22" spans="1:31" ht="28.5" x14ac:dyDescent="0.25">
      <c r="A22" s="60" t="s">
        <v>64</v>
      </c>
      <c r="B22" s="61">
        <v>8</v>
      </c>
      <c r="C22" s="61">
        <v>6</v>
      </c>
      <c r="D22" s="61">
        <v>9</v>
      </c>
      <c r="E22" s="61">
        <v>0</v>
      </c>
      <c r="F22" s="61">
        <v>0</v>
      </c>
      <c r="G22" s="61">
        <v>8</v>
      </c>
      <c r="H22" s="61">
        <v>17</v>
      </c>
      <c r="I22" s="61">
        <v>15</v>
      </c>
      <c r="J22" s="61">
        <v>12</v>
      </c>
      <c r="K22" s="61">
        <v>10</v>
      </c>
      <c r="L22" s="61">
        <v>0</v>
      </c>
      <c r="M22" s="61">
        <v>0</v>
      </c>
      <c r="N22" s="61">
        <v>18</v>
      </c>
      <c r="O22" s="61">
        <v>19</v>
      </c>
      <c r="P22" s="61">
        <v>21</v>
      </c>
      <c r="Q22" s="61">
        <v>20</v>
      </c>
      <c r="R22" s="61">
        <v>16</v>
      </c>
      <c r="S22" s="61">
        <v>0</v>
      </c>
      <c r="T22" s="61">
        <v>0</v>
      </c>
      <c r="U22" s="61">
        <v>22</v>
      </c>
      <c r="V22" s="61">
        <v>22</v>
      </c>
      <c r="W22" s="61">
        <v>24</v>
      </c>
      <c r="X22" s="61">
        <v>23</v>
      </c>
      <c r="Y22" s="61">
        <v>22</v>
      </c>
      <c r="Z22" s="61">
        <v>0</v>
      </c>
      <c r="AA22" s="61">
        <v>0</v>
      </c>
      <c r="AB22" s="61">
        <v>16</v>
      </c>
      <c r="AC22" s="61">
        <v>16</v>
      </c>
      <c r="AD22" s="61">
        <v>19</v>
      </c>
      <c r="AE22" s="61">
        <v>14</v>
      </c>
    </row>
    <row r="23" spans="1:31" ht="28.5" x14ac:dyDescent="0.25">
      <c r="A23" s="60" t="s">
        <v>65</v>
      </c>
      <c r="B23" s="61">
        <v>3</v>
      </c>
      <c r="C23" s="61">
        <v>4</v>
      </c>
      <c r="D23" s="61">
        <v>3</v>
      </c>
      <c r="E23" s="61">
        <v>0</v>
      </c>
      <c r="F23" s="61">
        <v>0</v>
      </c>
      <c r="G23" s="61">
        <v>9</v>
      </c>
      <c r="H23" s="61">
        <v>5</v>
      </c>
      <c r="I23" s="61">
        <v>8</v>
      </c>
      <c r="J23" s="61">
        <v>7</v>
      </c>
      <c r="K23" s="61">
        <v>3</v>
      </c>
      <c r="L23" s="61">
        <v>0</v>
      </c>
      <c r="M23" s="61">
        <v>0</v>
      </c>
      <c r="N23" s="61">
        <v>8</v>
      </c>
      <c r="O23" s="61">
        <v>18</v>
      </c>
      <c r="P23" s="61">
        <v>10</v>
      </c>
      <c r="Q23" s="61">
        <v>13</v>
      </c>
      <c r="R23" s="61">
        <v>6</v>
      </c>
      <c r="S23" s="61">
        <v>0</v>
      </c>
      <c r="T23" s="61">
        <v>0</v>
      </c>
      <c r="U23" s="61">
        <v>9</v>
      </c>
      <c r="V23" s="61">
        <v>12</v>
      </c>
      <c r="W23" s="61">
        <v>7</v>
      </c>
      <c r="X23" s="61">
        <v>11</v>
      </c>
      <c r="Y23" s="61">
        <v>7</v>
      </c>
      <c r="Z23" s="61">
        <v>0</v>
      </c>
      <c r="AA23" s="61">
        <v>0</v>
      </c>
      <c r="AB23" s="61">
        <v>6</v>
      </c>
      <c r="AC23" s="61">
        <v>10</v>
      </c>
      <c r="AD23" s="61">
        <v>8</v>
      </c>
      <c r="AE23" s="61">
        <v>11</v>
      </c>
    </row>
    <row r="24" spans="1:31" ht="28.5" x14ac:dyDescent="0.25">
      <c r="A24" s="60" t="s">
        <v>66</v>
      </c>
      <c r="B24" s="61">
        <v>1</v>
      </c>
      <c r="C24" s="61">
        <v>2</v>
      </c>
      <c r="D24" s="61">
        <v>1</v>
      </c>
      <c r="E24" s="61">
        <v>0</v>
      </c>
      <c r="F24" s="61">
        <v>0</v>
      </c>
      <c r="G24" s="61">
        <v>1</v>
      </c>
      <c r="H24" s="61">
        <v>3</v>
      </c>
      <c r="I24" s="61">
        <v>1</v>
      </c>
      <c r="J24" s="61">
        <v>1</v>
      </c>
      <c r="K24" s="61">
        <v>3</v>
      </c>
      <c r="L24" s="61">
        <v>0</v>
      </c>
      <c r="M24" s="61">
        <v>0</v>
      </c>
      <c r="N24" s="61">
        <v>3</v>
      </c>
      <c r="O24" s="61">
        <v>3</v>
      </c>
      <c r="P24" s="61">
        <v>5</v>
      </c>
      <c r="Q24" s="61">
        <v>2</v>
      </c>
      <c r="R24" s="61">
        <v>0</v>
      </c>
      <c r="S24" s="61">
        <v>0</v>
      </c>
      <c r="T24" s="61">
        <v>0</v>
      </c>
      <c r="U24" s="61">
        <v>2</v>
      </c>
      <c r="V24" s="61">
        <v>6</v>
      </c>
      <c r="W24" s="61">
        <v>5</v>
      </c>
      <c r="X24" s="61">
        <v>5</v>
      </c>
      <c r="Y24" s="61">
        <v>0</v>
      </c>
      <c r="Z24" s="61">
        <v>0</v>
      </c>
      <c r="AA24" s="61">
        <v>0</v>
      </c>
      <c r="AB24" s="61">
        <v>7</v>
      </c>
      <c r="AC24" s="61">
        <v>2</v>
      </c>
      <c r="AD24" s="61">
        <v>2</v>
      </c>
      <c r="AE24" s="61">
        <v>2</v>
      </c>
    </row>
    <row r="25" spans="1:31" ht="28.5" x14ac:dyDescent="0.25">
      <c r="A25" s="60" t="s">
        <v>67</v>
      </c>
      <c r="B25" s="61">
        <v>8</v>
      </c>
      <c r="C25" s="61">
        <v>13</v>
      </c>
      <c r="D25" s="61">
        <v>7</v>
      </c>
      <c r="E25" s="61">
        <v>0</v>
      </c>
      <c r="F25" s="61">
        <v>0</v>
      </c>
      <c r="G25" s="61">
        <v>18</v>
      </c>
      <c r="H25" s="61">
        <v>18</v>
      </c>
      <c r="I25" s="61">
        <v>15</v>
      </c>
      <c r="J25" s="61">
        <v>17</v>
      </c>
      <c r="K25" s="61">
        <v>15</v>
      </c>
      <c r="L25" s="61">
        <v>0</v>
      </c>
      <c r="M25" s="61">
        <v>0</v>
      </c>
      <c r="N25" s="61">
        <v>16</v>
      </c>
      <c r="O25" s="61">
        <v>26</v>
      </c>
      <c r="P25" s="61">
        <v>21</v>
      </c>
      <c r="Q25" s="61">
        <v>21</v>
      </c>
      <c r="R25" s="61">
        <v>14</v>
      </c>
      <c r="S25" s="61">
        <v>0</v>
      </c>
      <c r="T25" s="61">
        <v>0</v>
      </c>
      <c r="U25" s="61">
        <v>22</v>
      </c>
      <c r="V25" s="62">
        <v>29</v>
      </c>
      <c r="W25" s="61">
        <v>21</v>
      </c>
      <c r="X25" s="61">
        <v>21</v>
      </c>
      <c r="Y25" s="61">
        <v>13</v>
      </c>
      <c r="Z25" s="61">
        <v>0</v>
      </c>
      <c r="AA25" s="61">
        <v>0</v>
      </c>
      <c r="AB25" s="61">
        <v>18</v>
      </c>
      <c r="AC25" s="61">
        <v>21</v>
      </c>
      <c r="AD25" s="61">
        <v>15</v>
      </c>
      <c r="AE25" s="61">
        <v>19</v>
      </c>
    </row>
    <row r="27" spans="1:31" ht="29.25" customHeight="1" x14ac:dyDescent="0.25">
      <c r="A27" s="60"/>
      <c r="B27" s="88" t="s">
        <v>123</v>
      </c>
      <c r="C27" s="89"/>
      <c r="D27" s="89"/>
      <c r="E27" s="89"/>
      <c r="F27" s="89"/>
      <c r="G27" s="88" t="s">
        <v>71</v>
      </c>
      <c r="H27" s="89"/>
      <c r="I27" s="89"/>
      <c r="J27" s="89"/>
      <c r="K27" s="89"/>
      <c r="L27" s="89"/>
      <c r="M27" s="90"/>
      <c r="N27" s="88" t="s">
        <v>72</v>
      </c>
      <c r="O27" s="89"/>
      <c r="P27" s="89"/>
      <c r="Q27" s="89"/>
      <c r="R27" s="89"/>
      <c r="S27" s="89"/>
      <c r="T27" s="90"/>
      <c r="U27" s="88" t="s">
        <v>73</v>
      </c>
      <c r="V27" s="89"/>
      <c r="W27" s="89"/>
      <c r="X27" s="89"/>
      <c r="Y27" s="89"/>
      <c r="Z27" s="89"/>
      <c r="AA27" s="90"/>
      <c r="AB27" s="88" t="s">
        <v>74</v>
      </c>
      <c r="AC27" s="89"/>
      <c r="AD27" s="89"/>
      <c r="AE27" s="89"/>
    </row>
    <row r="28" spans="1:31" ht="15" customHeight="1" x14ac:dyDescent="0.25">
      <c r="A28" s="60"/>
      <c r="B28" s="58" t="s">
        <v>116</v>
      </c>
      <c r="C28" s="58" t="s">
        <v>117</v>
      </c>
      <c r="D28" s="58" t="s">
        <v>118</v>
      </c>
      <c r="E28" s="58" t="s">
        <v>119</v>
      </c>
      <c r="F28" s="58" t="s">
        <v>120</v>
      </c>
      <c r="G28" s="58" t="s">
        <v>121</v>
      </c>
      <c r="H28" s="58" t="s">
        <v>122</v>
      </c>
      <c r="I28" s="58" t="s">
        <v>116</v>
      </c>
      <c r="J28" s="58" t="s">
        <v>117</v>
      </c>
      <c r="K28" s="58" t="s">
        <v>118</v>
      </c>
      <c r="L28" s="58" t="s">
        <v>119</v>
      </c>
      <c r="M28" s="58" t="s">
        <v>120</v>
      </c>
      <c r="N28" s="58" t="s">
        <v>121</v>
      </c>
      <c r="O28" s="58" t="s">
        <v>122</v>
      </c>
      <c r="P28" s="58" t="s">
        <v>116</v>
      </c>
      <c r="Q28" s="58" t="s">
        <v>117</v>
      </c>
      <c r="R28" s="58" t="s">
        <v>118</v>
      </c>
      <c r="S28" s="58" t="s">
        <v>119</v>
      </c>
      <c r="T28" s="58" t="s">
        <v>120</v>
      </c>
      <c r="U28" s="58" t="s">
        <v>121</v>
      </c>
      <c r="V28" s="58" t="s">
        <v>122</v>
      </c>
      <c r="W28" s="58" t="s">
        <v>116</v>
      </c>
      <c r="X28" s="58" t="s">
        <v>117</v>
      </c>
      <c r="Y28" s="58" t="s">
        <v>118</v>
      </c>
      <c r="Z28" s="58" t="s">
        <v>119</v>
      </c>
      <c r="AA28" s="58" t="s">
        <v>120</v>
      </c>
      <c r="AB28" s="58" t="s">
        <v>121</v>
      </c>
      <c r="AC28" s="58" t="s">
        <v>122</v>
      </c>
      <c r="AD28" s="58" t="s">
        <v>116</v>
      </c>
      <c r="AE28" s="58" t="s">
        <v>117</v>
      </c>
    </row>
    <row r="29" spans="1:31" ht="23.25" customHeight="1" x14ac:dyDescent="0.25">
      <c r="A29" s="60" t="s">
        <v>10</v>
      </c>
      <c r="B29" s="61">
        <v>20</v>
      </c>
      <c r="C29" s="61">
        <v>28</v>
      </c>
      <c r="D29" s="61">
        <v>15</v>
      </c>
      <c r="E29" s="61">
        <v>18</v>
      </c>
      <c r="F29" s="61">
        <v>25</v>
      </c>
      <c r="G29" s="61">
        <v>18</v>
      </c>
      <c r="H29" s="61">
        <v>33</v>
      </c>
      <c r="I29" s="61">
        <v>21</v>
      </c>
      <c r="J29" s="61">
        <v>16</v>
      </c>
      <c r="K29" s="61">
        <v>15</v>
      </c>
      <c r="L29" s="61">
        <v>9</v>
      </c>
      <c r="M29" s="61">
        <v>19</v>
      </c>
      <c r="N29" s="61">
        <v>23</v>
      </c>
      <c r="O29" s="61">
        <v>33</v>
      </c>
      <c r="P29" s="61">
        <v>22</v>
      </c>
      <c r="Q29" s="61">
        <v>19</v>
      </c>
      <c r="R29" s="61">
        <v>26</v>
      </c>
      <c r="S29" s="61">
        <v>17</v>
      </c>
      <c r="T29" s="61">
        <v>24</v>
      </c>
      <c r="U29" s="61">
        <v>28</v>
      </c>
      <c r="V29" s="61">
        <v>20</v>
      </c>
      <c r="W29" s="61">
        <v>22</v>
      </c>
      <c r="X29" s="61">
        <v>24</v>
      </c>
      <c r="Y29" s="61">
        <v>19</v>
      </c>
      <c r="Z29" s="61">
        <v>27</v>
      </c>
      <c r="AA29" s="61">
        <v>17</v>
      </c>
      <c r="AB29" s="61">
        <v>24</v>
      </c>
      <c r="AC29" s="61">
        <v>15</v>
      </c>
      <c r="AD29" s="61">
        <v>18</v>
      </c>
      <c r="AE29" s="61">
        <v>23</v>
      </c>
    </row>
    <row r="30" spans="1:31" ht="28.5" x14ac:dyDescent="0.25">
      <c r="A30" s="60" t="s">
        <v>55</v>
      </c>
      <c r="B30" s="61">
        <v>55</v>
      </c>
      <c r="C30" s="61">
        <v>65</v>
      </c>
      <c r="D30" s="61">
        <v>58</v>
      </c>
      <c r="E30" s="61">
        <v>90</v>
      </c>
      <c r="F30" s="62">
        <v>148</v>
      </c>
      <c r="G30" s="61">
        <v>117</v>
      </c>
      <c r="H30" s="61">
        <v>76</v>
      </c>
      <c r="I30" s="61">
        <v>80</v>
      </c>
      <c r="J30" s="61">
        <v>65</v>
      </c>
      <c r="K30" s="61">
        <v>85</v>
      </c>
      <c r="L30" s="61">
        <v>99</v>
      </c>
      <c r="M30" s="62">
        <v>148</v>
      </c>
      <c r="N30" s="61">
        <v>109</v>
      </c>
      <c r="O30" s="61">
        <v>62</v>
      </c>
      <c r="P30" s="61">
        <v>65</v>
      </c>
      <c r="Q30" s="61">
        <v>57</v>
      </c>
      <c r="R30" s="61">
        <v>88</v>
      </c>
      <c r="S30" s="61">
        <v>88</v>
      </c>
      <c r="T30" s="62">
        <v>119</v>
      </c>
      <c r="U30" s="61">
        <v>101</v>
      </c>
      <c r="V30" s="61">
        <v>68</v>
      </c>
      <c r="W30" s="61">
        <v>61</v>
      </c>
      <c r="X30" s="61">
        <v>57</v>
      </c>
      <c r="Y30" s="61">
        <v>76</v>
      </c>
      <c r="Z30" s="61">
        <v>87</v>
      </c>
      <c r="AA30" s="62">
        <v>134</v>
      </c>
      <c r="AB30" s="62">
        <v>139</v>
      </c>
      <c r="AC30" s="61">
        <v>71</v>
      </c>
      <c r="AD30" s="61">
        <v>73</v>
      </c>
      <c r="AE30" s="61">
        <v>82</v>
      </c>
    </row>
    <row r="32" spans="1:31" ht="38.25" customHeight="1" x14ac:dyDescent="0.25">
      <c r="A32" s="60"/>
      <c r="B32" s="88" t="s">
        <v>123</v>
      </c>
      <c r="C32" s="89"/>
      <c r="D32" s="89"/>
      <c r="E32" s="89"/>
      <c r="F32" s="90"/>
      <c r="G32" s="88" t="s">
        <v>71</v>
      </c>
      <c r="H32" s="89"/>
      <c r="I32" s="89"/>
      <c r="J32" s="89"/>
      <c r="K32" s="89"/>
      <c r="L32" s="89"/>
      <c r="M32" s="90"/>
      <c r="N32" s="88" t="s">
        <v>72</v>
      </c>
      <c r="O32" s="89"/>
      <c r="P32" s="89"/>
      <c r="Q32" s="89"/>
      <c r="R32" s="89"/>
      <c r="S32" s="89"/>
      <c r="T32" s="90"/>
      <c r="U32" s="88" t="s">
        <v>73</v>
      </c>
      <c r="V32" s="89"/>
      <c r="W32" s="89"/>
      <c r="X32" s="89"/>
      <c r="Y32" s="89"/>
      <c r="Z32" s="89"/>
      <c r="AA32" s="90"/>
      <c r="AB32" s="88" t="s">
        <v>74</v>
      </c>
      <c r="AC32" s="89"/>
      <c r="AD32" s="89"/>
      <c r="AE32" s="89"/>
    </row>
    <row r="33" spans="1:31" ht="25.5" x14ac:dyDescent="0.25">
      <c r="A33" s="60"/>
      <c r="B33" s="58" t="s">
        <v>116</v>
      </c>
      <c r="C33" s="58" t="s">
        <v>117</v>
      </c>
      <c r="D33" s="58" t="s">
        <v>118</v>
      </c>
      <c r="E33" s="58" t="s">
        <v>119</v>
      </c>
      <c r="F33" s="58" t="s">
        <v>120</v>
      </c>
      <c r="G33" s="58" t="s">
        <v>121</v>
      </c>
      <c r="H33" s="58" t="s">
        <v>122</v>
      </c>
      <c r="I33" s="58" t="s">
        <v>116</v>
      </c>
      <c r="J33" s="58" t="s">
        <v>117</v>
      </c>
      <c r="K33" s="58" t="s">
        <v>118</v>
      </c>
      <c r="L33" s="58" t="s">
        <v>119</v>
      </c>
      <c r="M33" s="58" t="s">
        <v>120</v>
      </c>
      <c r="N33" s="58" t="s">
        <v>121</v>
      </c>
      <c r="O33" s="58" t="s">
        <v>122</v>
      </c>
      <c r="P33" s="58" t="s">
        <v>116</v>
      </c>
      <c r="Q33" s="58" t="s">
        <v>117</v>
      </c>
      <c r="R33" s="58" t="s">
        <v>118</v>
      </c>
      <c r="S33" s="58" t="s">
        <v>119</v>
      </c>
      <c r="T33" s="58" t="s">
        <v>120</v>
      </c>
      <c r="U33" s="58" t="s">
        <v>121</v>
      </c>
      <c r="V33" s="58" t="s">
        <v>122</v>
      </c>
      <c r="W33" s="58" t="s">
        <v>116</v>
      </c>
      <c r="X33" s="58" t="s">
        <v>117</v>
      </c>
      <c r="Y33" s="58" t="s">
        <v>118</v>
      </c>
      <c r="Z33" s="58" t="s">
        <v>119</v>
      </c>
      <c r="AA33" s="58" t="s">
        <v>120</v>
      </c>
      <c r="AB33" s="58" t="s">
        <v>121</v>
      </c>
      <c r="AC33" s="58" t="s">
        <v>122</v>
      </c>
      <c r="AD33" s="58" t="s">
        <v>116</v>
      </c>
      <c r="AE33" s="58" t="s">
        <v>117</v>
      </c>
    </row>
    <row r="34" spans="1:31" ht="28.5" x14ac:dyDescent="0.25">
      <c r="A34" s="60" t="s">
        <v>57</v>
      </c>
      <c r="B34" s="61">
        <v>0</v>
      </c>
      <c r="C34" s="61">
        <v>8</v>
      </c>
      <c r="D34" s="61">
        <v>4</v>
      </c>
      <c r="E34" s="61">
        <v>0</v>
      </c>
      <c r="F34" s="61">
        <v>0</v>
      </c>
      <c r="G34" s="61">
        <v>10</v>
      </c>
      <c r="H34" s="61">
        <v>6</v>
      </c>
      <c r="I34" s="61">
        <v>3</v>
      </c>
      <c r="J34" s="61">
        <v>4</v>
      </c>
      <c r="K34" s="61">
        <v>4</v>
      </c>
      <c r="L34" s="61">
        <v>0</v>
      </c>
      <c r="M34" s="61">
        <v>0</v>
      </c>
      <c r="N34" s="61">
        <v>3</v>
      </c>
      <c r="O34" s="61">
        <v>4</v>
      </c>
      <c r="P34" s="61">
        <v>7</v>
      </c>
      <c r="Q34" s="62">
        <v>11</v>
      </c>
      <c r="R34" s="61">
        <v>7</v>
      </c>
      <c r="S34" s="61">
        <v>0</v>
      </c>
      <c r="T34" s="61">
        <v>0</v>
      </c>
      <c r="U34" s="61">
        <v>4</v>
      </c>
      <c r="V34" s="61">
        <v>3</v>
      </c>
      <c r="W34" s="61">
        <v>9</v>
      </c>
      <c r="X34" s="61">
        <v>6</v>
      </c>
      <c r="Y34" s="62">
        <v>11</v>
      </c>
      <c r="Z34" s="61">
        <v>0</v>
      </c>
      <c r="AA34" s="61">
        <v>0</v>
      </c>
      <c r="AB34" s="62">
        <v>14</v>
      </c>
      <c r="AC34" s="61">
        <v>5</v>
      </c>
      <c r="AD34" s="61">
        <v>7</v>
      </c>
      <c r="AE34" s="61">
        <v>3</v>
      </c>
    </row>
    <row r="35" spans="1:31" ht="42.75" x14ac:dyDescent="0.25">
      <c r="A35" s="60" t="s">
        <v>124</v>
      </c>
      <c r="B35" s="61">
        <v>1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4</v>
      </c>
      <c r="I35" s="61">
        <v>2</v>
      </c>
      <c r="J35" s="61">
        <v>2</v>
      </c>
      <c r="K35" s="61">
        <v>2</v>
      </c>
      <c r="L35" s="61">
        <v>0</v>
      </c>
      <c r="M35" s="61">
        <v>0</v>
      </c>
      <c r="N35" s="61">
        <v>1</v>
      </c>
      <c r="O35" s="61">
        <v>4</v>
      </c>
      <c r="P35" s="61">
        <v>2</v>
      </c>
      <c r="Q35" s="61">
        <v>0</v>
      </c>
      <c r="R35" s="61">
        <v>1</v>
      </c>
      <c r="S35" s="61">
        <v>0</v>
      </c>
      <c r="T35" s="61">
        <v>0</v>
      </c>
      <c r="U35" s="61">
        <v>2</v>
      </c>
      <c r="V35" s="61">
        <v>5</v>
      </c>
      <c r="W35" s="61">
        <v>0</v>
      </c>
      <c r="X35" s="61">
        <v>5</v>
      </c>
      <c r="Y35" s="61">
        <v>7</v>
      </c>
      <c r="Z35" s="61">
        <v>0</v>
      </c>
      <c r="AA35" s="61">
        <v>0</v>
      </c>
      <c r="AB35" s="61">
        <v>3</v>
      </c>
      <c r="AC35" s="61">
        <v>1</v>
      </c>
      <c r="AD35" s="61">
        <v>3</v>
      </c>
      <c r="AE35" s="61">
        <v>0</v>
      </c>
    </row>
    <row r="36" spans="1:31" ht="27" customHeight="1" x14ac:dyDescent="0.25">
      <c r="A36" s="60" t="s">
        <v>58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2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2</v>
      </c>
      <c r="AC36" s="61">
        <v>0</v>
      </c>
      <c r="AD36" s="61">
        <v>0</v>
      </c>
      <c r="AE36" s="61">
        <v>0</v>
      </c>
    </row>
  </sheetData>
  <mergeCells count="25">
    <mergeCell ref="B2:F2"/>
    <mergeCell ref="G2:M2"/>
    <mergeCell ref="N2:T2"/>
    <mergeCell ref="U2:AA2"/>
    <mergeCell ref="AB2:AE2"/>
    <mergeCell ref="B17:F17"/>
    <mergeCell ref="G17:M17"/>
    <mergeCell ref="N17:T17"/>
    <mergeCell ref="U17:AA17"/>
    <mergeCell ref="AB17:AE17"/>
    <mergeCell ref="B12:F12"/>
    <mergeCell ref="G12:M12"/>
    <mergeCell ref="N12:T12"/>
    <mergeCell ref="U12:AA12"/>
    <mergeCell ref="AB12:AE12"/>
    <mergeCell ref="B27:F27"/>
    <mergeCell ref="G27:M27"/>
    <mergeCell ref="N27:T27"/>
    <mergeCell ref="U27:AA27"/>
    <mergeCell ref="AB27:AE27"/>
    <mergeCell ref="B32:F32"/>
    <mergeCell ref="G32:M32"/>
    <mergeCell ref="N32:T32"/>
    <mergeCell ref="U32:AA32"/>
    <mergeCell ref="AB32:AE32"/>
  </mergeCells>
  <conditionalFormatting sqref="B4:AE10 AH4:AN9">
    <cfRule type="colorScale" priority="13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0:AE10">
    <cfRule type="colorScale" priority="1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4:AE15">
    <cfRule type="colorScale" priority="9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10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9:AE25">
    <cfRule type="colorScale" priority="6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8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5:AE25">
    <cfRule type="colorScale" priority="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9:AE30">
    <cfRule type="colorScale" priority="4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5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4:AE36">
    <cfRule type="colorScale" priority="1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8D7C-C356-4950-BEC2-78DADF559900}">
  <dimension ref="A3:D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52.140625" bestFit="1" customWidth="1"/>
    <col min="3" max="3" width="92.42578125" bestFit="1" customWidth="1"/>
    <col min="4" max="4" width="26.5703125" bestFit="1" customWidth="1"/>
  </cols>
  <sheetData>
    <row r="3" spans="1:4" x14ac:dyDescent="0.25">
      <c r="A3" s="64" t="s">
        <v>126</v>
      </c>
      <c r="B3" s="42" t="s">
        <v>142</v>
      </c>
      <c r="C3" s="42" t="s">
        <v>143</v>
      </c>
      <c r="D3" s="42" t="s">
        <v>144</v>
      </c>
    </row>
    <row r="4" spans="1:4" x14ac:dyDescent="0.25">
      <c r="A4" s="65" t="s">
        <v>78</v>
      </c>
      <c r="B4" s="63">
        <v>4</v>
      </c>
      <c r="C4" s="63">
        <v>0</v>
      </c>
      <c r="D4" s="63">
        <v>0</v>
      </c>
    </row>
    <row r="5" spans="1:4" x14ac:dyDescent="0.25">
      <c r="A5" s="65" t="s">
        <v>84</v>
      </c>
      <c r="B5" s="63">
        <v>4</v>
      </c>
      <c r="C5" s="63">
        <v>2</v>
      </c>
      <c r="D5" s="63">
        <v>0</v>
      </c>
    </row>
    <row r="6" spans="1:4" x14ac:dyDescent="0.25">
      <c r="A6" s="65" t="s">
        <v>91</v>
      </c>
      <c r="B6" s="63">
        <v>7</v>
      </c>
      <c r="C6" s="63">
        <v>1</v>
      </c>
      <c r="D6" s="63">
        <v>0</v>
      </c>
    </row>
    <row r="7" spans="1:4" x14ac:dyDescent="0.25">
      <c r="A7" s="65" t="s">
        <v>98</v>
      </c>
      <c r="B7" s="63">
        <v>11</v>
      </c>
      <c r="C7" s="63">
        <v>7</v>
      </c>
      <c r="D7" s="63">
        <v>0</v>
      </c>
    </row>
    <row r="8" spans="1:4" x14ac:dyDescent="0.25">
      <c r="A8" s="65" t="s">
        <v>127</v>
      </c>
      <c r="B8" s="63">
        <v>26</v>
      </c>
      <c r="C8" s="63">
        <v>10</v>
      </c>
      <c r="D8" s="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Junio Final 2022</vt:lpstr>
      <vt:lpstr>MENSUAL JUNIO</vt:lpstr>
      <vt:lpstr>MAPAS DE CALOR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</dc:creator>
  <cp:lastModifiedBy>Usuario1</cp:lastModifiedBy>
  <dcterms:created xsi:type="dcterms:W3CDTF">2022-07-03T07:16:14Z</dcterms:created>
  <dcterms:modified xsi:type="dcterms:W3CDTF">2022-07-13T17:17:18Z</dcterms:modified>
</cp:coreProperties>
</file>