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MAYO\"/>
    </mc:Choice>
  </mc:AlternateContent>
  <xr:revisionPtr revIDLastSave="0" documentId="13_ncr:1_{946CD482-E4C9-48A3-8565-42A72A9D9444}" xr6:coauthVersionLast="36" xr6:coauthVersionMax="36" xr10:uidLastSave="{00000000-0000-0000-0000-000000000000}"/>
  <bookViews>
    <workbookView xWindow="0" yWindow="0" windowWidth="24000" windowHeight="8925" activeTab="1" xr2:uid="{00000000-000D-0000-FFFF-FFFF00000000}"/>
  </bookViews>
  <sheets>
    <sheet name="Mayo Final 2022" sheetId="8" r:id="rId1"/>
    <sheet name="MENSUAL" sheetId="9" r:id="rId2"/>
    <sheet name="Hoja2" sheetId="11" r:id="rId3"/>
    <sheet name="TABLAS DE CALOR" sheetId="10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" i="9" l="1"/>
  <c r="J99" i="9"/>
  <c r="J98" i="9"/>
  <c r="J97" i="9"/>
  <c r="J96" i="9"/>
  <c r="N43" i="9" l="1"/>
  <c r="M43" i="9"/>
  <c r="N42" i="9"/>
  <c r="M42" i="9"/>
  <c r="M41" i="9"/>
  <c r="P43" i="9"/>
  <c r="Q43" i="9"/>
  <c r="R43" i="9"/>
  <c r="S43" i="9"/>
  <c r="T43" i="9"/>
  <c r="U43" i="9"/>
  <c r="V43" i="9"/>
  <c r="W43" i="9"/>
  <c r="X43" i="9"/>
  <c r="P42" i="9"/>
  <c r="Q42" i="9"/>
  <c r="R42" i="9"/>
  <c r="S42" i="9"/>
  <c r="T42" i="9"/>
  <c r="U42" i="9"/>
  <c r="V42" i="9"/>
  <c r="W42" i="9"/>
  <c r="X42" i="9"/>
  <c r="O43" i="9"/>
  <c r="O42" i="9"/>
  <c r="L43" i="9"/>
  <c r="K43" i="9"/>
  <c r="L42" i="9"/>
  <c r="K42" i="9"/>
  <c r="D43" i="9"/>
  <c r="E43" i="9"/>
  <c r="F43" i="9"/>
  <c r="G43" i="9"/>
  <c r="H43" i="9"/>
  <c r="I43" i="9"/>
  <c r="D42" i="9"/>
  <c r="E42" i="9"/>
  <c r="F42" i="9"/>
  <c r="G42" i="9"/>
  <c r="H42" i="9"/>
  <c r="I42" i="9"/>
  <c r="C43" i="9"/>
  <c r="C42" i="9"/>
  <c r="C41" i="9"/>
  <c r="N41" i="9"/>
  <c r="P41" i="9"/>
  <c r="Q41" i="9"/>
  <c r="R41" i="9"/>
  <c r="S41" i="9"/>
  <c r="T41" i="9"/>
  <c r="U41" i="9"/>
  <c r="V41" i="9"/>
  <c r="W41" i="9"/>
  <c r="X41" i="9"/>
  <c r="O41" i="9"/>
  <c r="L41" i="9"/>
  <c r="K41" i="9"/>
  <c r="D41" i="9"/>
  <c r="E41" i="9"/>
  <c r="F41" i="9"/>
  <c r="G41" i="9"/>
  <c r="H41" i="9"/>
  <c r="I41" i="9"/>
  <c r="AD56" i="9" l="1"/>
  <c r="AE56" i="9"/>
  <c r="AF56" i="9"/>
  <c r="AC56" i="9"/>
  <c r="AC51" i="9"/>
  <c r="AC52" i="9"/>
  <c r="AC53" i="9"/>
  <c r="AC54" i="9"/>
  <c r="AC55" i="9"/>
  <c r="AC50" i="9"/>
  <c r="AB56" i="9"/>
  <c r="AA56" i="9"/>
  <c r="Z51" i="9"/>
  <c r="Z52" i="9"/>
  <c r="Z53" i="9"/>
  <c r="Z54" i="9"/>
  <c r="Z55" i="9"/>
  <c r="Z56" i="9"/>
  <c r="Z50" i="9"/>
  <c r="T56" i="9"/>
  <c r="U56" i="9"/>
  <c r="V56" i="9"/>
  <c r="W56" i="9"/>
  <c r="X56" i="9"/>
  <c r="Y56" i="9"/>
  <c r="S56" i="9"/>
  <c r="R56" i="9"/>
  <c r="R51" i="9"/>
  <c r="R52" i="9"/>
  <c r="R53" i="9"/>
  <c r="R54" i="9"/>
  <c r="R55" i="9"/>
  <c r="R50" i="9"/>
  <c r="Q56" i="9"/>
  <c r="P56" i="9"/>
  <c r="O51" i="9"/>
  <c r="O52" i="9"/>
  <c r="O56" i="9" s="1"/>
  <c r="O53" i="9"/>
  <c r="O54" i="9"/>
  <c r="O55" i="9"/>
  <c r="O50" i="9"/>
  <c r="I56" i="9"/>
  <c r="J56" i="9"/>
  <c r="K56" i="9"/>
  <c r="L56" i="9"/>
  <c r="M56" i="9"/>
  <c r="N56" i="9"/>
  <c r="H56" i="9"/>
  <c r="D39" i="9"/>
  <c r="E39" i="9"/>
  <c r="F39" i="9"/>
  <c r="G39" i="9"/>
  <c r="H39" i="9"/>
  <c r="I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C39" i="9"/>
  <c r="D36" i="9"/>
  <c r="E36" i="9"/>
  <c r="F36" i="9"/>
  <c r="G36" i="9"/>
  <c r="H36" i="9"/>
  <c r="I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C36" i="9"/>
  <c r="D28" i="9"/>
  <c r="E28" i="9"/>
  <c r="F28" i="9"/>
  <c r="G28" i="9"/>
  <c r="H28" i="9"/>
  <c r="I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C28" i="9"/>
  <c r="D20" i="9"/>
  <c r="E20" i="9"/>
  <c r="F20" i="9"/>
  <c r="G20" i="9"/>
  <c r="H20" i="9"/>
  <c r="I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0" i="9"/>
  <c r="D12" i="9"/>
  <c r="E12" i="9"/>
  <c r="F12" i="9"/>
  <c r="G12" i="9"/>
  <c r="G40" i="9" s="1"/>
  <c r="H12" i="9"/>
  <c r="I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2" i="9"/>
  <c r="D4" i="9"/>
  <c r="D40" i="9" s="1"/>
  <c r="E4" i="9"/>
  <c r="F4" i="9"/>
  <c r="F40" i="9" s="1"/>
  <c r="G4" i="9"/>
  <c r="H4" i="9"/>
  <c r="H40" i="9" s="1"/>
  <c r="I4" i="9"/>
  <c r="K4" i="9"/>
  <c r="K40" i="9" s="1"/>
  <c r="L4" i="9"/>
  <c r="M4" i="9"/>
  <c r="M40" i="9" s="1"/>
  <c r="N4" i="9"/>
  <c r="O4" i="9"/>
  <c r="O40" i="9" s="1"/>
  <c r="P4" i="9"/>
  <c r="Q4" i="9"/>
  <c r="Q40" i="9" s="1"/>
  <c r="R4" i="9"/>
  <c r="S4" i="9"/>
  <c r="S40" i="9" s="1"/>
  <c r="T4" i="9"/>
  <c r="U4" i="9"/>
  <c r="U40" i="9" s="1"/>
  <c r="V4" i="9"/>
  <c r="W4" i="9"/>
  <c r="W40" i="9" s="1"/>
  <c r="X4" i="9"/>
  <c r="C4" i="9"/>
  <c r="C40" i="9" s="1"/>
  <c r="Y37" i="9"/>
  <c r="Y3" i="9"/>
  <c r="Y4" i="9" s="1"/>
  <c r="Y38" i="9"/>
  <c r="Y29" i="9"/>
  <c r="Y30" i="9"/>
  <c r="Y31" i="9"/>
  <c r="Y32" i="9"/>
  <c r="Y33" i="9"/>
  <c r="Y34" i="9"/>
  <c r="Y35" i="9"/>
  <c r="Y27" i="9"/>
  <c r="Y21" i="9"/>
  <c r="Y22" i="9"/>
  <c r="Y23" i="9"/>
  <c r="Y24" i="9"/>
  <c r="Y25" i="9"/>
  <c r="Y26" i="9"/>
  <c r="Y19" i="9"/>
  <c r="Y13" i="9"/>
  <c r="Y5" i="9"/>
  <c r="Y6" i="9"/>
  <c r="Y7" i="9"/>
  <c r="Y8" i="9"/>
  <c r="Y9" i="9"/>
  <c r="Y10" i="9"/>
  <c r="Y11" i="9"/>
  <c r="Y14" i="9"/>
  <c r="Y15" i="9"/>
  <c r="Y16" i="9"/>
  <c r="Y17" i="9"/>
  <c r="Y18" i="9"/>
  <c r="J5" i="9"/>
  <c r="Z5" i="9" s="1"/>
  <c r="J6" i="9"/>
  <c r="Z6" i="9" s="1"/>
  <c r="J7" i="9"/>
  <c r="Z7" i="9" s="1"/>
  <c r="J8" i="9"/>
  <c r="Z8" i="9" s="1"/>
  <c r="J9" i="9"/>
  <c r="Z9" i="9" s="1"/>
  <c r="J10" i="9"/>
  <c r="Z10" i="9" s="1"/>
  <c r="J11" i="9"/>
  <c r="Z11" i="9" s="1"/>
  <c r="J13" i="9"/>
  <c r="Z13" i="9" s="1"/>
  <c r="J14" i="9"/>
  <c r="J15" i="9"/>
  <c r="J16" i="9"/>
  <c r="J17" i="9"/>
  <c r="J18" i="9"/>
  <c r="J19" i="9"/>
  <c r="J21" i="9"/>
  <c r="J22" i="9"/>
  <c r="Z22" i="9" s="1"/>
  <c r="J23" i="9"/>
  <c r="J24" i="9"/>
  <c r="Z24" i="9" s="1"/>
  <c r="J25" i="9"/>
  <c r="J26" i="9"/>
  <c r="Z26" i="9" s="1"/>
  <c r="J27" i="9"/>
  <c r="J29" i="9"/>
  <c r="J30" i="9"/>
  <c r="J31" i="9"/>
  <c r="J32" i="9"/>
  <c r="J33" i="9"/>
  <c r="J34" i="9"/>
  <c r="J35" i="9"/>
  <c r="J37" i="9"/>
  <c r="J39" i="9" s="1"/>
  <c r="J38" i="9"/>
  <c r="Z38" i="9" s="1"/>
  <c r="J3" i="9"/>
  <c r="Z3" i="9" s="1"/>
  <c r="Z4" i="9" s="1"/>
  <c r="I40" i="9" l="1"/>
  <c r="E40" i="9"/>
  <c r="J36" i="9"/>
  <c r="J28" i="9"/>
  <c r="J20" i="9"/>
  <c r="Z12" i="9"/>
  <c r="Y12" i="9"/>
  <c r="Y28" i="9"/>
  <c r="Y36" i="9"/>
  <c r="Y20" i="9"/>
  <c r="Y39" i="9"/>
  <c r="X40" i="9"/>
  <c r="V40" i="9"/>
  <c r="T40" i="9"/>
  <c r="R40" i="9"/>
  <c r="P40" i="9"/>
  <c r="N40" i="9"/>
  <c r="L40" i="9"/>
  <c r="J4" i="9"/>
  <c r="J12" i="9"/>
  <c r="Z37" i="9"/>
  <c r="Z39" i="9" s="1"/>
  <c r="Z34" i="9"/>
  <c r="Z32" i="9"/>
  <c r="Z30" i="9"/>
  <c r="Z27" i="9"/>
  <c r="Z18" i="9"/>
  <c r="Z16" i="9"/>
  <c r="Z14" i="9"/>
  <c r="Z25" i="9"/>
  <c r="Z23" i="9"/>
  <c r="Z21" i="9"/>
  <c r="Z35" i="9"/>
  <c r="Z33" i="9"/>
  <c r="Z31" i="9"/>
  <c r="Z29" i="9"/>
  <c r="Z19" i="9"/>
  <c r="Z17" i="9"/>
  <c r="Z15" i="9"/>
  <c r="R34" i="8"/>
  <c r="Z36" i="9" l="1"/>
  <c r="Z28" i="9"/>
  <c r="J40" i="9"/>
  <c r="Y40" i="9"/>
  <c r="Z20" i="9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W34" i="8"/>
  <c r="V34" i="8"/>
  <c r="U34" i="8"/>
  <c r="T34" i="8"/>
  <c r="S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Z40" i="9" l="1"/>
  <c r="X34" i="8"/>
</calcChain>
</file>

<file path=xl/sharedStrings.xml><?xml version="1.0" encoding="utf-8"?>
<sst xmlns="http://schemas.openxmlformats.org/spreadsheetml/2006/main" count="426" uniqueCount="145">
  <si>
    <t xml:space="preserve">Semana </t>
  </si>
  <si>
    <t xml:space="preserve">Fecha </t>
  </si>
  <si>
    <t>2.1 0</t>
  </si>
  <si>
    <t>Total semanal</t>
  </si>
  <si>
    <t>Atenciones primer contacto presenciales</t>
  </si>
  <si>
    <t xml:space="preserve">Atenciones primer contacto a distancia </t>
  </si>
  <si>
    <t>Atenciones seguimiento psicológico</t>
  </si>
  <si>
    <t xml:space="preserve">Asesorías Telmujer </t>
  </si>
  <si>
    <t xml:space="preserve">   Atenciones psicológicas y jurídicas refugio </t>
  </si>
  <si>
    <t xml:space="preserve"> Atenciones de primera vez Centro de Empoderamiento Infantil</t>
  </si>
  <si>
    <t>Atenciones de seguimiento Centro de Empoderamiento Infantil</t>
  </si>
  <si>
    <t xml:space="preserve">Atenciones por medios digitales  (WhatsApp) </t>
  </si>
  <si>
    <t xml:space="preserve">Asesorías jurídicas subsecuentes  </t>
  </si>
  <si>
    <t xml:space="preserve">Acompañamientos jurídicos </t>
  </si>
  <si>
    <t xml:space="preserve">Atención psicológica de primera vez y subsecuente a niñas, niños y adolescentes en Refugio </t>
  </si>
  <si>
    <t xml:space="preserve">Seguimientos de Trabajo Social </t>
  </si>
  <si>
    <t xml:space="preserve">Ingresos al refugio </t>
  </si>
  <si>
    <t>Atenciones seguimiento psicológico UAM</t>
  </si>
  <si>
    <t>Asesorías jurídicas subsecuentes UAM</t>
  </si>
  <si>
    <t>Acompañamientos jurídicos  UAM</t>
  </si>
  <si>
    <t>Atenciones de primera vez y subsecuentes a niñas, niños y adolescentes en UAM</t>
  </si>
  <si>
    <t>Atenciones primer contacto presenciales en UAM</t>
  </si>
  <si>
    <t>Atenciones primer contacto a distancia  en UAM</t>
  </si>
  <si>
    <t>Seguimientos de Trabajo Social en UAM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</si>
  <si>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</si>
  <si>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</si>
  <si>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</si>
  <si>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</si>
  <si>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</si>
  <si>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</si>
  <si>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</si>
  <si>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 xml:space="preserve">Acumulado semanal </t>
  </si>
  <si>
    <t xml:space="preserve">   Folios de conocimiento Telmujer 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</si>
  <si>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</si>
  <si>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</si>
  <si>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</si>
  <si>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</si>
  <si>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</si>
  <si>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</si>
  <si>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</si>
  <si>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</si>
  <si>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</si>
  <si>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</si>
  <si>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</si>
  <si>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</si>
  <si>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</si>
  <si>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</si>
  <si>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</si>
  <si>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</si>
  <si>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</si>
  <si>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</si>
  <si>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</si>
  <si>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</si>
  <si>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</si>
  <si>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</si>
  <si>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 xml:space="preserve">Ingresos al Refugio </t>
  </si>
  <si>
    <t xml:space="preserve">Incidentes de conocimiento Telmujer </t>
  </si>
  <si>
    <t xml:space="preserve">Atenciones vía WhatsApp </t>
  </si>
  <si>
    <t>TOTAL CI</t>
  </si>
  <si>
    <t>TOTAL UAM</t>
  </si>
  <si>
    <t xml:space="preserve">   Atenciones psicológicas y jurídicas Refugio </t>
  </si>
  <si>
    <t>Semana 1
01</t>
  </si>
  <si>
    <t>Semana 2
02 al 08</t>
  </si>
  <si>
    <t>Semana 3
09 al 15</t>
  </si>
  <si>
    <t>Semana 4
16 al 22</t>
  </si>
  <si>
    <t>Semana 5
23 al 29</t>
  </si>
  <si>
    <t>semana 6
30 al 31</t>
  </si>
  <si>
    <t xml:space="preserve"> Atenciones de primera vez (Centro de Empoderamiento)</t>
  </si>
  <si>
    <t>Atenciones de seguimiento (Centro de Empoderamiento)</t>
  </si>
  <si>
    <t>01
D</t>
  </si>
  <si>
    <t>02
L</t>
  </si>
  <si>
    <t>03
MA</t>
  </si>
  <si>
    <t>04
MI</t>
  </si>
  <si>
    <t>05
J</t>
  </si>
  <si>
    <t>06
V</t>
  </si>
  <si>
    <t>07
S</t>
  </si>
  <si>
    <t>08
D</t>
  </si>
  <si>
    <t>09
L</t>
  </si>
  <si>
    <t>10
MA</t>
  </si>
  <si>
    <t>11
MI</t>
  </si>
  <si>
    <t>12
J</t>
  </si>
  <si>
    <t>13
V</t>
  </si>
  <si>
    <t>14
S</t>
  </si>
  <si>
    <t>15
D</t>
  </si>
  <si>
    <t>16
L</t>
  </si>
  <si>
    <t>17
MA</t>
  </si>
  <si>
    <t>18
MI</t>
  </si>
  <si>
    <t>19
J</t>
  </si>
  <si>
    <t>20
V</t>
  </si>
  <si>
    <t>21
S</t>
  </si>
  <si>
    <t>22
D</t>
  </si>
  <si>
    <t>23
L</t>
  </si>
  <si>
    <t>25
MI</t>
  </si>
  <si>
    <t>26
J</t>
  </si>
  <si>
    <t>27
V</t>
  </si>
  <si>
    <t>28
S</t>
  </si>
  <si>
    <t>29
D</t>
  </si>
  <si>
    <t>30
L</t>
  </si>
  <si>
    <t>31
MA</t>
  </si>
  <si>
    <t>Total Centro Integral</t>
  </si>
  <si>
    <t>Total Centro de Empoderamiento</t>
  </si>
  <si>
    <t>Atenciones de primera vez y subsecuentes a NNyA (UAM)</t>
  </si>
  <si>
    <t>Atenciones primer contacto presenciales (UAM)</t>
  </si>
  <si>
    <t>Atenciones primer contacto a distancia  (UAM)</t>
  </si>
  <si>
    <t>Seguimientos de Trabajo Social (UAM)</t>
  </si>
  <si>
    <t>Atenciones seguimiento psicológico (UAM)</t>
  </si>
  <si>
    <t>Asesorías jurídicas subsecuentes (UAM)</t>
  </si>
  <si>
    <t>Acompañamientos jurídicos  (UAM)</t>
  </si>
  <si>
    <t>Atenciones a mujeres UAM</t>
  </si>
  <si>
    <t xml:space="preserve">Atención psicológica de primera vez y subsecuente a NNyA en Refugio </t>
  </si>
  <si>
    <t>PROMEDIO</t>
  </si>
  <si>
    <t>MAX</t>
  </si>
  <si>
    <t>MIN</t>
  </si>
  <si>
    <t>D</t>
  </si>
  <si>
    <t>L</t>
  </si>
  <si>
    <t>MA</t>
  </si>
  <si>
    <t>MI</t>
  </si>
  <si>
    <t>J</t>
  </si>
  <si>
    <t>V</t>
  </si>
  <si>
    <t>S</t>
  </si>
  <si>
    <t>Semana 6
30 al 31</t>
  </si>
  <si>
    <t>Días</t>
  </si>
  <si>
    <t>Etiquetas de fila</t>
  </si>
  <si>
    <t>Total general</t>
  </si>
  <si>
    <t>Atenciones a mujeres en Centro Integral</t>
  </si>
  <si>
    <t>Atenciones a NNyA en Centro de Empoderamiento</t>
  </si>
  <si>
    <t>Día</t>
  </si>
  <si>
    <t>Domingo</t>
  </si>
  <si>
    <t>Sábado</t>
  </si>
  <si>
    <t>Viernes</t>
  </si>
  <si>
    <t>Jueves</t>
  </si>
  <si>
    <t>Miércoles</t>
  </si>
  <si>
    <t>Martes</t>
  </si>
  <si>
    <t>Lunes</t>
  </si>
  <si>
    <t>24
MA</t>
  </si>
  <si>
    <t>Asesorías Telmujer</t>
  </si>
  <si>
    <t>Incidentes de conocimiento Telmujer</t>
  </si>
  <si>
    <t xml:space="preserve">Suma de    Atenciones psicológicas y jurídicas Refugio </t>
  </si>
  <si>
    <t xml:space="preserve">Suma de Atención psicológica de primera vez y subsecuente a NNyA en Refugio </t>
  </si>
  <si>
    <t xml:space="preserve">Suma de Ingresos al Refugio </t>
  </si>
  <si>
    <t>Centro Integral</t>
  </si>
  <si>
    <t>Centro de Empoderamiento</t>
  </si>
  <si>
    <t>UAMs</t>
  </si>
  <si>
    <t>Telmujer</t>
  </si>
  <si>
    <t>Refugio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</si>
</sst>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  <font>
      <b/>
      <sz val="10"/>
      <color rgb="FF5C4D62"/>
      <name val="Adelle Sans Light"/>
      <family val="3"/>
    </font>
    <font>
      <b/>
      <sz val="11"/>
      <color theme="1"/>
      <name val="Adelle Sans Light"/>
      <family val="3"/>
    </font>
    <font>
      <b/>
      <sz val="11"/>
      <color rgb="FF5C4D62"/>
      <name val="Adelle Sans Light"/>
      <family val="3"/>
    </font>
    <font>
      <sz val="11"/>
      <color rgb="FF5C4D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rgb="FF660033"/>
      </patternFill>
    </fill>
    <fill>
      <patternFill patternType="solid">
        <fgColor theme="4" tint="0.79998168889431442"/>
        <bgColor rgb="FF66003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0" xfId="0" applyFill="1"/>
    <xf numFmtId="164" fontId="1" fillId="7" borderId="1" xfId="0" applyNumberFormat="1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0" fillId="6" borderId="0" xfId="0" applyFill="1"/>
    <xf numFmtId="0" fontId="1" fillId="7" borderId="19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 wrapText="1" readingOrder="1"/>
    </xf>
    <xf numFmtId="0" fontId="10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9" fillId="11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0" fillId="11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 readingOrder="1"/>
    </xf>
    <xf numFmtId="0" fontId="8" fillId="0" borderId="21" xfId="0" applyFont="1" applyBorder="1" applyAlignment="1">
      <alignment horizontal="center" vertical="center" wrapText="1" readingOrder="1"/>
    </xf>
    <xf numFmtId="0" fontId="8" fillId="0" borderId="22" xfId="0" applyFont="1" applyBorder="1" applyAlignment="1">
      <alignment horizontal="center" vertical="center" wrapText="1" readingOrder="1"/>
    </xf>
    <xf numFmtId="0" fontId="8" fillId="0" borderId="23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7899F"/>
      <color rgb="FF5C4D62"/>
      <color rgb="FF584D5F"/>
      <color rgb="FFE3DFE5"/>
      <color rgb="FF54002A"/>
      <color rgb="FF990033"/>
      <color rgb="FF9A004D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8D-4F8A-BD46-B4DF8F2AF6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8D-4F8A-BD46-B4DF8F2AF6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8D-4F8A-BD46-B4DF8F2AF6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8D-4F8A-BD46-B4DF8F2AF6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8D-4F8A-BD46-B4DF8F2AF6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8D-4F8A-BD46-B4DF8F2AF6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8D-4F8A-BD46-B4DF8F2AF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MENSUAL!$C$2:$I$2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 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MENSUAL!$C$40:$I$40</c:f>
              <c:numCache>
                <c:formatCode>General</c:formatCode>
                <c:ptCount val="7"/>
                <c:pt idx="0">
                  <c:v>104</c:v>
                </c:pt>
                <c:pt idx="1">
                  <c:v>15</c:v>
                </c:pt>
                <c:pt idx="2">
                  <c:v>397</c:v>
                </c:pt>
                <c:pt idx="3">
                  <c:v>138</c:v>
                </c:pt>
                <c:pt idx="4">
                  <c:v>179</c:v>
                </c:pt>
                <c:pt idx="5">
                  <c:v>9</c:v>
                </c:pt>
                <c:pt idx="6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1-4182-B5F4-8ADC0E35DF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MENSUAL!$G$50</c:f>
              <c:strCache>
                <c:ptCount val="1"/>
                <c:pt idx="0">
                  <c:v>Semana 1
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MENSUAL!$AA$49:$AB$49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MENSUAL!$AA$50:$AB$50</c:f>
              <c:numCache>
                <c:formatCode>General</c:formatCode>
                <c:ptCount val="2"/>
                <c:pt idx="0">
                  <c:v>30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8-489B-9FDF-30C75D48420E}"/>
            </c:ext>
          </c:extLst>
        </c:ser>
        <c:ser>
          <c:idx val="1"/>
          <c:order val="1"/>
          <c:tx>
            <c:strRef>
              <c:f>MENSUAL!$G$51</c:f>
              <c:strCache>
                <c:ptCount val="1"/>
                <c:pt idx="0">
                  <c:v>Semana 2
02 al 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MENSUAL!$AA$49:$AB$49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MENSUAL!$AA$51:$AB$51</c:f>
              <c:numCache>
                <c:formatCode>General</c:formatCode>
                <c:ptCount val="2"/>
                <c:pt idx="0">
                  <c:v>158</c:v>
                </c:pt>
                <c:pt idx="1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8-489B-9FDF-30C75D48420E}"/>
            </c:ext>
          </c:extLst>
        </c:ser>
        <c:ser>
          <c:idx val="2"/>
          <c:order val="2"/>
          <c:tx>
            <c:strRef>
              <c:f>MENSUAL!$G$52</c:f>
              <c:strCache>
                <c:ptCount val="1"/>
                <c:pt idx="0">
                  <c:v>Semana 3
09 al 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MENSUAL!$AA$49:$AB$49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MENSUAL!$AA$52:$AB$52</c:f>
              <c:numCache>
                <c:formatCode>General</c:formatCode>
                <c:ptCount val="2"/>
                <c:pt idx="0">
                  <c:v>134</c:v>
                </c:pt>
                <c:pt idx="1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8-489B-9FDF-30C75D48420E}"/>
            </c:ext>
          </c:extLst>
        </c:ser>
        <c:ser>
          <c:idx val="3"/>
          <c:order val="3"/>
          <c:tx>
            <c:strRef>
              <c:f>MENSUAL!$G$53</c:f>
              <c:strCache>
                <c:ptCount val="1"/>
                <c:pt idx="0">
                  <c:v>Semana 4
16 al 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MENSUAL!$AA$49:$AB$49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MENSUAL!$AA$53:$AB$53</c:f>
              <c:numCache>
                <c:formatCode>General</c:formatCode>
                <c:ptCount val="2"/>
                <c:pt idx="0">
                  <c:v>155</c:v>
                </c:pt>
                <c:pt idx="1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8-489B-9FDF-30C75D48420E}"/>
            </c:ext>
          </c:extLst>
        </c:ser>
        <c:ser>
          <c:idx val="4"/>
          <c:order val="4"/>
          <c:tx>
            <c:strRef>
              <c:f>MENSUAL!$G$54</c:f>
              <c:strCache>
                <c:ptCount val="1"/>
                <c:pt idx="0">
                  <c:v>Semana 5
23 al 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MENSUAL!$AA$49:$AB$49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MENSUAL!$AA$54:$AB$54</c:f>
              <c:numCache>
                <c:formatCode>General</c:formatCode>
                <c:ptCount val="2"/>
                <c:pt idx="0">
                  <c:v>172</c:v>
                </c:pt>
                <c:pt idx="1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A8-489B-9FDF-30C75D48420E}"/>
            </c:ext>
          </c:extLst>
        </c:ser>
        <c:ser>
          <c:idx val="5"/>
          <c:order val="5"/>
          <c:tx>
            <c:strRef>
              <c:f>MENSUAL!$G$55</c:f>
              <c:strCache>
                <c:ptCount val="1"/>
                <c:pt idx="0">
                  <c:v>Semana 6
30 al 31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MENSUAL!$AA$49:$AB$49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MENSUAL!$AA$55:$AB$55</c:f>
              <c:numCache>
                <c:formatCode>General</c:formatCode>
                <c:ptCount val="2"/>
                <c:pt idx="0">
                  <c:v>60</c:v>
                </c:pt>
                <c:pt idx="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A8-489B-9FDF-30C75D4842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697823"/>
        <c:axId val="844660399"/>
      </c:barChart>
      <c:catAx>
        <c:axId val="9896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844660399"/>
        <c:crosses val="autoZero"/>
        <c:auto val="1"/>
        <c:lblAlgn val="ctr"/>
        <c:lblOffset val="100"/>
        <c:noMultiLvlLbl val="0"/>
      </c:catAx>
      <c:valAx>
        <c:axId val="8446603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96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MENSUAL!$M$59</c:f>
              <c:strCache>
                <c:ptCount val="1"/>
                <c:pt idx="0">
                  <c:v>Asesorías Telmujer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MENSUAL!$H$60:$H$90</c:f>
              <c:strCache>
                <c:ptCount val="31"/>
                <c:pt idx="0">
                  <c:v>01
D</c:v>
                </c:pt>
                <c:pt idx="1">
                  <c:v>02
L</c:v>
                </c:pt>
                <c:pt idx="2">
                  <c:v>03
MA</c:v>
                </c:pt>
                <c:pt idx="3">
                  <c:v>04
MI</c:v>
                </c:pt>
                <c:pt idx="4">
                  <c:v>05
J</c:v>
                </c:pt>
                <c:pt idx="5">
                  <c:v>06
V</c:v>
                </c:pt>
                <c:pt idx="6">
                  <c:v>07
S</c:v>
                </c:pt>
                <c:pt idx="7">
                  <c:v>08
D</c:v>
                </c:pt>
                <c:pt idx="8">
                  <c:v>09
L</c:v>
                </c:pt>
                <c:pt idx="9">
                  <c:v>10
MA</c:v>
                </c:pt>
                <c:pt idx="10">
                  <c:v>11
MI</c:v>
                </c:pt>
                <c:pt idx="11">
                  <c:v>12
J</c:v>
                </c:pt>
                <c:pt idx="12">
                  <c:v>13
V</c:v>
                </c:pt>
                <c:pt idx="13">
                  <c:v>14
S</c:v>
                </c:pt>
                <c:pt idx="14">
                  <c:v>15
D</c:v>
                </c:pt>
                <c:pt idx="15">
                  <c:v>16
L</c:v>
                </c:pt>
                <c:pt idx="16">
                  <c:v>17
MA</c:v>
                </c:pt>
                <c:pt idx="17">
                  <c:v>18
MI</c:v>
                </c:pt>
                <c:pt idx="18">
                  <c:v>19
J</c:v>
                </c:pt>
                <c:pt idx="19">
                  <c:v>20
V</c:v>
                </c:pt>
                <c:pt idx="20">
                  <c:v>21
S</c:v>
                </c:pt>
                <c:pt idx="21">
                  <c:v>22
D</c:v>
                </c:pt>
                <c:pt idx="22">
                  <c:v>23
L</c:v>
                </c:pt>
                <c:pt idx="23">
                  <c:v>24
MA</c:v>
                </c:pt>
                <c:pt idx="24">
                  <c:v>25
MI</c:v>
                </c:pt>
                <c:pt idx="25">
                  <c:v>26
J</c:v>
                </c:pt>
                <c:pt idx="26">
                  <c:v>27
V</c:v>
                </c:pt>
                <c:pt idx="27">
                  <c:v>28
S</c:v>
                </c:pt>
                <c:pt idx="28">
                  <c:v>29
D</c:v>
                </c:pt>
                <c:pt idx="29">
                  <c:v>30
L</c:v>
                </c:pt>
                <c:pt idx="30">
                  <c:v>31
MA</c:v>
                </c:pt>
              </c:strCache>
            </c:strRef>
          </c:cat>
          <c:val>
            <c:numRef>
              <c:f>MENSUAL!$M$60:$M$90</c:f>
              <c:numCache>
                <c:formatCode>General</c:formatCode>
                <c:ptCount val="31"/>
                <c:pt idx="0">
                  <c:v>30</c:v>
                </c:pt>
                <c:pt idx="1">
                  <c:v>24</c:v>
                </c:pt>
                <c:pt idx="2">
                  <c:v>29</c:v>
                </c:pt>
                <c:pt idx="3">
                  <c:v>24</c:v>
                </c:pt>
                <c:pt idx="4">
                  <c:v>20</c:v>
                </c:pt>
                <c:pt idx="5">
                  <c:v>21</c:v>
                </c:pt>
                <c:pt idx="6">
                  <c:v>17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22</c:v>
                </c:pt>
                <c:pt idx="11">
                  <c:v>11</c:v>
                </c:pt>
                <c:pt idx="12">
                  <c:v>19</c:v>
                </c:pt>
                <c:pt idx="13">
                  <c:v>15</c:v>
                </c:pt>
                <c:pt idx="14">
                  <c:v>16</c:v>
                </c:pt>
                <c:pt idx="15">
                  <c:v>23</c:v>
                </c:pt>
                <c:pt idx="16">
                  <c:v>17</c:v>
                </c:pt>
                <c:pt idx="17">
                  <c:v>22</c:v>
                </c:pt>
                <c:pt idx="18">
                  <c:v>28</c:v>
                </c:pt>
                <c:pt idx="19">
                  <c:v>32</c:v>
                </c:pt>
                <c:pt idx="20">
                  <c:v>17</c:v>
                </c:pt>
                <c:pt idx="21">
                  <c:v>16</c:v>
                </c:pt>
                <c:pt idx="22">
                  <c:v>23</c:v>
                </c:pt>
                <c:pt idx="23">
                  <c:v>26</c:v>
                </c:pt>
                <c:pt idx="24">
                  <c:v>24</c:v>
                </c:pt>
                <c:pt idx="25">
                  <c:v>26</c:v>
                </c:pt>
                <c:pt idx="26">
                  <c:v>21</c:v>
                </c:pt>
                <c:pt idx="27">
                  <c:v>24</c:v>
                </c:pt>
                <c:pt idx="28">
                  <c:v>28</c:v>
                </c:pt>
                <c:pt idx="29">
                  <c:v>28</c:v>
                </c:pt>
                <c:pt idx="3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8-4E3A-B877-C41B03793B02}"/>
            </c:ext>
          </c:extLst>
        </c:ser>
        <c:ser>
          <c:idx val="1"/>
          <c:order val="1"/>
          <c:tx>
            <c:strRef>
              <c:f>MENSUAL!$N$59</c:f>
              <c:strCache>
                <c:ptCount val="1"/>
                <c:pt idx="0">
                  <c:v>Incidentes de conocimiento Telmujer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MENSUAL!$H$60:$H$90</c:f>
              <c:strCache>
                <c:ptCount val="31"/>
                <c:pt idx="0">
                  <c:v>01
D</c:v>
                </c:pt>
                <c:pt idx="1">
                  <c:v>02
L</c:v>
                </c:pt>
                <c:pt idx="2">
                  <c:v>03
MA</c:v>
                </c:pt>
                <c:pt idx="3">
                  <c:v>04
MI</c:v>
                </c:pt>
                <c:pt idx="4">
                  <c:v>05
J</c:v>
                </c:pt>
                <c:pt idx="5">
                  <c:v>06
V</c:v>
                </c:pt>
                <c:pt idx="6">
                  <c:v>07
S</c:v>
                </c:pt>
                <c:pt idx="7">
                  <c:v>08
D</c:v>
                </c:pt>
                <c:pt idx="8">
                  <c:v>09
L</c:v>
                </c:pt>
                <c:pt idx="9">
                  <c:v>10
MA</c:v>
                </c:pt>
                <c:pt idx="10">
                  <c:v>11
MI</c:v>
                </c:pt>
                <c:pt idx="11">
                  <c:v>12
J</c:v>
                </c:pt>
                <c:pt idx="12">
                  <c:v>13
V</c:v>
                </c:pt>
                <c:pt idx="13">
                  <c:v>14
S</c:v>
                </c:pt>
                <c:pt idx="14">
                  <c:v>15
D</c:v>
                </c:pt>
                <c:pt idx="15">
                  <c:v>16
L</c:v>
                </c:pt>
                <c:pt idx="16">
                  <c:v>17
MA</c:v>
                </c:pt>
                <c:pt idx="17">
                  <c:v>18
MI</c:v>
                </c:pt>
                <c:pt idx="18">
                  <c:v>19
J</c:v>
                </c:pt>
                <c:pt idx="19">
                  <c:v>20
V</c:v>
                </c:pt>
                <c:pt idx="20">
                  <c:v>21
S</c:v>
                </c:pt>
                <c:pt idx="21">
                  <c:v>22
D</c:v>
                </c:pt>
                <c:pt idx="22">
                  <c:v>23
L</c:v>
                </c:pt>
                <c:pt idx="23">
                  <c:v>24
MA</c:v>
                </c:pt>
                <c:pt idx="24">
                  <c:v>25
MI</c:v>
                </c:pt>
                <c:pt idx="25">
                  <c:v>26
J</c:v>
                </c:pt>
                <c:pt idx="26">
                  <c:v>27
V</c:v>
                </c:pt>
                <c:pt idx="27">
                  <c:v>28
S</c:v>
                </c:pt>
                <c:pt idx="28">
                  <c:v>29
D</c:v>
                </c:pt>
                <c:pt idx="29">
                  <c:v>30
L</c:v>
                </c:pt>
                <c:pt idx="30">
                  <c:v>31
MA</c:v>
                </c:pt>
              </c:strCache>
            </c:strRef>
          </c:cat>
          <c:val>
            <c:numRef>
              <c:f>MENSUAL!$N$60:$N$90</c:f>
              <c:numCache>
                <c:formatCode>General</c:formatCode>
                <c:ptCount val="31"/>
                <c:pt idx="0">
                  <c:v>134</c:v>
                </c:pt>
                <c:pt idx="1">
                  <c:v>110</c:v>
                </c:pt>
                <c:pt idx="2">
                  <c:v>68</c:v>
                </c:pt>
                <c:pt idx="3">
                  <c:v>85</c:v>
                </c:pt>
                <c:pt idx="4">
                  <c:v>83</c:v>
                </c:pt>
                <c:pt idx="5">
                  <c:v>87</c:v>
                </c:pt>
                <c:pt idx="6">
                  <c:v>113</c:v>
                </c:pt>
                <c:pt idx="7">
                  <c:v>171</c:v>
                </c:pt>
                <c:pt idx="8">
                  <c:v>108</c:v>
                </c:pt>
                <c:pt idx="9">
                  <c:v>109</c:v>
                </c:pt>
                <c:pt idx="10">
                  <c:v>97</c:v>
                </c:pt>
                <c:pt idx="11">
                  <c:v>77</c:v>
                </c:pt>
                <c:pt idx="12">
                  <c:v>83</c:v>
                </c:pt>
                <c:pt idx="13">
                  <c:v>101</c:v>
                </c:pt>
                <c:pt idx="14">
                  <c:v>160</c:v>
                </c:pt>
                <c:pt idx="15">
                  <c:v>146</c:v>
                </c:pt>
                <c:pt idx="16">
                  <c:v>78</c:v>
                </c:pt>
                <c:pt idx="17">
                  <c:v>74</c:v>
                </c:pt>
                <c:pt idx="18">
                  <c:v>82</c:v>
                </c:pt>
                <c:pt idx="19">
                  <c:v>68</c:v>
                </c:pt>
                <c:pt idx="20">
                  <c:v>106</c:v>
                </c:pt>
                <c:pt idx="21">
                  <c:v>94</c:v>
                </c:pt>
                <c:pt idx="22">
                  <c:v>111</c:v>
                </c:pt>
                <c:pt idx="23">
                  <c:v>84</c:v>
                </c:pt>
                <c:pt idx="24">
                  <c:v>68</c:v>
                </c:pt>
                <c:pt idx="25">
                  <c:v>83</c:v>
                </c:pt>
                <c:pt idx="26">
                  <c:v>62</c:v>
                </c:pt>
                <c:pt idx="27">
                  <c:v>115</c:v>
                </c:pt>
                <c:pt idx="28">
                  <c:v>146</c:v>
                </c:pt>
                <c:pt idx="29">
                  <c:v>103</c:v>
                </c:pt>
                <c:pt idx="3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8-4E3A-B877-C41B03793B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0099071"/>
        <c:axId val="839232527"/>
      </c:lineChart>
      <c:catAx>
        <c:axId val="99009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839232527"/>
        <c:crosses val="autoZero"/>
        <c:auto val="1"/>
        <c:lblAlgn val="ctr"/>
        <c:lblOffset val="100"/>
        <c:noMultiLvlLbl val="0"/>
      </c:catAx>
      <c:valAx>
        <c:axId val="839232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 sz="2200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99009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MENSUAL!$G$50</c:f>
              <c:strCache>
                <c:ptCount val="1"/>
                <c:pt idx="0">
                  <c:v>Semana 1
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MENSUAL!$AD$49:$AF$49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MENSUAL!$AD$50:$AF$50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6-44E5-A2DE-7CD9C82885FA}"/>
            </c:ext>
          </c:extLst>
        </c:ser>
        <c:ser>
          <c:idx val="1"/>
          <c:order val="1"/>
          <c:tx>
            <c:strRef>
              <c:f>MENSUAL!$G$51</c:f>
              <c:strCache>
                <c:ptCount val="1"/>
                <c:pt idx="0">
                  <c:v>Semana 2
02 al 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MENSUAL!$AD$49:$AF$49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MENSUAL!$AD$51:$AF$51</c:f>
              <c:numCache>
                <c:formatCode>General</c:formatCode>
                <c:ptCount val="3"/>
                <c:pt idx="0">
                  <c:v>18</c:v>
                </c:pt>
                <c:pt idx="1">
                  <c:v>35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6-44E5-A2DE-7CD9C82885FA}"/>
            </c:ext>
          </c:extLst>
        </c:ser>
        <c:ser>
          <c:idx val="2"/>
          <c:order val="2"/>
          <c:tx>
            <c:strRef>
              <c:f>MENSUAL!$G$52</c:f>
              <c:strCache>
                <c:ptCount val="1"/>
                <c:pt idx="0">
                  <c:v>Semana 3
09 al 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MENSUAL!$AD$49:$AF$49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MENSUAL!$AD$52:$AF$52</c:f>
              <c:numCache>
                <c:formatCode>General</c:formatCode>
                <c:ptCount val="3"/>
                <c:pt idx="0">
                  <c:v>19</c:v>
                </c:pt>
                <c:pt idx="1">
                  <c:v>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A6-44E5-A2DE-7CD9C82885FA}"/>
            </c:ext>
          </c:extLst>
        </c:ser>
        <c:ser>
          <c:idx val="3"/>
          <c:order val="3"/>
          <c:tx>
            <c:strRef>
              <c:f>MENSUAL!$G$53</c:f>
              <c:strCache>
                <c:ptCount val="1"/>
                <c:pt idx="0">
                  <c:v>Semana 4
16 al 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MENSUAL!$AD$49:$AF$49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MENSUAL!$AD$53:$AF$53</c:f>
              <c:numCache>
                <c:formatCode>General</c:formatCode>
                <c:ptCount val="3"/>
                <c:pt idx="0">
                  <c:v>25</c:v>
                </c:pt>
                <c:pt idx="1">
                  <c:v>22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A6-44E5-A2DE-7CD9C82885FA}"/>
            </c:ext>
          </c:extLst>
        </c:ser>
        <c:ser>
          <c:idx val="4"/>
          <c:order val="4"/>
          <c:tx>
            <c:strRef>
              <c:f>MENSUAL!$G$54</c:f>
              <c:strCache>
                <c:ptCount val="1"/>
                <c:pt idx="0">
                  <c:v>Semana 5
23 al 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MENSUAL!$AD$49:$AF$49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MENSUAL!$AD$54:$AF$54</c:f>
              <c:numCache>
                <c:formatCode>General</c:formatCode>
                <c:ptCount val="3"/>
                <c:pt idx="0">
                  <c:v>20</c:v>
                </c:pt>
                <c:pt idx="1">
                  <c:v>23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A6-44E5-A2DE-7CD9C82885FA}"/>
            </c:ext>
          </c:extLst>
        </c:ser>
        <c:ser>
          <c:idx val="5"/>
          <c:order val="5"/>
          <c:tx>
            <c:strRef>
              <c:f>MENSUAL!$G$55</c:f>
              <c:strCache>
                <c:ptCount val="1"/>
                <c:pt idx="0">
                  <c:v>Semana 6
30 al 31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MENSUAL!$AD$49:$AF$49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MENSUAL!$AD$55:$AF$55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A6-44E5-A2DE-7CD9C82885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680623"/>
        <c:axId val="839218383"/>
      </c:barChart>
      <c:catAx>
        <c:axId val="98968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839218383"/>
        <c:crosses val="autoZero"/>
        <c:auto val="1"/>
        <c:lblAlgn val="ctr"/>
        <c:lblOffset val="100"/>
        <c:noMultiLvlLbl val="0"/>
      </c:catAx>
      <c:valAx>
        <c:axId val="8392183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968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MENSUAL!$O$59</c:f>
              <c:strCache>
                <c:ptCount val="1"/>
                <c:pt idx="0">
                  <c:v>   Atenciones psicológicas y jurídicas Refugio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MENSUAL!$H$60:$H$90</c:f>
              <c:strCache>
                <c:ptCount val="31"/>
                <c:pt idx="0">
                  <c:v>01
D</c:v>
                </c:pt>
                <c:pt idx="1">
                  <c:v>02
L</c:v>
                </c:pt>
                <c:pt idx="2">
                  <c:v>03
MA</c:v>
                </c:pt>
                <c:pt idx="3">
                  <c:v>04
MI</c:v>
                </c:pt>
                <c:pt idx="4">
                  <c:v>05
J</c:v>
                </c:pt>
                <c:pt idx="5">
                  <c:v>06
V</c:v>
                </c:pt>
                <c:pt idx="6">
                  <c:v>07
S</c:v>
                </c:pt>
                <c:pt idx="7">
                  <c:v>08
D</c:v>
                </c:pt>
                <c:pt idx="8">
                  <c:v>09
L</c:v>
                </c:pt>
                <c:pt idx="9">
                  <c:v>10
MA</c:v>
                </c:pt>
                <c:pt idx="10">
                  <c:v>11
MI</c:v>
                </c:pt>
                <c:pt idx="11">
                  <c:v>12
J</c:v>
                </c:pt>
                <c:pt idx="12">
                  <c:v>13
V</c:v>
                </c:pt>
                <c:pt idx="13">
                  <c:v>14
S</c:v>
                </c:pt>
                <c:pt idx="14">
                  <c:v>15
D</c:v>
                </c:pt>
                <c:pt idx="15">
                  <c:v>16
L</c:v>
                </c:pt>
                <c:pt idx="16">
                  <c:v>17
MA</c:v>
                </c:pt>
                <c:pt idx="17">
                  <c:v>18
MI</c:v>
                </c:pt>
                <c:pt idx="18">
                  <c:v>19
J</c:v>
                </c:pt>
                <c:pt idx="19">
                  <c:v>20
V</c:v>
                </c:pt>
                <c:pt idx="20">
                  <c:v>21
S</c:v>
                </c:pt>
                <c:pt idx="21">
                  <c:v>22
D</c:v>
                </c:pt>
                <c:pt idx="22">
                  <c:v>23
L</c:v>
                </c:pt>
                <c:pt idx="23">
                  <c:v>24
MA</c:v>
                </c:pt>
                <c:pt idx="24">
                  <c:v>25
MI</c:v>
                </c:pt>
                <c:pt idx="25">
                  <c:v>26
J</c:v>
                </c:pt>
                <c:pt idx="26">
                  <c:v>27
V</c:v>
                </c:pt>
                <c:pt idx="27">
                  <c:v>28
S</c:v>
                </c:pt>
                <c:pt idx="28">
                  <c:v>29
D</c:v>
                </c:pt>
                <c:pt idx="29">
                  <c:v>30
L</c:v>
                </c:pt>
                <c:pt idx="30">
                  <c:v>31
MA</c:v>
                </c:pt>
              </c:strCache>
            </c:strRef>
          </c:cat>
          <c:val>
            <c:numRef>
              <c:f>MENSUAL!$O$60:$O$90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7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8</c:v>
                </c:pt>
                <c:pt idx="24">
                  <c:v>4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A-4FA1-89E1-D6785C3D269E}"/>
            </c:ext>
          </c:extLst>
        </c:ser>
        <c:ser>
          <c:idx val="1"/>
          <c:order val="1"/>
          <c:tx>
            <c:strRef>
              <c:f>MENSUAL!$P$59</c:f>
              <c:strCache>
                <c:ptCount val="1"/>
                <c:pt idx="0">
                  <c:v>Atención psicológica de primera vez y subsecuente a NNyA en Refugio 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MENSUAL!$H$60:$H$90</c:f>
              <c:strCache>
                <c:ptCount val="31"/>
                <c:pt idx="0">
                  <c:v>01
D</c:v>
                </c:pt>
                <c:pt idx="1">
                  <c:v>02
L</c:v>
                </c:pt>
                <c:pt idx="2">
                  <c:v>03
MA</c:v>
                </c:pt>
                <c:pt idx="3">
                  <c:v>04
MI</c:v>
                </c:pt>
                <c:pt idx="4">
                  <c:v>05
J</c:v>
                </c:pt>
                <c:pt idx="5">
                  <c:v>06
V</c:v>
                </c:pt>
                <c:pt idx="6">
                  <c:v>07
S</c:v>
                </c:pt>
                <c:pt idx="7">
                  <c:v>08
D</c:v>
                </c:pt>
                <c:pt idx="8">
                  <c:v>09
L</c:v>
                </c:pt>
                <c:pt idx="9">
                  <c:v>10
MA</c:v>
                </c:pt>
                <c:pt idx="10">
                  <c:v>11
MI</c:v>
                </c:pt>
                <c:pt idx="11">
                  <c:v>12
J</c:v>
                </c:pt>
                <c:pt idx="12">
                  <c:v>13
V</c:v>
                </c:pt>
                <c:pt idx="13">
                  <c:v>14
S</c:v>
                </c:pt>
                <c:pt idx="14">
                  <c:v>15
D</c:v>
                </c:pt>
                <c:pt idx="15">
                  <c:v>16
L</c:v>
                </c:pt>
                <c:pt idx="16">
                  <c:v>17
MA</c:v>
                </c:pt>
                <c:pt idx="17">
                  <c:v>18
MI</c:v>
                </c:pt>
                <c:pt idx="18">
                  <c:v>19
J</c:v>
                </c:pt>
                <c:pt idx="19">
                  <c:v>20
V</c:v>
                </c:pt>
                <c:pt idx="20">
                  <c:v>21
S</c:v>
                </c:pt>
                <c:pt idx="21">
                  <c:v>22
D</c:v>
                </c:pt>
                <c:pt idx="22">
                  <c:v>23
L</c:v>
                </c:pt>
                <c:pt idx="23">
                  <c:v>24
MA</c:v>
                </c:pt>
                <c:pt idx="24">
                  <c:v>25
MI</c:v>
                </c:pt>
                <c:pt idx="25">
                  <c:v>26
J</c:v>
                </c:pt>
                <c:pt idx="26">
                  <c:v>27
V</c:v>
                </c:pt>
                <c:pt idx="27">
                  <c:v>28
S</c:v>
                </c:pt>
                <c:pt idx="28">
                  <c:v>29
D</c:v>
                </c:pt>
                <c:pt idx="29">
                  <c:v>30
L</c:v>
                </c:pt>
                <c:pt idx="30">
                  <c:v>31
MA</c:v>
                </c:pt>
              </c:strCache>
            </c:strRef>
          </c:cat>
          <c:val>
            <c:numRef>
              <c:f>MENSUAL!$P$60:$P$90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A-4FA1-89E1-D6785C3D269E}"/>
            </c:ext>
          </c:extLst>
        </c:ser>
        <c:ser>
          <c:idx val="2"/>
          <c:order val="2"/>
          <c:tx>
            <c:strRef>
              <c:f>MENSUAL!$Q$59</c:f>
              <c:strCache>
                <c:ptCount val="1"/>
                <c:pt idx="0">
                  <c:v>Ingresos al Refugio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MENSUAL!$H$60:$H$90</c:f>
              <c:strCache>
                <c:ptCount val="31"/>
                <c:pt idx="0">
                  <c:v>01
D</c:v>
                </c:pt>
                <c:pt idx="1">
                  <c:v>02
L</c:v>
                </c:pt>
                <c:pt idx="2">
                  <c:v>03
MA</c:v>
                </c:pt>
                <c:pt idx="3">
                  <c:v>04
MI</c:v>
                </c:pt>
                <c:pt idx="4">
                  <c:v>05
J</c:v>
                </c:pt>
                <c:pt idx="5">
                  <c:v>06
V</c:v>
                </c:pt>
                <c:pt idx="6">
                  <c:v>07
S</c:v>
                </c:pt>
                <c:pt idx="7">
                  <c:v>08
D</c:v>
                </c:pt>
                <c:pt idx="8">
                  <c:v>09
L</c:v>
                </c:pt>
                <c:pt idx="9">
                  <c:v>10
MA</c:v>
                </c:pt>
                <c:pt idx="10">
                  <c:v>11
MI</c:v>
                </c:pt>
                <c:pt idx="11">
                  <c:v>12
J</c:v>
                </c:pt>
                <c:pt idx="12">
                  <c:v>13
V</c:v>
                </c:pt>
                <c:pt idx="13">
                  <c:v>14
S</c:v>
                </c:pt>
                <c:pt idx="14">
                  <c:v>15
D</c:v>
                </c:pt>
                <c:pt idx="15">
                  <c:v>16
L</c:v>
                </c:pt>
                <c:pt idx="16">
                  <c:v>17
MA</c:v>
                </c:pt>
                <c:pt idx="17">
                  <c:v>18
MI</c:v>
                </c:pt>
                <c:pt idx="18">
                  <c:v>19
J</c:v>
                </c:pt>
                <c:pt idx="19">
                  <c:v>20
V</c:v>
                </c:pt>
                <c:pt idx="20">
                  <c:v>21
S</c:v>
                </c:pt>
                <c:pt idx="21">
                  <c:v>22
D</c:v>
                </c:pt>
                <c:pt idx="22">
                  <c:v>23
L</c:v>
                </c:pt>
                <c:pt idx="23">
                  <c:v>24
MA</c:v>
                </c:pt>
                <c:pt idx="24">
                  <c:v>25
MI</c:v>
                </c:pt>
                <c:pt idx="25">
                  <c:v>26
J</c:v>
                </c:pt>
                <c:pt idx="26">
                  <c:v>27
V</c:v>
                </c:pt>
                <c:pt idx="27">
                  <c:v>28
S</c:v>
                </c:pt>
                <c:pt idx="28">
                  <c:v>29
D</c:v>
                </c:pt>
                <c:pt idx="29">
                  <c:v>30
L</c:v>
                </c:pt>
                <c:pt idx="30">
                  <c:v>31
MA</c:v>
                </c:pt>
              </c:strCache>
            </c:strRef>
          </c:cat>
          <c:val>
            <c:numRef>
              <c:f>MENSUAL!$Q$60:$Q$90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A-4FA1-89E1-D6785C3D26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7706448"/>
        <c:axId val="1352442544"/>
      </c:lineChart>
      <c:catAx>
        <c:axId val="13577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352442544"/>
        <c:crosses val="autoZero"/>
        <c:auto val="1"/>
        <c:lblAlgn val="ctr"/>
        <c:lblOffset val="100"/>
        <c:noMultiLvlLbl val="0"/>
      </c:catAx>
      <c:valAx>
        <c:axId val="1352442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577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MENSUAL!$I$96:$I$100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MENSUAL!$J$96:$J$100</c:f>
              <c:numCache>
                <c:formatCode>General</c:formatCode>
                <c:ptCount val="5"/>
                <c:pt idx="0">
                  <c:v>1174</c:v>
                </c:pt>
                <c:pt idx="1">
                  <c:v>201</c:v>
                </c:pt>
                <c:pt idx="2">
                  <c:v>1555</c:v>
                </c:pt>
                <c:pt idx="3">
                  <c:v>3798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1-4159-9F55-44F914A8A4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10581808"/>
        <c:axId val="1105840336"/>
      </c:barChart>
      <c:catAx>
        <c:axId val="121058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05840336"/>
        <c:crosses val="autoZero"/>
        <c:auto val="1"/>
        <c:lblAlgn val="ctr"/>
        <c:lblOffset val="100"/>
        <c:noMultiLvlLbl val="0"/>
      </c:catAx>
      <c:valAx>
        <c:axId val="110584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1058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DE CALOR'!$AI$2</c:f>
              <c:strCache>
                <c:ptCount val="1"/>
                <c:pt idx="0">
                  <c:v>Atenciones a mujeres en Centro Integral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DE CALOR'!$AH$3:$AH$9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DE CALOR'!$AI$3:$AI$9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225</c:v>
                </c:pt>
                <c:pt idx="3">
                  <c:v>159</c:v>
                </c:pt>
                <c:pt idx="4">
                  <c:v>235</c:v>
                </c:pt>
                <c:pt idx="5">
                  <c:v>251</c:v>
                </c:pt>
                <c:pt idx="6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A-4317-9AF8-1CDB77CCBC78}"/>
            </c:ext>
          </c:extLst>
        </c:ser>
        <c:ser>
          <c:idx val="1"/>
          <c:order val="1"/>
          <c:tx>
            <c:strRef>
              <c:f>'TABLAS DE CALOR'!$AJ$2</c:f>
              <c:strCache>
                <c:ptCount val="1"/>
                <c:pt idx="0">
                  <c:v>Atenciones a NNyA en Centro de Empoderamiento</c:v>
                </c:pt>
              </c:strCache>
            </c:strRef>
          </c:tx>
          <c:spPr>
            <a:solidFill>
              <a:srgbClr val="584D5F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77A-4317-9AF8-1CDB77CCBC7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77A-4317-9AF8-1CDB77CCBC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DE CALOR'!$AH$3:$AH$9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DE CALOR'!$AJ$3:$AJ$9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29</c:v>
                </c:pt>
                <c:pt idx="4">
                  <c:v>38</c:v>
                </c:pt>
                <c:pt idx="5">
                  <c:v>44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A-4317-9AF8-1CDB77CCBC7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7146751"/>
        <c:axId val="1898030623"/>
      </c:barChart>
      <c:catAx>
        <c:axId val="1907146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898030623"/>
        <c:crosses val="autoZero"/>
        <c:auto val="1"/>
        <c:lblAlgn val="ctr"/>
        <c:lblOffset val="100"/>
        <c:noMultiLvlLbl val="0"/>
      </c:catAx>
      <c:valAx>
        <c:axId val="189803062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71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>
                <a:latin typeface="Adelle Sans Light" panose="02000503000000020004" pitchFamily="50" charset="0"/>
              </a:rPr>
              <a:t>Servicios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DE CALOR'!$AK$2</c:f>
              <c:strCache>
                <c:ptCount val="1"/>
                <c:pt idx="0">
                  <c:v>Asesorías Telmujer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DE CALOR'!$AH$3:$AH$9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DE CALOR'!$AK$3:$AK$9</c:f>
              <c:numCache>
                <c:formatCode>General</c:formatCode>
                <c:ptCount val="7"/>
                <c:pt idx="0">
                  <c:v>113</c:v>
                </c:pt>
                <c:pt idx="1">
                  <c:v>73</c:v>
                </c:pt>
                <c:pt idx="2">
                  <c:v>93</c:v>
                </c:pt>
                <c:pt idx="3">
                  <c:v>85</c:v>
                </c:pt>
                <c:pt idx="4">
                  <c:v>92</c:v>
                </c:pt>
                <c:pt idx="5">
                  <c:v>125</c:v>
                </c:pt>
                <c:pt idx="6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F-48A6-8B35-886E69A0F29B}"/>
            </c:ext>
          </c:extLst>
        </c:ser>
        <c:ser>
          <c:idx val="1"/>
          <c:order val="1"/>
          <c:tx>
            <c:strRef>
              <c:f>'TABLAS DE CALOR'!$AL$2</c:f>
              <c:strCache>
                <c:ptCount val="1"/>
                <c:pt idx="0">
                  <c:v>Incidentes de conocimiento Telmujer</c:v>
                </c:pt>
              </c:strCache>
            </c:strRef>
          </c:tx>
          <c:spPr>
            <a:solidFill>
              <a:srgbClr val="584D5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DE CALOR'!$AH$3:$AH$9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DE CALOR'!$AL$3:$AL$9</c:f>
              <c:numCache>
                <c:formatCode>General</c:formatCode>
                <c:ptCount val="7"/>
                <c:pt idx="0">
                  <c:v>705</c:v>
                </c:pt>
                <c:pt idx="1">
                  <c:v>435</c:v>
                </c:pt>
                <c:pt idx="2">
                  <c:v>300</c:v>
                </c:pt>
                <c:pt idx="3">
                  <c:v>325</c:v>
                </c:pt>
                <c:pt idx="4">
                  <c:v>324</c:v>
                </c:pt>
                <c:pt idx="5">
                  <c:v>422</c:v>
                </c:pt>
                <c:pt idx="6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F-48A6-8B35-886E69A0F29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3551775"/>
        <c:axId val="1898032287"/>
      </c:barChart>
      <c:catAx>
        <c:axId val="203355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898032287"/>
        <c:crosses val="autoZero"/>
        <c:auto val="1"/>
        <c:lblAlgn val="ctr"/>
        <c:lblOffset val="100"/>
        <c:noMultiLvlLbl val="0"/>
      </c:catAx>
      <c:valAx>
        <c:axId val="1898032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355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>
                <a:latin typeface="Adelle Sans Light" panose="02000503000000020004" pitchFamily="50" charset="0"/>
              </a:rPr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DE CALOR'!$AM$2</c:f>
              <c:strCache>
                <c:ptCount val="1"/>
                <c:pt idx="0">
                  <c:v>   Atenciones psicológicas y jurídicas Refugio 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DE CALOR'!$AH$3:$AH$9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DE CALOR'!$AM$3:$AM$9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12</c:v>
                </c:pt>
                <c:pt idx="4">
                  <c:v>18</c:v>
                </c:pt>
                <c:pt idx="5">
                  <c:v>22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8-448F-AD1B-5CE866313DEA}"/>
            </c:ext>
          </c:extLst>
        </c:ser>
        <c:ser>
          <c:idx val="1"/>
          <c:order val="1"/>
          <c:tx>
            <c:strRef>
              <c:f>'TABLAS DE CALOR'!$AN$2</c:f>
              <c:strCache>
                <c:ptCount val="1"/>
                <c:pt idx="0">
                  <c:v>Atención psicológica de primera vez y subsecuente a NNyA en Refugio </c:v>
                </c:pt>
              </c:strCache>
            </c:strRef>
          </c:tx>
          <c:spPr>
            <a:solidFill>
              <a:srgbClr val="584D5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DE CALOR'!$AH$3:$AH$9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DE CALOR'!$AN$3:$AN$9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11</c:v>
                </c:pt>
                <c:pt idx="4">
                  <c:v>23</c:v>
                </c:pt>
                <c:pt idx="5">
                  <c:v>24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8-448F-AD1B-5CE866313DEA}"/>
            </c:ext>
          </c:extLst>
        </c:ser>
        <c:ser>
          <c:idx val="2"/>
          <c:order val="2"/>
          <c:tx>
            <c:strRef>
              <c:f>'TABLAS DE CALOR'!$AO$2</c:f>
              <c:strCache>
                <c:ptCount val="1"/>
                <c:pt idx="0">
                  <c:v>Ingresos al Refugio </c:v>
                </c:pt>
              </c:strCache>
            </c:strRef>
          </c:tx>
          <c:spPr>
            <a:solidFill>
              <a:srgbClr val="97899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DE CALOR'!$AH$3:$AH$9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DE CALOR'!$AO$3:$AO$9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8-448F-AD1B-5CE866313DE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4818975"/>
        <c:axId val="2057125503"/>
      </c:barChart>
      <c:catAx>
        <c:axId val="203481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2057125503"/>
        <c:crosses val="autoZero"/>
        <c:auto val="1"/>
        <c:lblAlgn val="ctr"/>
        <c:lblOffset val="100"/>
        <c:noMultiLvlLbl val="0"/>
      </c:catAx>
      <c:valAx>
        <c:axId val="20571255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48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MENSUAL!$G$50</c:f>
              <c:strCache>
                <c:ptCount val="1"/>
                <c:pt idx="0">
                  <c:v>Semana 1
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MENSUAL!$H$49:$N$49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 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MENSUAL!$H$50:$N$50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3-43F5-99E7-B8D1F75EA087}"/>
            </c:ext>
          </c:extLst>
        </c:ser>
        <c:ser>
          <c:idx val="1"/>
          <c:order val="1"/>
          <c:tx>
            <c:strRef>
              <c:f>MENSUAL!$G$51</c:f>
              <c:strCache>
                <c:ptCount val="1"/>
                <c:pt idx="0">
                  <c:v>Semana 2
02 al 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MENSUAL!$H$49:$N$49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 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MENSUAL!$H$51:$N$51</c:f>
              <c:numCache>
                <c:formatCode>General</c:formatCode>
                <c:ptCount val="7"/>
                <c:pt idx="0">
                  <c:v>18</c:v>
                </c:pt>
                <c:pt idx="1">
                  <c:v>2</c:v>
                </c:pt>
                <c:pt idx="2">
                  <c:v>85</c:v>
                </c:pt>
                <c:pt idx="3">
                  <c:v>31</c:v>
                </c:pt>
                <c:pt idx="4">
                  <c:v>40</c:v>
                </c:pt>
                <c:pt idx="5">
                  <c:v>3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3-43F5-99E7-B8D1F75EA087}"/>
            </c:ext>
          </c:extLst>
        </c:ser>
        <c:ser>
          <c:idx val="2"/>
          <c:order val="2"/>
          <c:tx>
            <c:strRef>
              <c:f>MENSUAL!$G$52</c:f>
              <c:strCache>
                <c:ptCount val="1"/>
                <c:pt idx="0">
                  <c:v>Semana 3
09 al 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MENSUAL!$H$49:$N$49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 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MENSUAL!$H$52:$N$52</c:f>
              <c:numCache>
                <c:formatCode>General</c:formatCode>
                <c:ptCount val="7"/>
                <c:pt idx="0">
                  <c:v>22</c:v>
                </c:pt>
                <c:pt idx="1">
                  <c:v>3</c:v>
                </c:pt>
                <c:pt idx="2">
                  <c:v>83</c:v>
                </c:pt>
                <c:pt idx="3">
                  <c:v>27</c:v>
                </c:pt>
                <c:pt idx="4">
                  <c:v>35</c:v>
                </c:pt>
                <c:pt idx="5">
                  <c:v>2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33-43F5-99E7-B8D1F75EA087}"/>
            </c:ext>
          </c:extLst>
        </c:ser>
        <c:ser>
          <c:idx val="3"/>
          <c:order val="3"/>
          <c:tx>
            <c:strRef>
              <c:f>MENSUAL!$G$53</c:f>
              <c:strCache>
                <c:ptCount val="1"/>
                <c:pt idx="0">
                  <c:v>Semana 4
16 al 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MENSUAL!$H$49:$N$49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 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MENSUAL!$H$53:$N$53</c:f>
              <c:numCache>
                <c:formatCode>General</c:formatCode>
                <c:ptCount val="7"/>
                <c:pt idx="0">
                  <c:v>27</c:v>
                </c:pt>
                <c:pt idx="1">
                  <c:v>4</c:v>
                </c:pt>
                <c:pt idx="2">
                  <c:v>97</c:v>
                </c:pt>
                <c:pt idx="3">
                  <c:v>53</c:v>
                </c:pt>
                <c:pt idx="4">
                  <c:v>43</c:v>
                </c:pt>
                <c:pt idx="5">
                  <c:v>3</c:v>
                </c:pt>
                <c:pt idx="6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33-43F5-99E7-B8D1F75EA087}"/>
            </c:ext>
          </c:extLst>
        </c:ser>
        <c:ser>
          <c:idx val="4"/>
          <c:order val="4"/>
          <c:tx>
            <c:strRef>
              <c:f>MENSUAL!$G$54</c:f>
              <c:strCache>
                <c:ptCount val="1"/>
                <c:pt idx="0">
                  <c:v>Semana 5
23 al 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MENSUAL!$H$49:$N$49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 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MENSUAL!$H$54:$N$54</c:f>
              <c:numCache>
                <c:formatCode>General</c:formatCode>
                <c:ptCount val="7"/>
                <c:pt idx="0">
                  <c:v>31</c:v>
                </c:pt>
                <c:pt idx="1">
                  <c:v>2</c:v>
                </c:pt>
                <c:pt idx="2">
                  <c:v>99</c:v>
                </c:pt>
                <c:pt idx="3">
                  <c:v>17</c:v>
                </c:pt>
                <c:pt idx="4">
                  <c:v>46</c:v>
                </c:pt>
                <c:pt idx="5">
                  <c:v>1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33-43F5-99E7-B8D1F75EA087}"/>
            </c:ext>
          </c:extLst>
        </c:ser>
        <c:ser>
          <c:idx val="5"/>
          <c:order val="5"/>
          <c:tx>
            <c:strRef>
              <c:f>MENSUAL!$G$55</c:f>
              <c:strCache>
                <c:ptCount val="1"/>
                <c:pt idx="0">
                  <c:v>Semana 6
30 al 31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MENSUAL!$H$49:$N$49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 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MENSUAL!$H$55:$N$55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33</c:v>
                </c:pt>
                <c:pt idx="3">
                  <c:v>10</c:v>
                </c:pt>
                <c:pt idx="4">
                  <c:v>15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33-43F5-99E7-B8D1F75EA0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0001263"/>
        <c:axId val="662540591"/>
      </c:barChart>
      <c:catAx>
        <c:axId val="81000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662540591"/>
        <c:crosses val="autoZero"/>
        <c:auto val="1"/>
        <c:lblAlgn val="ctr"/>
        <c:lblOffset val="100"/>
        <c:noMultiLvlLbl val="0"/>
      </c:catAx>
      <c:valAx>
        <c:axId val="6625405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000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3E-42D3-8C4E-B9046C976D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3E-42D3-8C4E-B9046C976D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MENSUAL!$K$2:$L$2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MENSUAL!$K$40:$L$40</c:f>
              <c:numCache>
                <c:formatCode>General</c:formatCode>
                <c:ptCount val="2"/>
                <c:pt idx="0">
                  <c:v>41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1-4E7A-A3DB-2DC685043A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MENSUAL!$G$50</c:f>
              <c:strCache>
                <c:ptCount val="1"/>
                <c:pt idx="0">
                  <c:v>Semana 1
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MENSUAL!$P$49:$Q$49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MENSUAL!$P$50:$Q$50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8-4EE8-A7B7-D017FF907A34}"/>
            </c:ext>
          </c:extLst>
        </c:ser>
        <c:ser>
          <c:idx val="1"/>
          <c:order val="1"/>
          <c:tx>
            <c:strRef>
              <c:f>MENSUAL!$G$51</c:f>
              <c:strCache>
                <c:ptCount val="1"/>
                <c:pt idx="0">
                  <c:v>Semana 2
02 al 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MENSUAL!$P$49:$Q$49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MENSUAL!$P$51:$Q$51</c:f>
              <c:numCache>
                <c:formatCode>General</c:formatCode>
                <c:ptCount val="2"/>
                <c:pt idx="0">
                  <c:v>5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8-4EE8-A7B7-D017FF907A34}"/>
            </c:ext>
          </c:extLst>
        </c:ser>
        <c:ser>
          <c:idx val="2"/>
          <c:order val="2"/>
          <c:tx>
            <c:strRef>
              <c:f>MENSUAL!$G$52</c:f>
              <c:strCache>
                <c:ptCount val="1"/>
                <c:pt idx="0">
                  <c:v>Semana 3
09 al 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MENSUAL!$P$49:$Q$49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MENSUAL!$P$52:$Q$52</c:f>
              <c:numCache>
                <c:formatCode>General</c:formatCode>
                <c:ptCount val="2"/>
                <c:pt idx="0">
                  <c:v>14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8-4EE8-A7B7-D017FF907A34}"/>
            </c:ext>
          </c:extLst>
        </c:ser>
        <c:ser>
          <c:idx val="3"/>
          <c:order val="3"/>
          <c:tx>
            <c:strRef>
              <c:f>MENSUAL!$G$53</c:f>
              <c:strCache>
                <c:ptCount val="1"/>
                <c:pt idx="0">
                  <c:v>Semana 4
16 al 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MENSUAL!$P$49:$Q$49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MENSUAL!$P$53:$Q$53</c:f>
              <c:numCache>
                <c:formatCode>General</c:formatCode>
                <c:ptCount val="2"/>
                <c:pt idx="0">
                  <c:v>14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8-4EE8-A7B7-D017FF907A34}"/>
            </c:ext>
          </c:extLst>
        </c:ser>
        <c:ser>
          <c:idx val="4"/>
          <c:order val="4"/>
          <c:tx>
            <c:strRef>
              <c:f>MENSUAL!$G$54</c:f>
              <c:strCache>
                <c:ptCount val="1"/>
                <c:pt idx="0">
                  <c:v>Semana 5
23 al 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MENSUAL!$P$49:$Q$49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MENSUAL!$P$54:$Q$54</c:f>
              <c:numCache>
                <c:formatCode>General</c:formatCode>
                <c:ptCount val="2"/>
                <c:pt idx="0">
                  <c:v>7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28-4EE8-A7B7-D017FF907A34}"/>
            </c:ext>
          </c:extLst>
        </c:ser>
        <c:ser>
          <c:idx val="5"/>
          <c:order val="5"/>
          <c:tx>
            <c:strRef>
              <c:f>MENSUAL!$G$55</c:f>
              <c:strCache>
                <c:ptCount val="1"/>
                <c:pt idx="0">
                  <c:v>Semana 6
30 al 31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MENSUAL!$P$49:$Q$49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MENSUAL!$P$55:$Q$55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28-4EE8-A7B7-D017FF907A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9984463"/>
        <c:axId val="754610735"/>
      </c:barChart>
      <c:catAx>
        <c:axId val="80998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754610735"/>
        <c:crosses val="autoZero"/>
        <c:auto val="1"/>
        <c:lblAlgn val="ctr"/>
        <c:lblOffset val="100"/>
        <c:noMultiLvlLbl val="0"/>
      </c:catAx>
      <c:valAx>
        <c:axId val="7546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998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MENSUAL!$I$59</c:f>
              <c:strCache>
                <c:ptCount val="1"/>
                <c:pt idx="0">
                  <c:v>Total Centro Integral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MENSUAL!$H$60:$H$90</c:f>
              <c:strCache>
                <c:ptCount val="31"/>
                <c:pt idx="0">
                  <c:v>01
D</c:v>
                </c:pt>
                <c:pt idx="1">
                  <c:v>02
L</c:v>
                </c:pt>
                <c:pt idx="2">
                  <c:v>03
MA</c:v>
                </c:pt>
                <c:pt idx="3">
                  <c:v>04
MI</c:v>
                </c:pt>
                <c:pt idx="4">
                  <c:v>05
J</c:v>
                </c:pt>
                <c:pt idx="5">
                  <c:v>06
V</c:v>
                </c:pt>
                <c:pt idx="6">
                  <c:v>07
S</c:v>
                </c:pt>
                <c:pt idx="7">
                  <c:v>08
D</c:v>
                </c:pt>
                <c:pt idx="8">
                  <c:v>09
L</c:v>
                </c:pt>
                <c:pt idx="9">
                  <c:v>10
MA</c:v>
                </c:pt>
                <c:pt idx="10">
                  <c:v>11
MI</c:v>
                </c:pt>
                <c:pt idx="11">
                  <c:v>12
J</c:v>
                </c:pt>
                <c:pt idx="12">
                  <c:v>13
V</c:v>
                </c:pt>
                <c:pt idx="13">
                  <c:v>14
S</c:v>
                </c:pt>
                <c:pt idx="14">
                  <c:v>15
D</c:v>
                </c:pt>
                <c:pt idx="15">
                  <c:v>16
L</c:v>
                </c:pt>
                <c:pt idx="16">
                  <c:v>17
MA</c:v>
                </c:pt>
                <c:pt idx="17">
                  <c:v>18
MI</c:v>
                </c:pt>
                <c:pt idx="18">
                  <c:v>19
J</c:v>
                </c:pt>
                <c:pt idx="19">
                  <c:v>20
V</c:v>
                </c:pt>
                <c:pt idx="20">
                  <c:v>21
S</c:v>
                </c:pt>
                <c:pt idx="21">
                  <c:v>22
D</c:v>
                </c:pt>
                <c:pt idx="22">
                  <c:v>23
L</c:v>
                </c:pt>
                <c:pt idx="23">
                  <c:v>24
MA</c:v>
                </c:pt>
                <c:pt idx="24">
                  <c:v>25
MI</c:v>
                </c:pt>
                <c:pt idx="25">
                  <c:v>26
J</c:v>
                </c:pt>
                <c:pt idx="26">
                  <c:v>27
V</c:v>
                </c:pt>
                <c:pt idx="27">
                  <c:v>28
S</c:v>
                </c:pt>
                <c:pt idx="28">
                  <c:v>29
D</c:v>
                </c:pt>
                <c:pt idx="29">
                  <c:v>30
L</c:v>
                </c:pt>
                <c:pt idx="30">
                  <c:v>31
MA</c:v>
                </c:pt>
              </c:strCache>
            </c:strRef>
          </c:cat>
          <c:val>
            <c:numRef>
              <c:f>MENSUAL!$I$60:$I$90</c:f>
              <c:numCache>
                <c:formatCode>General</c:formatCode>
                <c:ptCount val="31"/>
                <c:pt idx="0">
                  <c:v>0</c:v>
                </c:pt>
                <c:pt idx="1">
                  <c:v>68</c:v>
                </c:pt>
                <c:pt idx="2">
                  <c:v>78</c:v>
                </c:pt>
                <c:pt idx="3">
                  <c:v>70</c:v>
                </c:pt>
                <c:pt idx="4">
                  <c:v>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70</c:v>
                </c:pt>
                <c:pt idx="9">
                  <c:v>8</c:v>
                </c:pt>
                <c:pt idx="10">
                  <c:v>55</c:v>
                </c:pt>
                <c:pt idx="11">
                  <c:v>59</c:v>
                </c:pt>
                <c:pt idx="12">
                  <c:v>69</c:v>
                </c:pt>
                <c:pt idx="13">
                  <c:v>0</c:v>
                </c:pt>
                <c:pt idx="14">
                  <c:v>0</c:v>
                </c:pt>
                <c:pt idx="15">
                  <c:v>69</c:v>
                </c:pt>
                <c:pt idx="16">
                  <c:v>81</c:v>
                </c:pt>
                <c:pt idx="17">
                  <c:v>59</c:v>
                </c:pt>
                <c:pt idx="18">
                  <c:v>54</c:v>
                </c:pt>
                <c:pt idx="19">
                  <c:v>56</c:v>
                </c:pt>
                <c:pt idx="20">
                  <c:v>0</c:v>
                </c:pt>
                <c:pt idx="21">
                  <c:v>0</c:v>
                </c:pt>
                <c:pt idx="22">
                  <c:v>57</c:v>
                </c:pt>
                <c:pt idx="23">
                  <c:v>44</c:v>
                </c:pt>
                <c:pt idx="24">
                  <c:v>51</c:v>
                </c:pt>
                <c:pt idx="25">
                  <c:v>46</c:v>
                </c:pt>
                <c:pt idx="26">
                  <c:v>48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0-41CB-9D64-917F8C53B5D6}"/>
            </c:ext>
          </c:extLst>
        </c:ser>
        <c:ser>
          <c:idx val="1"/>
          <c:order val="1"/>
          <c:tx>
            <c:strRef>
              <c:f>MENSUAL!$J$59</c:f>
              <c:strCache>
                <c:ptCount val="1"/>
                <c:pt idx="0">
                  <c:v>Total Centro de Empoderamiento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MENSUAL!$H$60:$H$90</c:f>
              <c:strCache>
                <c:ptCount val="31"/>
                <c:pt idx="0">
                  <c:v>01
D</c:v>
                </c:pt>
                <c:pt idx="1">
                  <c:v>02
L</c:v>
                </c:pt>
                <c:pt idx="2">
                  <c:v>03
MA</c:v>
                </c:pt>
                <c:pt idx="3">
                  <c:v>04
MI</c:v>
                </c:pt>
                <c:pt idx="4">
                  <c:v>05
J</c:v>
                </c:pt>
                <c:pt idx="5">
                  <c:v>06
V</c:v>
                </c:pt>
                <c:pt idx="6">
                  <c:v>07
S</c:v>
                </c:pt>
                <c:pt idx="7">
                  <c:v>08
D</c:v>
                </c:pt>
                <c:pt idx="8">
                  <c:v>09
L</c:v>
                </c:pt>
                <c:pt idx="9">
                  <c:v>10
MA</c:v>
                </c:pt>
                <c:pt idx="10">
                  <c:v>11
MI</c:v>
                </c:pt>
                <c:pt idx="11">
                  <c:v>12
J</c:v>
                </c:pt>
                <c:pt idx="12">
                  <c:v>13
V</c:v>
                </c:pt>
                <c:pt idx="13">
                  <c:v>14
S</c:v>
                </c:pt>
                <c:pt idx="14">
                  <c:v>15
D</c:v>
                </c:pt>
                <c:pt idx="15">
                  <c:v>16
L</c:v>
                </c:pt>
                <c:pt idx="16">
                  <c:v>17
MA</c:v>
                </c:pt>
                <c:pt idx="17">
                  <c:v>18
MI</c:v>
                </c:pt>
                <c:pt idx="18">
                  <c:v>19
J</c:v>
                </c:pt>
                <c:pt idx="19">
                  <c:v>20
V</c:v>
                </c:pt>
                <c:pt idx="20">
                  <c:v>21
S</c:v>
                </c:pt>
                <c:pt idx="21">
                  <c:v>22
D</c:v>
                </c:pt>
                <c:pt idx="22">
                  <c:v>23
L</c:v>
                </c:pt>
                <c:pt idx="23">
                  <c:v>24
MA</c:v>
                </c:pt>
                <c:pt idx="24">
                  <c:v>25
MI</c:v>
                </c:pt>
                <c:pt idx="25">
                  <c:v>26
J</c:v>
                </c:pt>
                <c:pt idx="26">
                  <c:v>27
V</c:v>
                </c:pt>
                <c:pt idx="27">
                  <c:v>28
S</c:v>
                </c:pt>
                <c:pt idx="28">
                  <c:v>29
D</c:v>
                </c:pt>
                <c:pt idx="29">
                  <c:v>30
L</c:v>
                </c:pt>
                <c:pt idx="30">
                  <c:v>31
MA</c:v>
                </c:pt>
              </c:strCache>
            </c:strRef>
          </c:cat>
          <c:val>
            <c:numRef>
              <c:f>MENSUAL!$J$60:$J$90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9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10</c:v>
                </c:pt>
                <c:pt idx="24">
                  <c:v>8</c:v>
                </c:pt>
                <c:pt idx="25">
                  <c:v>9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0-41CB-9D64-917F8C53B5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4974047"/>
        <c:axId val="995157215"/>
      </c:lineChart>
      <c:catAx>
        <c:axId val="83497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995157215"/>
        <c:crosses val="autoZero"/>
        <c:auto val="1"/>
        <c:lblAlgn val="ctr"/>
        <c:lblOffset val="100"/>
        <c:noMultiLvlLbl val="0"/>
      </c:catAx>
      <c:valAx>
        <c:axId val="9951572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 sz="1200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83497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5F-4832-BB67-E05234A8B5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5F-4832-BB67-E05234A8B5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5F-4832-BB67-E05234A8B5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5F-4832-BB67-E05234A8B5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5F-4832-BB67-E05234A8B5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5F-4832-BB67-E05234A8B5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5F-4832-BB67-E05234A8B5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MENSUAL!$R$2:$X$2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MENSUAL!$R$40:$X$40</c:f>
              <c:numCache>
                <c:formatCode>General</c:formatCode>
                <c:ptCount val="7"/>
                <c:pt idx="0">
                  <c:v>180</c:v>
                </c:pt>
                <c:pt idx="1">
                  <c:v>0</c:v>
                </c:pt>
                <c:pt idx="2">
                  <c:v>349</c:v>
                </c:pt>
                <c:pt idx="3">
                  <c:v>388</c:v>
                </c:pt>
                <c:pt idx="4">
                  <c:v>182</c:v>
                </c:pt>
                <c:pt idx="5">
                  <c:v>62</c:v>
                </c:pt>
                <c:pt idx="6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D-431F-A73B-0848F0BA3A0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MENSUAL!$G$50</c:f>
              <c:strCache>
                <c:ptCount val="1"/>
                <c:pt idx="0">
                  <c:v>Semana 1
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MENSUAL!$S$49:$Y$49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MENSUAL!$S$50:$Y$50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400-9825-0C0206E57860}"/>
            </c:ext>
          </c:extLst>
        </c:ser>
        <c:ser>
          <c:idx val="1"/>
          <c:order val="1"/>
          <c:tx>
            <c:strRef>
              <c:f>MENSUAL!$G$51</c:f>
              <c:strCache>
                <c:ptCount val="1"/>
                <c:pt idx="0">
                  <c:v>Semana 2
02 al 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MENSUAL!$S$49:$Y$49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MENSUAL!$S$51:$Y$51</c:f>
              <c:numCache>
                <c:formatCode>General</c:formatCode>
                <c:ptCount val="7"/>
                <c:pt idx="0">
                  <c:v>44</c:v>
                </c:pt>
                <c:pt idx="1">
                  <c:v>0</c:v>
                </c:pt>
                <c:pt idx="2">
                  <c:v>58</c:v>
                </c:pt>
                <c:pt idx="3">
                  <c:v>76</c:v>
                </c:pt>
                <c:pt idx="4">
                  <c:v>36</c:v>
                </c:pt>
                <c:pt idx="5">
                  <c:v>9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400-9825-0C0206E57860}"/>
            </c:ext>
          </c:extLst>
        </c:ser>
        <c:ser>
          <c:idx val="2"/>
          <c:order val="2"/>
          <c:tx>
            <c:strRef>
              <c:f>MENSUAL!$G$52</c:f>
              <c:strCache>
                <c:ptCount val="1"/>
                <c:pt idx="0">
                  <c:v>Semana 3
09 al 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MENSUAL!$S$49:$Y$49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MENSUAL!$S$52:$Y$52</c:f>
              <c:numCache>
                <c:formatCode>General</c:formatCode>
                <c:ptCount val="7"/>
                <c:pt idx="0">
                  <c:v>45</c:v>
                </c:pt>
                <c:pt idx="1">
                  <c:v>0</c:v>
                </c:pt>
                <c:pt idx="2">
                  <c:v>85</c:v>
                </c:pt>
                <c:pt idx="3">
                  <c:v>87</c:v>
                </c:pt>
                <c:pt idx="4">
                  <c:v>47</c:v>
                </c:pt>
                <c:pt idx="5">
                  <c:v>11</c:v>
                </c:pt>
                <c:pt idx="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400-9825-0C0206E57860}"/>
            </c:ext>
          </c:extLst>
        </c:ser>
        <c:ser>
          <c:idx val="3"/>
          <c:order val="3"/>
          <c:tx>
            <c:strRef>
              <c:f>MENSUAL!$G$53</c:f>
              <c:strCache>
                <c:ptCount val="1"/>
                <c:pt idx="0">
                  <c:v>Semana 4
16 al 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MENSUAL!$S$49:$Y$49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MENSUAL!$S$53:$Y$53</c:f>
              <c:numCache>
                <c:formatCode>General</c:formatCode>
                <c:ptCount val="7"/>
                <c:pt idx="0">
                  <c:v>46</c:v>
                </c:pt>
                <c:pt idx="1">
                  <c:v>0</c:v>
                </c:pt>
                <c:pt idx="2">
                  <c:v>102</c:v>
                </c:pt>
                <c:pt idx="3">
                  <c:v>99</c:v>
                </c:pt>
                <c:pt idx="4">
                  <c:v>45</c:v>
                </c:pt>
                <c:pt idx="5">
                  <c:v>24</c:v>
                </c:pt>
                <c:pt idx="6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400-9825-0C0206E57860}"/>
            </c:ext>
          </c:extLst>
        </c:ser>
        <c:ser>
          <c:idx val="4"/>
          <c:order val="4"/>
          <c:tx>
            <c:strRef>
              <c:f>MENSUAL!$G$54</c:f>
              <c:strCache>
                <c:ptCount val="1"/>
                <c:pt idx="0">
                  <c:v>Semana 5
23 al 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MENSUAL!$S$49:$Y$49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MENSUAL!$S$54:$Y$54</c:f>
              <c:numCache>
                <c:formatCode>General</c:formatCode>
                <c:ptCount val="7"/>
                <c:pt idx="0">
                  <c:v>35</c:v>
                </c:pt>
                <c:pt idx="1">
                  <c:v>0</c:v>
                </c:pt>
                <c:pt idx="2">
                  <c:v>80</c:v>
                </c:pt>
                <c:pt idx="3">
                  <c:v>103</c:v>
                </c:pt>
                <c:pt idx="4">
                  <c:v>35</c:v>
                </c:pt>
                <c:pt idx="5">
                  <c:v>15</c:v>
                </c:pt>
                <c:pt idx="6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13-4400-9825-0C0206E57860}"/>
            </c:ext>
          </c:extLst>
        </c:ser>
        <c:ser>
          <c:idx val="5"/>
          <c:order val="5"/>
          <c:tx>
            <c:strRef>
              <c:f>MENSUAL!$G$55</c:f>
              <c:strCache>
                <c:ptCount val="1"/>
                <c:pt idx="0">
                  <c:v>Semana 6
30 al 31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MENSUAL!$S$49:$Y$49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MENSUAL!$S$55:$Y$55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24</c:v>
                </c:pt>
                <c:pt idx="3">
                  <c:v>23</c:v>
                </c:pt>
                <c:pt idx="4">
                  <c:v>19</c:v>
                </c:pt>
                <c:pt idx="5">
                  <c:v>3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13-4400-9825-0C0206E578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0101471"/>
        <c:axId val="672759183"/>
      </c:barChart>
      <c:catAx>
        <c:axId val="99010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672759183"/>
        <c:crosses val="autoZero"/>
        <c:auto val="1"/>
        <c:lblAlgn val="ctr"/>
        <c:lblOffset val="100"/>
        <c:noMultiLvlLbl val="0"/>
      </c:catAx>
      <c:valAx>
        <c:axId val="6727591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01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843117174134632E-3"/>
          <c:y val="0.83231234851624403"/>
          <c:w val="0.74565084320258723"/>
          <c:h val="0.16768765148375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MENSUAL!$K$59</c:f>
              <c:strCache>
                <c:ptCount val="1"/>
                <c:pt idx="0">
                  <c:v>Atenciones a mujeres UAM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MENSUAL!$H$60:$H$90</c:f>
              <c:strCache>
                <c:ptCount val="31"/>
                <c:pt idx="0">
                  <c:v>01
D</c:v>
                </c:pt>
                <c:pt idx="1">
                  <c:v>02
L</c:v>
                </c:pt>
                <c:pt idx="2">
                  <c:v>03
MA</c:v>
                </c:pt>
                <c:pt idx="3">
                  <c:v>04
MI</c:v>
                </c:pt>
                <c:pt idx="4">
                  <c:v>05
J</c:v>
                </c:pt>
                <c:pt idx="5">
                  <c:v>06
V</c:v>
                </c:pt>
                <c:pt idx="6">
                  <c:v>07
S</c:v>
                </c:pt>
                <c:pt idx="7">
                  <c:v>08
D</c:v>
                </c:pt>
                <c:pt idx="8">
                  <c:v>09
L</c:v>
                </c:pt>
                <c:pt idx="9">
                  <c:v>10
MA</c:v>
                </c:pt>
                <c:pt idx="10">
                  <c:v>11
MI</c:v>
                </c:pt>
                <c:pt idx="11">
                  <c:v>12
J</c:v>
                </c:pt>
                <c:pt idx="12">
                  <c:v>13
V</c:v>
                </c:pt>
                <c:pt idx="13">
                  <c:v>14
S</c:v>
                </c:pt>
                <c:pt idx="14">
                  <c:v>15
D</c:v>
                </c:pt>
                <c:pt idx="15">
                  <c:v>16
L</c:v>
                </c:pt>
                <c:pt idx="16">
                  <c:v>17
MA</c:v>
                </c:pt>
                <c:pt idx="17">
                  <c:v>18
MI</c:v>
                </c:pt>
                <c:pt idx="18">
                  <c:v>19
J</c:v>
                </c:pt>
                <c:pt idx="19">
                  <c:v>20
V</c:v>
                </c:pt>
                <c:pt idx="20">
                  <c:v>21
S</c:v>
                </c:pt>
                <c:pt idx="21">
                  <c:v>22
D</c:v>
                </c:pt>
                <c:pt idx="22">
                  <c:v>23
L</c:v>
                </c:pt>
                <c:pt idx="23">
                  <c:v>24
MA</c:v>
                </c:pt>
                <c:pt idx="24">
                  <c:v>25
MI</c:v>
                </c:pt>
                <c:pt idx="25">
                  <c:v>26
J</c:v>
                </c:pt>
                <c:pt idx="26">
                  <c:v>27
V</c:v>
                </c:pt>
                <c:pt idx="27">
                  <c:v>28
S</c:v>
                </c:pt>
                <c:pt idx="28">
                  <c:v>29
D</c:v>
                </c:pt>
                <c:pt idx="29">
                  <c:v>30
L</c:v>
                </c:pt>
                <c:pt idx="30">
                  <c:v>31
MA</c:v>
                </c:pt>
              </c:strCache>
            </c:strRef>
          </c:cat>
          <c:val>
            <c:numRef>
              <c:f>MENSUAL!$K$60:$K$90</c:f>
              <c:numCache>
                <c:formatCode>General</c:formatCode>
                <c:ptCount val="31"/>
                <c:pt idx="0">
                  <c:v>0</c:v>
                </c:pt>
                <c:pt idx="1">
                  <c:v>53</c:v>
                </c:pt>
                <c:pt idx="2">
                  <c:v>61</c:v>
                </c:pt>
                <c:pt idx="3">
                  <c:v>62</c:v>
                </c:pt>
                <c:pt idx="4">
                  <c:v>0</c:v>
                </c:pt>
                <c:pt idx="5">
                  <c:v>47</c:v>
                </c:pt>
                <c:pt idx="6">
                  <c:v>0</c:v>
                </c:pt>
                <c:pt idx="7">
                  <c:v>0</c:v>
                </c:pt>
                <c:pt idx="8">
                  <c:v>61</c:v>
                </c:pt>
                <c:pt idx="9">
                  <c:v>32</c:v>
                </c:pt>
                <c:pt idx="10">
                  <c:v>65</c:v>
                </c:pt>
                <c:pt idx="11">
                  <c:v>64</c:v>
                </c:pt>
                <c:pt idx="12">
                  <c:v>53</c:v>
                </c:pt>
                <c:pt idx="13">
                  <c:v>0</c:v>
                </c:pt>
                <c:pt idx="14">
                  <c:v>0</c:v>
                </c:pt>
                <c:pt idx="15">
                  <c:v>64</c:v>
                </c:pt>
                <c:pt idx="16">
                  <c:v>68</c:v>
                </c:pt>
                <c:pt idx="17">
                  <c:v>59</c:v>
                </c:pt>
                <c:pt idx="18">
                  <c:v>59</c:v>
                </c:pt>
                <c:pt idx="19">
                  <c:v>66</c:v>
                </c:pt>
                <c:pt idx="20">
                  <c:v>0</c:v>
                </c:pt>
                <c:pt idx="21">
                  <c:v>0</c:v>
                </c:pt>
                <c:pt idx="22">
                  <c:v>55</c:v>
                </c:pt>
                <c:pt idx="23">
                  <c:v>48</c:v>
                </c:pt>
                <c:pt idx="24">
                  <c:v>56</c:v>
                </c:pt>
                <c:pt idx="25">
                  <c:v>60</c:v>
                </c:pt>
                <c:pt idx="26">
                  <c:v>49</c:v>
                </c:pt>
                <c:pt idx="27">
                  <c:v>0</c:v>
                </c:pt>
                <c:pt idx="28">
                  <c:v>0</c:v>
                </c:pt>
                <c:pt idx="29">
                  <c:v>43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7-4873-BDE3-D2C09A55BEA6}"/>
            </c:ext>
          </c:extLst>
        </c:ser>
        <c:ser>
          <c:idx val="1"/>
          <c:order val="1"/>
          <c:tx>
            <c:strRef>
              <c:f>MENSUAL!$L$59</c:f>
              <c:strCache>
                <c:ptCount val="1"/>
                <c:pt idx="0">
                  <c:v>Atenciones de primera vez y subsecuentes a NNyA (UAM)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MENSUAL!$H$60:$H$90</c:f>
              <c:strCache>
                <c:ptCount val="31"/>
                <c:pt idx="0">
                  <c:v>01
D</c:v>
                </c:pt>
                <c:pt idx="1">
                  <c:v>02
L</c:v>
                </c:pt>
                <c:pt idx="2">
                  <c:v>03
MA</c:v>
                </c:pt>
                <c:pt idx="3">
                  <c:v>04
MI</c:v>
                </c:pt>
                <c:pt idx="4">
                  <c:v>05
J</c:v>
                </c:pt>
                <c:pt idx="5">
                  <c:v>06
V</c:v>
                </c:pt>
                <c:pt idx="6">
                  <c:v>07
S</c:v>
                </c:pt>
                <c:pt idx="7">
                  <c:v>08
D</c:v>
                </c:pt>
                <c:pt idx="8">
                  <c:v>09
L</c:v>
                </c:pt>
                <c:pt idx="9">
                  <c:v>10
MA</c:v>
                </c:pt>
                <c:pt idx="10">
                  <c:v>11
MI</c:v>
                </c:pt>
                <c:pt idx="11">
                  <c:v>12
J</c:v>
                </c:pt>
                <c:pt idx="12">
                  <c:v>13
V</c:v>
                </c:pt>
                <c:pt idx="13">
                  <c:v>14
S</c:v>
                </c:pt>
                <c:pt idx="14">
                  <c:v>15
D</c:v>
                </c:pt>
                <c:pt idx="15">
                  <c:v>16
L</c:v>
                </c:pt>
                <c:pt idx="16">
                  <c:v>17
MA</c:v>
                </c:pt>
                <c:pt idx="17">
                  <c:v>18
MI</c:v>
                </c:pt>
                <c:pt idx="18">
                  <c:v>19
J</c:v>
                </c:pt>
                <c:pt idx="19">
                  <c:v>20
V</c:v>
                </c:pt>
                <c:pt idx="20">
                  <c:v>21
S</c:v>
                </c:pt>
                <c:pt idx="21">
                  <c:v>22
D</c:v>
                </c:pt>
                <c:pt idx="22">
                  <c:v>23
L</c:v>
                </c:pt>
                <c:pt idx="23">
                  <c:v>24
MA</c:v>
                </c:pt>
                <c:pt idx="24">
                  <c:v>25
MI</c:v>
                </c:pt>
                <c:pt idx="25">
                  <c:v>26
J</c:v>
                </c:pt>
                <c:pt idx="26">
                  <c:v>27
V</c:v>
                </c:pt>
                <c:pt idx="27">
                  <c:v>28
S</c:v>
                </c:pt>
                <c:pt idx="28">
                  <c:v>29
D</c:v>
                </c:pt>
                <c:pt idx="29">
                  <c:v>30
L</c:v>
                </c:pt>
                <c:pt idx="30">
                  <c:v>31
MA</c:v>
                </c:pt>
              </c:strCache>
            </c:strRef>
          </c:cat>
          <c:val>
            <c:numRef>
              <c:f>MENSUAL!$L$60:$L$90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16</c:v>
                </c:pt>
                <c:pt idx="3">
                  <c:v>21</c:v>
                </c:pt>
                <c:pt idx="4">
                  <c:v>0</c:v>
                </c:pt>
                <c:pt idx="5">
                  <c:v>10</c:v>
                </c:pt>
                <c:pt idx="6">
                  <c:v>1</c:v>
                </c:pt>
                <c:pt idx="7">
                  <c:v>0</c:v>
                </c:pt>
                <c:pt idx="8">
                  <c:v>23</c:v>
                </c:pt>
                <c:pt idx="9">
                  <c:v>6</c:v>
                </c:pt>
                <c:pt idx="10">
                  <c:v>12</c:v>
                </c:pt>
                <c:pt idx="11">
                  <c:v>21</c:v>
                </c:pt>
                <c:pt idx="12">
                  <c:v>26</c:v>
                </c:pt>
                <c:pt idx="13">
                  <c:v>0</c:v>
                </c:pt>
                <c:pt idx="14">
                  <c:v>0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23</c:v>
                </c:pt>
                <c:pt idx="19">
                  <c:v>22</c:v>
                </c:pt>
                <c:pt idx="20">
                  <c:v>0</c:v>
                </c:pt>
                <c:pt idx="21">
                  <c:v>0</c:v>
                </c:pt>
                <c:pt idx="22">
                  <c:v>21</c:v>
                </c:pt>
                <c:pt idx="23">
                  <c:v>24</c:v>
                </c:pt>
                <c:pt idx="24">
                  <c:v>21</c:v>
                </c:pt>
                <c:pt idx="25">
                  <c:v>15</c:v>
                </c:pt>
                <c:pt idx="26">
                  <c:v>22</c:v>
                </c:pt>
                <c:pt idx="27">
                  <c:v>0</c:v>
                </c:pt>
                <c:pt idx="28">
                  <c:v>0</c:v>
                </c:pt>
                <c:pt idx="29">
                  <c:v>18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7-4873-BDE3-D2C09A55BE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5676543"/>
        <c:axId val="844647919"/>
      </c:lineChart>
      <c:catAx>
        <c:axId val="83567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844647919"/>
        <c:crosses val="autoZero"/>
        <c:auto val="1"/>
        <c:lblAlgn val="ctr"/>
        <c:lblOffset val="100"/>
        <c:noMultiLvlLbl val="0"/>
      </c:catAx>
      <c:valAx>
        <c:axId val="8446479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83567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A1-4639-A856-F6EE90EE10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A1-4639-A856-F6EE90EE10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MENSUAL!$M$2:$N$2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MENSUAL!$M$40:$N$40</c:f>
              <c:numCache>
                <c:formatCode>General</c:formatCode>
                <c:ptCount val="2"/>
                <c:pt idx="0">
                  <c:v>709</c:v>
                </c:pt>
                <c:pt idx="1">
                  <c:v>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3-4EFC-B550-EC05EC5BE7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3692038495188"/>
          <c:y val="0.39004520268299786"/>
          <c:w val="0.30256913618514203"/>
          <c:h val="0.609955455909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21430</xdr:rowOff>
    </xdr:from>
    <xdr:to>
      <xdr:col>3</xdr:col>
      <xdr:colOff>232171</xdr:colOff>
      <xdr:row>51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02E74B-31FF-496F-AAF5-7F86F7BA3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45242</xdr:rowOff>
    </xdr:from>
    <xdr:to>
      <xdr:col>7</xdr:col>
      <xdr:colOff>595313</xdr:colOff>
      <xdr:row>67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A32235-1553-4241-8EAB-4AEFE62D5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327421</xdr:colOff>
      <xdr:row>50</xdr:row>
      <xdr:rowOff>9525</xdr:rowOff>
    </xdr:from>
    <xdr:to>
      <xdr:col>5</xdr:col>
      <xdr:colOff>29765</xdr:colOff>
      <xdr:row>58</xdr:row>
      <xdr:rowOff>169069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31E9B3-9FEF-4E98-A3D3-65E2AB891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21431</xdr:rowOff>
    </xdr:from>
    <xdr:to>
      <xdr:col>5</xdr:col>
      <xdr:colOff>756048</xdr:colOff>
      <xdr:row>77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A27DB1-33FB-4D34-8E5E-83F09EB98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76</xdr:row>
      <xdr:rowOff>354806</xdr:rowOff>
    </xdr:from>
    <xdr:to>
      <xdr:col>4</xdr:col>
      <xdr:colOff>708423</xdr:colOff>
      <xdr:row>81</xdr:row>
      <xdr:rowOff>107156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7F2575D-AD28-4935-B53B-A6483B049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81</xdr:row>
      <xdr:rowOff>57148</xdr:rowOff>
    </xdr:from>
    <xdr:to>
      <xdr:col>4</xdr:col>
      <xdr:colOff>160734</xdr:colOff>
      <xdr:row>85</xdr:row>
      <xdr:rowOff>357187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B8BFFD1-5462-4482-BEB6-4EC138D8D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66</xdr:row>
      <xdr:rowOff>21432</xdr:rowOff>
    </xdr:from>
    <xdr:to>
      <xdr:col>5</xdr:col>
      <xdr:colOff>381001</xdr:colOff>
      <xdr:row>70</xdr:row>
      <xdr:rowOff>392907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204859D-3751-408D-9765-46A81850E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85</xdr:row>
      <xdr:rowOff>188119</xdr:rowOff>
    </xdr:from>
    <xdr:to>
      <xdr:col>5</xdr:col>
      <xdr:colOff>791768</xdr:colOff>
      <xdr:row>89</xdr:row>
      <xdr:rowOff>71439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ABA2D0B-E232-41AA-A3F5-ECB30FEB6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68</xdr:row>
      <xdr:rowOff>390525</xdr:rowOff>
    </xdr:from>
    <xdr:to>
      <xdr:col>3</xdr:col>
      <xdr:colOff>244078</xdr:colOff>
      <xdr:row>71</xdr:row>
      <xdr:rowOff>321469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EAFC337-CABC-4B56-A414-C46F38F21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726280</xdr:colOff>
      <xdr:row>44</xdr:row>
      <xdr:rowOff>80962</xdr:rowOff>
    </xdr:from>
    <xdr:to>
      <xdr:col>6</xdr:col>
      <xdr:colOff>607217</xdr:colOff>
      <xdr:row>48</xdr:row>
      <xdr:rowOff>976313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7F41E07-7A81-46AF-84C2-A44F34266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89</xdr:row>
      <xdr:rowOff>366713</xdr:rowOff>
    </xdr:from>
    <xdr:to>
      <xdr:col>6</xdr:col>
      <xdr:colOff>589359</xdr:colOff>
      <xdr:row>101</xdr:row>
      <xdr:rowOff>71438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688BBAF-A51E-4EEE-8AF2-CFC4628B6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58</xdr:row>
      <xdr:rowOff>33338</xdr:rowOff>
    </xdr:from>
    <xdr:to>
      <xdr:col>6</xdr:col>
      <xdr:colOff>619123</xdr:colOff>
      <xdr:row>59</xdr:row>
      <xdr:rowOff>309563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BF24F49-2705-4791-91F7-3EBA601C4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5</xdr:col>
      <xdr:colOff>83344</xdr:colOff>
      <xdr:row>111</xdr:row>
      <xdr:rowOff>47625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313DCDC-DF99-44E7-895D-ED0C106F4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255984</xdr:colOff>
      <xdr:row>87</xdr:row>
      <xdr:rowOff>33337</xdr:rowOff>
    </xdr:from>
    <xdr:to>
      <xdr:col>16</xdr:col>
      <xdr:colOff>666750</xdr:colOff>
      <xdr:row>97</xdr:row>
      <xdr:rowOff>166687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82F1DD1-F4FE-4CF4-AD07-96D3505D5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161925</xdr:colOff>
      <xdr:row>15</xdr:row>
      <xdr:rowOff>452436</xdr:rowOff>
    </xdr:from>
    <xdr:to>
      <xdr:col>39</xdr:col>
      <xdr:colOff>38099</xdr:colOff>
      <xdr:row>20</xdr:row>
      <xdr:rowOff>209550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DCBEA7-31BF-4278-843F-A0F99A511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381000</xdr:colOff>
      <xdr:row>10</xdr:row>
      <xdr:rowOff>109536</xdr:rowOff>
    </xdr:from>
    <xdr:to>
      <xdr:col>38</xdr:col>
      <xdr:colOff>752475</xdr:colOff>
      <xdr:row>15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FFD4F5-31A0-40CB-BD04-A8778D12D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76200</xdr:colOff>
      <xdr:row>3</xdr:row>
      <xdr:rowOff>338137</xdr:rowOff>
    </xdr:from>
    <xdr:to>
      <xdr:col>39</xdr:col>
      <xdr:colOff>38100</xdr:colOff>
      <xdr:row>14</xdr:row>
      <xdr:rowOff>238125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F3CB74-8AA2-4DD6-95A1-D386FA750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1" refreshedDate="44721.491646643517" createdVersion="6" refreshedVersion="6" minRefreshableVersion="3" recordCount="31" xr:uid="{88F64C0D-47C9-4EC1-B907-4D2ACF262F55}">
  <cacheSource type="worksheet">
    <worksheetSource ref="H59:Q90" sheet="MENSUAL"/>
  </cacheSource>
  <cacheFields count="10">
    <cacheField name="Días" numFmtId="0">
      <sharedItems count="31">
        <s v="01_x000a_D"/>
        <s v="02_x000a_L"/>
        <s v="03_x000a_MA"/>
        <s v="04_x000a_MI"/>
        <s v="05_x000a_J"/>
        <s v="06_x000a_V"/>
        <s v="07_x000a_S"/>
        <s v="08_x000a_D"/>
        <s v="09_x000a_L"/>
        <s v="10_x000a_MA"/>
        <s v="11_x000a_MI"/>
        <s v="12_x000a_J"/>
        <s v="13_x000a_V"/>
        <s v="14_x000a_S"/>
        <s v="15_x000a_D"/>
        <s v="16_x000a_L"/>
        <s v="17_x000a_MA"/>
        <s v="18_x000a_MI"/>
        <s v="19_x000a_J"/>
        <s v="20_x000a_V"/>
        <s v="21_x000a_S"/>
        <s v="22_x000a_D"/>
        <s v="23_x000a_L"/>
        <s v="24_x000a_M"/>
        <s v="25_x000a_MI"/>
        <s v="26_x000a_J"/>
        <s v="27_x000a_V"/>
        <s v="28_x000a_S"/>
        <s v="29_x000a_D"/>
        <s v="30_x000a_L"/>
        <s v="31_x000a_MA"/>
      </sharedItems>
    </cacheField>
    <cacheField name="Total Centro Integral" numFmtId="0">
      <sharedItems containsSemiMixedTypes="0" containsString="0" containsNumber="1" containsInteger="1" minValue="0" maxValue="81"/>
    </cacheField>
    <cacheField name="Total Centro de Empoderamiento" numFmtId="0">
      <sharedItems containsSemiMixedTypes="0" containsString="0" containsNumber="1" containsInteger="1" minValue="0" maxValue="15"/>
    </cacheField>
    <cacheField name="Atenciones a mujeres UAM" numFmtId="0">
      <sharedItems containsSemiMixedTypes="0" containsString="0" containsNumber="1" containsInteger="1" minValue="0" maxValue="68"/>
    </cacheField>
    <cacheField name="Atenciones de primera vez y subsecuentes a NNyA (UAM)" numFmtId="0">
      <sharedItems containsSemiMixedTypes="0" containsString="0" containsNumber="1" containsInteger="1" minValue="0" maxValue="26"/>
    </cacheField>
    <cacheField name="Asesorías Telmujer " numFmtId="0">
      <sharedItems containsSemiMixedTypes="0" containsString="0" containsNumber="1" containsInteger="1" minValue="11" maxValue="32"/>
    </cacheField>
    <cacheField name="Incidentes de conocimiento Telmujer " numFmtId="0">
      <sharedItems containsSemiMixedTypes="0" containsString="0" containsNumber="1" containsInteger="1" minValue="62" maxValue="171"/>
    </cacheField>
    <cacheField name="   Atenciones psicológicas y jurídicas Refugio " numFmtId="0">
      <sharedItems containsSemiMixedTypes="0" containsString="0" containsNumber="1" containsInteger="1" minValue="0" maxValue="10"/>
    </cacheField>
    <cacheField name="Atención psicológica de primera vez y subsecuente a NNyA en Refugio " numFmtId="0">
      <sharedItems containsSemiMixedTypes="0" containsString="0" containsNumber="1" containsInteger="1" minValue="0" maxValue="12"/>
    </cacheField>
    <cacheField name="Ingresos al Refugio 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0"/>
    <n v="0"/>
    <n v="0"/>
    <n v="0"/>
    <n v="30"/>
    <n v="134"/>
    <n v="0"/>
    <n v="0"/>
    <n v="0"/>
  </r>
  <r>
    <x v="1"/>
    <n v="68"/>
    <n v="10"/>
    <n v="53"/>
    <n v="17"/>
    <n v="24"/>
    <n v="110"/>
    <n v="0"/>
    <n v="6"/>
    <n v="0"/>
  </r>
  <r>
    <x v="2"/>
    <n v="78"/>
    <n v="10"/>
    <n v="61"/>
    <n v="16"/>
    <n v="29"/>
    <n v="68"/>
    <n v="1"/>
    <n v="12"/>
    <n v="0"/>
  </r>
  <r>
    <x v="3"/>
    <n v="70"/>
    <n v="10"/>
    <n v="62"/>
    <n v="21"/>
    <n v="24"/>
    <n v="85"/>
    <n v="10"/>
    <n v="6"/>
    <n v="0"/>
  </r>
  <r>
    <x v="4"/>
    <n v="0"/>
    <n v="0"/>
    <n v="0"/>
    <n v="0"/>
    <n v="20"/>
    <n v="83"/>
    <n v="0"/>
    <n v="0"/>
    <n v="0"/>
  </r>
  <r>
    <x v="5"/>
    <n v="52"/>
    <n v="7"/>
    <n v="47"/>
    <n v="10"/>
    <n v="21"/>
    <n v="87"/>
    <n v="7"/>
    <n v="11"/>
    <n v="0"/>
  </r>
  <r>
    <x v="6"/>
    <n v="0"/>
    <n v="0"/>
    <n v="0"/>
    <n v="1"/>
    <n v="17"/>
    <n v="113"/>
    <n v="0"/>
    <n v="0"/>
    <n v="0"/>
  </r>
  <r>
    <x v="7"/>
    <n v="0"/>
    <n v="0"/>
    <n v="0"/>
    <n v="0"/>
    <n v="23"/>
    <n v="171"/>
    <n v="0"/>
    <n v="0"/>
    <n v="0"/>
  </r>
  <r>
    <x v="8"/>
    <n v="70"/>
    <n v="15"/>
    <n v="61"/>
    <n v="23"/>
    <n v="30"/>
    <n v="108"/>
    <n v="6"/>
    <n v="12"/>
    <n v="0"/>
  </r>
  <r>
    <x v="9"/>
    <n v="8"/>
    <n v="4"/>
    <n v="32"/>
    <n v="6"/>
    <n v="21"/>
    <n v="109"/>
    <n v="0"/>
    <n v="0"/>
    <n v="0"/>
  </r>
  <r>
    <x v="10"/>
    <n v="55"/>
    <n v="8"/>
    <n v="65"/>
    <n v="12"/>
    <n v="22"/>
    <n v="97"/>
    <n v="2"/>
    <n v="10"/>
    <n v="0"/>
  </r>
  <r>
    <x v="11"/>
    <n v="59"/>
    <n v="9"/>
    <n v="64"/>
    <n v="21"/>
    <n v="11"/>
    <n v="77"/>
    <n v="4"/>
    <n v="5"/>
    <n v="0"/>
  </r>
  <r>
    <x v="12"/>
    <n v="69"/>
    <n v="10"/>
    <n v="53"/>
    <n v="26"/>
    <n v="19"/>
    <n v="83"/>
    <n v="7"/>
    <n v="7"/>
    <n v="0"/>
  </r>
  <r>
    <x v="13"/>
    <n v="0"/>
    <n v="0"/>
    <n v="0"/>
    <n v="0"/>
    <n v="15"/>
    <n v="101"/>
    <n v="0"/>
    <n v="0"/>
    <n v="0"/>
  </r>
  <r>
    <x v="14"/>
    <n v="0"/>
    <n v="0"/>
    <n v="0"/>
    <n v="0"/>
    <n v="16"/>
    <n v="160"/>
    <n v="0"/>
    <n v="0"/>
    <n v="0"/>
  </r>
  <r>
    <x v="15"/>
    <n v="69"/>
    <n v="10"/>
    <n v="64"/>
    <n v="23"/>
    <n v="23"/>
    <n v="146"/>
    <n v="3"/>
    <n v="2"/>
    <n v="0"/>
  </r>
  <r>
    <x v="16"/>
    <n v="81"/>
    <n v="13"/>
    <n v="68"/>
    <n v="23"/>
    <n v="17"/>
    <n v="78"/>
    <n v="7"/>
    <n v="5"/>
    <n v="0"/>
  </r>
  <r>
    <x v="17"/>
    <n v="59"/>
    <n v="12"/>
    <n v="59"/>
    <n v="20"/>
    <n v="22"/>
    <n v="74"/>
    <n v="2"/>
    <n v="5"/>
    <n v="0"/>
  </r>
  <r>
    <x v="18"/>
    <n v="54"/>
    <n v="11"/>
    <n v="59"/>
    <n v="23"/>
    <n v="28"/>
    <n v="82"/>
    <n v="7"/>
    <n v="2"/>
    <n v="0"/>
  </r>
  <r>
    <x v="19"/>
    <n v="56"/>
    <n v="9"/>
    <n v="66"/>
    <n v="22"/>
    <n v="32"/>
    <n v="68"/>
    <n v="6"/>
    <n v="8"/>
    <n v="1"/>
  </r>
  <r>
    <x v="20"/>
    <n v="0"/>
    <n v="0"/>
    <n v="0"/>
    <n v="0"/>
    <n v="17"/>
    <n v="106"/>
    <n v="0"/>
    <n v="0"/>
    <n v="0"/>
  </r>
  <r>
    <x v="21"/>
    <n v="0"/>
    <n v="0"/>
    <n v="0"/>
    <n v="0"/>
    <n v="16"/>
    <n v="94"/>
    <n v="0"/>
    <n v="0"/>
    <n v="0"/>
  </r>
  <r>
    <x v="22"/>
    <n v="57"/>
    <n v="12"/>
    <n v="55"/>
    <n v="21"/>
    <n v="23"/>
    <n v="111"/>
    <n v="3"/>
    <n v="4"/>
    <n v="0"/>
  </r>
  <r>
    <x v="23"/>
    <n v="44"/>
    <n v="10"/>
    <n v="48"/>
    <n v="24"/>
    <n v="26"/>
    <n v="84"/>
    <n v="8"/>
    <n v="5"/>
    <n v="0"/>
  </r>
  <r>
    <x v="24"/>
    <n v="51"/>
    <n v="8"/>
    <n v="56"/>
    <n v="21"/>
    <n v="24"/>
    <n v="68"/>
    <n v="4"/>
    <n v="2"/>
    <n v="0"/>
  </r>
  <r>
    <x v="25"/>
    <n v="46"/>
    <n v="9"/>
    <n v="60"/>
    <n v="15"/>
    <n v="26"/>
    <n v="83"/>
    <n v="1"/>
    <n v="4"/>
    <n v="2"/>
  </r>
  <r>
    <x v="26"/>
    <n v="48"/>
    <n v="8"/>
    <n v="49"/>
    <n v="22"/>
    <n v="21"/>
    <n v="62"/>
    <n v="4"/>
    <n v="8"/>
    <n v="0"/>
  </r>
  <r>
    <x v="27"/>
    <n v="0"/>
    <n v="0"/>
    <n v="0"/>
    <n v="0"/>
    <n v="24"/>
    <n v="115"/>
    <n v="0"/>
    <n v="0"/>
    <n v="0"/>
  </r>
  <r>
    <x v="28"/>
    <n v="0"/>
    <n v="0"/>
    <n v="0"/>
    <n v="0"/>
    <n v="28"/>
    <n v="146"/>
    <n v="0"/>
    <n v="0"/>
    <n v="0"/>
  </r>
  <r>
    <x v="29"/>
    <n v="40"/>
    <n v="9"/>
    <n v="43"/>
    <n v="18"/>
    <n v="28"/>
    <n v="103"/>
    <n v="6"/>
    <n v="5"/>
    <n v="0"/>
  </r>
  <r>
    <x v="30"/>
    <n v="40"/>
    <n v="7"/>
    <n v="36"/>
    <n v="9"/>
    <n v="32"/>
    <n v="83"/>
    <n v="6"/>
    <n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713CF-7C69-456D-A3D7-3D3FF32FFC32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8" firstHeaderRow="0" firstDataRow="1" firstDataCol="1"/>
  <pivotFields count="10">
    <pivotField axis="axisRow" showAll="0">
      <items count="32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23"/>
        <item h="1" x="24"/>
        <item h="1" x="25"/>
        <item x="26"/>
        <item h="1" x="27"/>
        <item h="1" x="28"/>
        <item h="1" x="29"/>
        <item h="1" x="3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5">
    <i>
      <x v="5"/>
    </i>
    <i>
      <x v="12"/>
    </i>
    <i>
      <x v="19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   Atenciones psicológicas y jurídicas Refugio " fld="7" baseField="0" baseItem="0"/>
    <dataField name="Suma de Atención psicológica de primera vez y subsecuente a NNyA en Refugio " fld="8" baseField="0" baseItem="0"/>
    <dataField name="Suma de Ingresos al Refugio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4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7" sqref="A7"/>
      <selection pane="bottomRight" activeCell="I35" sqref="I35"/>
    </sheetView>
  </sheetViews>
  <sheetFormatPr baseColWidth="10" defaultColWidth="10.7109375" defaultRowHeight="15" x14ac:dyDescent="0.25"/>
  <cols>
    <col min="1" max="1" width="9.7109375" customWidth="1"/>
    <col min="2" max="2" width="13.140625" customWidth="1"/>
    <col min="3" max="3" width="16.85546875" customWidth="1"/>
    <col min="4" max="4" width="15.85546875" customWidth="1"/>
    <col min="5" max="5" width="14.5703125" customWidth="1"/>
    <col min="6" max="6" width="12.85546875" customWidth="1"/>
    <col min="7" max="7" width="16.28515625" customWidth="1"/>
    <col min="8" max="8" width="16.140625" customWidth="1"/>
    <col min="9" max="9" width="16.42578125" customWidth="1"/>
    <col min="10" max="10" width="18.28515625" customWidth="1"/>
    <col min="11" max="11" width="14.5703125" customWidth="1"/>
    <col min="12" max="12" width="16.140625" customWidth="1"/>
    <col min="13" max="13" width="18.42578125" customWidth="1"/>
    <col min="14" max="14" width="17.28515625" customWidth="1"/>
    <col min="15" max="15" width="15.140625" customWidth="1"/>
    <col min="17" max="17" width="15.42578125" customWidth="1"/>
    <col min="18" max="18" width="17" customWidth="1"/>
    <col min="19" max="20" width="13.5703125" customWidth="1"/>
    <col min="21" max="21" width="19" customWidth="1"/>
    <col min="22" max="22" width="15.140625" customWidth="1"/>
    <col min="23" max="23" width="16.42578125" customWidth="1"/>
  </cols>
  <sheetData>
    <row r="1" spans="1:24" x14ac:dyDescent="0.25">
      <c r="A1" s="58" t="s">
        <v>0</v>
      </c>
      <c r="B1" s="60" t="s">
        <v>1</v>
      </c>
      <c r="C1" s="62">
        <v>2.1</v>
      </c>
      <c r="D1" s="63"/>
      <c r="E1" s="4">
        <v>2.2000000000000002</v>
      </c>
      <c r="F1" s="62">
        <v>2.2999999999999998</v>
      </c>
      <c r="G1" s="64"/>
      <c r="H1" s="4">
        <v>2.4</v>
      </c>
      <c r="I1" s="62">
        <v>2.5</v>
      </c>
      <c r="J1" s="63"/>
      <c r="K1" s="4">
        <v>2.6</v>
      </c>
      <c r="L1" s="62">
        <v>2.7</v>
      </c>
      <c r="M1" s="63"/>
      <c r="N1" s="4">
        <v>2.8</v>
      </c>
      <c r="O1" s="4"/>
      <c r="P1" s="4"/>
      <c r="Q1" s="4">
        <v>2.9</v>
      </c>
      <c r="R1" s="62" t="s">
        <v>2</v>
      </c>
      <c r="S1" s="63"/>
      <c r="T1" s="4">
        <v>2.11</v>
      </c>
      <c r="U1" s="62">
        <v>2.12</v>
      </c>
      <c r="V1" s="63"/>
      <c r="W1" s="4"/>
      <c r="X1" s="65" t="s">
        <v>3</v>
      </c>
    </row>
    <row r="2" spans="1:24" s="9" customFormat="1" ht="89.25" x14ac:dyDescent="0.25">
      <c r="A2" s="59"/>
      <c r="B2" s="61"/>
      <c r="C2" s="5" t="s">
        <v>4</v>
      </c>
      <c r="D2" s="6" t="s">
        <v>5</v>
      </c>
      <c r="E2" s="7" t="s">
        <v>6</v>
      </c>
      <c r="F2" s="5" t="s">
        <v>7</v>
      </c>
      <c r="G2" s="8" t="s">
        <v>32</v>
      </c>
      <c r="H2" s="7" t="s">
        <v>8</v>
      </c>
      <c r="I2" s="5" t="s">
        <v>9</v>
      </c>
      <c r="J2" s="6" t="s">
        <v>10</v>
      </c>
      <c r="K2" s="7" t="s">
        <v>11</v>
      </c>
      <c r="L2" s="5" t="s">
        <v>12</v>
      </c>
      <c r="M2" s="6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5" t="s">
        <v>18</v>
      </c>
      <c r="S2" s="6" t="s">
        <v>19</v>
      </c>
      <c r="T2" s="7" t="s">
        <v>20</v>
      </c>
      <c r="U2" s="5" t="s">
        <v>21</v>
      </c>
      <c r="V2" s="6" t="s">
        <v>22</v>
      </c>
      <c r="W2" s="7" t="s">
        <v>23</v>
      </c>
      <c r="X2" s="66"/>
    </row>
    <row r="3" spans="1:24" ht="15.75" x14ac:dyDescent="0.25">
      <c r="A3" s="1">
        <v>18</v>
      </c>
      <c r="B3" s="12" t="s">
        <v>24</v>
      </c>
      <c r="C3" s="2">
        <v>0</v>
      </c>
      <c r="D3" s="2">
        <v>0</v>
      </c>
      <c r="E3" s="2">
        <v>0</v>
      </c>
      <c r="F3" s="2">
        <v>30</v>
      </c>
      <c r="G3" s="2">
        <v>134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10">
        <v>0</v>
      </c>
      <c r="O3" s="10">
        <v>0</v>
      </c>
      <c r="P3" s="2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f t="shared" ref="X3:X33" si="0">SUM(C3:W3)</f>
        <v>164</v>
      </c>
    </row>
    <row r="4" spans="1:24" ht="15.75" x14ac:dyDescent="0.25">
      <c r="A4" s="1">
        <v>18</v>
      </c>
      <c r="B4" s="12" t="s">
        <v>25</v>
      </c>
      <c r="C4" s="2">
        <v>4</v>
      </c>
      <c r="D4" s="2">
        <v>0</v>
      </c>
      <c r="E4" s="2">
        <v>22</v>
      </c>
      <c r="F4" s="2">
        <v>24</v>
      </c>
      <c r="G4" s="2">
        <v>110</v>
      </c>
      <c r="H4" s="2">
        <v>0</v>
      </c>
      <c r="I4" s="2">
        <v>0</v>
      </c>
      <c r="J4" s="2">
        <v>10</v>
      </c>
      <c r="K4" s="2">
        <v>10</v>
      </c>
      <c r="L4" s="2">
        <v>9</v>
      </c>
      <c r="M4" s="2">
        <v>1</v>
      </c>
      <c r="N4" s="10">
        <v>6</v>
      </c>
      <c r="O4" s="10">
        <v>22</v>
      </c>
      <c r="P4" s="2">
        <v>0</v>
      </c>
      <c r="Q4" s="10">
        <v>16</v>
      </c>
      <c r="R4" s="10">
        <v>12</v>
      </c>
      <c r="S4" s="10">
        <v>2</v>
      </c>
      <c r="T4" s="10">
        <v>17</v>
      </c>
      <c r="U4" s="10">
        <v>10</v>
      </c>
      <c r="V4" s="10">
        <v>0</v>
      </c>
      <c r="W4" s="10">
        <v>13</v>
      </c>
      <c r="X4" s="10">
        <f t="shared" si="0"/>
        <v>288</v>
      </c>
    </row>
    <row r="5" spans="1:24" ht="15.75" x14ac:dyDescent="0.25">
      <c r="A5" s="1">
        <v>18</v>
      </c>
      <c r="B5" s="12" t="s">
        <v>26</v>
      </c>
      <c r="C5" s="2">
        <v>8</v>
      </c>
      <c r="D5" s="2">
        <v>2</v>
      </c>
      <c r="E5" s="2">
        <v>22</v>
      </c>
      <c r="F5" s="2">
        <v>29</v>
      </c>
      <c r="G5" s="2">
        <v>68</v>
      </c>
      <c r="H5" s="2">
        <v>1</v>
      </c>
      <c r="I5" s="2">
        <v>5</v>
      </c>
      <c r="J5" s="2">
        <v>5</v>
      </c>
      <c r="K5" s="2">
        <v>13</v>
      </c>
      <c r="L5" s="2">
        <v>8</v>
      </c>
      <c r="M5" s="2">
        <v>0</v>
      </c>
      <c r="N5" s="10">
        <v>12</v>
      </c>
      <c r="O5" s="10">
        <v>25</v>
      </c>
      <c r="P5" s="2">
        <v>0</v>
      </c>
      <c r="Q5" s="16">
        <v>22</v>
      </c>
      <c r="R5" s="16">
        <v>10</v>
      </c>
      <c r="S5" s="16">
        <v>1</v>
      </c>
      <c r="T5" s="16">
        <v>16</v>
      </c>
      <c r="U5" s="10">
        <v>12</v>
      </c>
      <c r="V5" s="10">
        <v>0</v>
      </c>
      <c r="W5" s="10">
        <v>16</v>
      </c>
      <c r="X5" s="10">
        <f t="shared" si="0"/>
        <v>275</v>
      </c>
    </row>
    <row r="6" spans="1:24" ht="15.75" x14ac:dyDescent="0.25">
      <c r="A6" s="1">
        <v>18</v>
      </c>
      <c r="B6" s="12" t="s">
        <v>27</v>
      </c>
      <c r="C6" s="2">
        <v>2</v>
      </c>
      <c r="D6" s="2">
        <v>0</v>
      </c>
      <c r="E6" s="2">
        <v>20</v>
      </c>
      <c r="F6" s="2">
        <v>24</v>
      </c>
      <c r="G6" s="2">
        <v>85</v>
      </c>
      <c r="H6" s="2">
        <v>10</v>
      </c>
      <c r="I6" s="2">
        <v>0</v>
      </c>
      <c r="J6" s="2">
        <v>10</v>
      </c>
      <c r="K6" s="2">
        <v>6</v>
      </c>
      <c r="L6" s="2">
        <v>16</v>
      </c>
      <c r="M6" s="2">
        <v>1</v>
      </c>
      <c r="N6" s="10">
        <v>6</v>
      </c>
      <c r="O6" s="10">
        <v>25</v>
      </c>
      <c r="P6" s="2">
        <v>0</v>
      </c>
      <c r="Q6" s="16">
        <v>19</v>
      </c>
      <c r="R6" s="16">
        <v>7</v>
      </c>
      <c r="S6" s="16">
        <v>5</v>
      </c>
      <c r="T6" s="16">
        <v>21</v>
      </c>
      <c r="U6" s="10">
        <v>14</v>
      </c>
      <c r="V6" s="10">
        <v>0</v>
      </c>
      <c r="W6" s="10">
        <v>17</v>
      </c>
      <c r="X6" s="10">
        <f t="shared" si="0"/>
        <v>288</v>
      </c>
    </row>
    <row r="7" spans="1:24" ht="15.75" x14ac:dyDescent="0.25">
      <c r="A7" s="1">
        <v>18</v>
      </c>
      <c r="B7" s="12" t="s">
        <v>28</v>
      </c>
      <c r="C7" s="2">
        <v>0</v>
      </c>
      <c r="D7" s="2">
        <v>0</v>
      </c>
      <c r="E7" s="2">
        <v>0</v>
      </c>
      <c r="F7" s="2">
        <v>20</v>
      </c>
      <c r="G7" s="2">
        <v>83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10">
        <v>0</v>
      </c>
      <c r="O7" s="10">
        <v>0</v>
      </c>
      <c r="P7" s="2">
        <v>0</v>
      </c>
      <c r="Q7" s="16">
        <v>0</v>
      </c>
      <c r="R7" s="16">
        <v>0</v>
      </c>
      <c r="S7" s="16">
        <v>0</v>
      </c>
      <c r="T7" s="16">
        <v>0</v>
      </c>
      <c r="U7" s="10">
        <v>0</v>
      </c>
      <c r="V7" s="10">
        <v>0</v>
      </c>
      <c r="W7" s="10">
        <v>0</v>
      </c>
      <c r="X7" s="10">
        <f t="shared" si="0"/>
        <v>103</v>
      </c>
    </row>
    <row r="8" spans="1:24" ht="15.75" x14ac:dyDescent="0.25">
      <c r="A8" s="1">
        <v>18</v>
      </c>
      <c r="B8" s="12" t="s">
        <v>29</v>
      </c>
      <c r="C8" s="2">
        <v>4</v>
      </c>
      <c r="D8" s="2">
        <v>0</v>
      </c>
      <c r="E8" s="2">
        <v>21</v>
      </c>
      <c r="F8" s="2">
        <v>21</v>
      </c>
      <c r="G8" s="2">
        <v>87</v>
      </c>
      <c r="H8" s="2">
        <v>7</v>
      </c>
      <c r="I8" s="2">
        <v>0</v>
      </c>
      <c r="J8" s="2">
        <v>7</v>
      </c>
      <c r="K8" s="2">
        <v>2</v>
      </c>
      <c r="L8" s="2">
        <v>7</v>
      </c>
      <c r="M8" s="2">
        <v>1</v>
      </c>
      <c r="N8" s="10">
        <v>11</v>
      </c>
      <c r="O8" s="10">
        <v>17</v>
      </c>
      <c r="P8" s="2">
        <v>0</v>
      </c>
      <c r="Q8" s="16">
        <v>19</v>
      </c>
      <c r="R8" s="16">
        <v>7</v>
      </c>
      <c r="S8" s="16">
        <v>1</v>
      </c>
      <c r="T8" s="16">
        <v>10</v>
      </c>
      <c r="U8" s="10">
        <v>8</v>
      </c>
      <c r="V8" s="10">
        <v>0</v>
      </c>
      <c r="W8" s="10">
        <v>12</v>
      </c>
      <c r="X8" s="10">
        <f t="shared" si="0"/>
        <v>242</v>
      </c>
    </row>
    <row r="9" spans="1:24" ht="15.75" x14ac:dyDescent="0.25">
      <c r="A9" s="1">
        <v>18</v>
      </c>
      <c r="B9" s="12" t="s">
        <v>30</v>
      </c>
      <c r="C9" s="2">
        <v>0</v>
      </c>
      <c r="D9" s="2">
        <v>0</v>
      </c>
      <c r="E9" s="2">
        <v>0</v>
      </c>
      <c r="F9" s="2">
        <v>17</v>
      </c>
      <c r="G9" s="2">
        <v>113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10">
        <v>0</v>
      </c>
      <c r="O9" s="10">
        <v>0</v>
      </c>
      <c r="P9" s="2">
        <v>0</v>
      </c>
      <c r="Q9" s="16">
        <v>0</v>
      </c>
      <c r="R9" s="16">
        <v>0</v>
      </c>
      <c r="S9" s="16">
        <v>0</v>
      </c>
      <c r="T9" s="16">
        <v>1</v>
      </c>
      <c r="U9" s="10">
        <v>0</v>
      </c>
      <c r="V9" s="10">
        <v>0</v>
      </c>
      <c r="W9" s="10">
        <v>0</v>
      </c>
      <c r="X9" s="10">
        <f t="shared" si="0"/>
        <v>131</v>
      </c>
    </row>
    <row r="10" spans="1:24" ht="15.75" x14ac:dyDescent="0.25">
      <c r="A10" s="1">
        <v>19</v>
      </c>
      <c r="B10" s="12" t="s">
        <v>33</v>
      </c>
      <c r="C10" s="2">
        <v>0</v>
      </c>
      <c r="D10" s="2">
        <v>0</v>
      </c>
      <c r="E10" s="2">
        <v>0</v>
      </c>
      <c r="F10" s="2">
        <v>23</v>
      </c>
      <c r="G10" s="2">
        <v>171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10">
        <v>0</v>
      </c>
      <c r="O10" s="10">
        <v>0</v>
      </c>
      <c r="P10" s="2">
        <v>0</v>
      </c>
      <c r="Q10" s="16">
        <v>0</v>
      </c>
      <c r="R10" s="16">
        <v>0</v>
      </c>
      <c r="S10" s="16">
        <v>0</v>
      </c>
      <c r="T10" s="16">
        <v>0</v>
      </c>
      <c r="U10" s="10">
        <v>0</v>
      </c>
      <c r="V10" s="10">
        <v>0</v>
      </c>
      <c r="W10" s="10">
        <v>0</v>
      </c>
      <c r="X10" s="10">
        <f t="shared" si="0"/>
        <v>194</v>
      </c>
    </row>
    <row r="11" spans="1:24" ht="15.75" x14ac:dyDescent="0.25">
      <c r="A11" s="1">
        <v>19</v>
      </c>
      <c r="B11" s="12" t="s">
        <v>34</v>
      </c>
      <c r="C11" s="2">
        <v>9</v>
      </c>
      <c r="D11" s="2">
        <v>1</v>
      </c>
      <c r="E11" s="2">
        <v>20</v>
      </c>
      <c r="F11" s="2">
        <v>30</v>
      </c>
      <c r="G11" s="2">
        <v>108</v>
      </c>
      <c r="H11" s="2">
        <v>6</v>
      </c>
      <c r="I11" s="2">
        <v>6</v>
      </c>
      <c r="J11" s="2">
        <v>9</v>
      </c>
      <c r="K11" s="2">
        <v>12</v>
      </c>
      <c r="L11" s="2">
        <v>8</v>
      </c>
      <c r="M11" s="2">
        <v>0</v>
      </c>
      <c r="N11" s="10">
        <v>12</v>
      </c>
      <c r="O11" s="10">
        <v>20</v>
      </c>
      <c r="P11" s="2">
        <v>0</v>
      </c>
      <c r="Q11" s="16">
        <v>19</v>
      </c>
      <c r="R11" s="16">
        <v>11</v>
      </c>
      <c r="S11" s="16">
        <v>3</v>
      </c>
      <c r="T11" s="16">
        <v>23</v>
      </c>
      <c r="U11" s="10">
        <v>12</v>
      </c>
      <c r="V11" s="10">
        <v>0</v>
      </c>
      <c r="W11" s="10">
        <v>16</v>
      </c>
      <c r="X11" s="10">
        <f t="shared" si="0"/>
        <v>325</v>
      </c>
    </row>
    <row r="12" spans="1:24" ht="15.75" x14ac:dyDescent="0.25">
      <c r="A12" s="1">
        <v>19</v>
      </c>
      <c r="B12" s="12" t="s">
        <v>35</v>
      </c>
      <c r="C12" s="2">
        <v>1</v>
      </c>
      <c r="D12" s="2">
        <v>1</v>
      </c>
      <c r="E12" s="2">
        <v>0</v>
      </c>
      <c r="F12" s="2">
        <v>21</v>
      </c>
      <c r="G12" s="2">
        <v>109</v>
      </c>
      <c r="H12" s="2">
        <v>0</v>
      </c>
      <c r="I12" s="2">
        <v>0</v>
      </c>
      <c r="J12" s="2">
        <v>4</v>
      </c>
      <c r="K12" s="2">
        <v>4</v>
      </c>
      <c r="L12" s="2">
        <v>1</v>
      </c>
      <c r="M12" s="2">
        <v>1</v>
      </c>
      <c r="N12" s="10">
        <v>0</v>
      </c>
      <c r="O12" s="10">
        <v>0</v>
      </c>
      <c r="P12" s="2">
        <v>0</v>
      </c>
      <c r="Q12" s="16">
        <v>11</v>
      </c>
      <c r="R12" s="16">
        <v>6</v>
      </c>
      <c r="S12" s="16">
        <v>1</v>
      </c>
      <c r="T12" s="16">
        <v>6</v>
      </c>
      <c r="U12" s="10">
        <v>5</v>
      </c>
      <c r="V12" s="10">
        <v>0</v>
      </c>
      <c r="W12" s="10">
        <v>9</v>
      </c>
      <c r="X12" s="10">
        <f t="shared" si="0"/>
        <v>180</v>
      </c>
    </row>
    <row r="13" spans="1:24" ht="15.75" x14ac:dyDescent="0.25">
      <c r="A13" s="1">
        <v>19</v>
      </c>
      <c r="B13" s="12" t="s">
        <v>36</v>
      </c>
      <c r="C13" s="2">
        <v>3</v>
      </c>
      <c r="D13" s="2">
        <v>0</v>
      </c>
      <c r="E13" s="2">
        <v>17</v>
      </c>
      <c r="F13" s="2">
        <v>22</v>
      </c>
      <c r="G13" s="2">
        <v>97</v>
      </c>
      <c r="H13" s="2">
        <v>2</v>
      </c>
      <c r="I13" s="3">
        <v>4</v>
      </c>
      <c r="J13" s="3">
        <v>4</v>
      </c>
      <c r="K13" s="2">
        <v>7</v>
      </c>
      <c r="L13" s="2">
        <v>6</v>
      </c>
      <c r="M13" s="2">
        <v>0</v>
      </c>
      <c r="N13" s="10">
        <v>10</v>
      </c>
      <c r="O13" s="10">
        <v>22</v>
      </c>
      <c r="P13" s="2">
        <v>0</v>
      </c>
      <c r="Q13" s="16">
        <v>19</v>
      </c>
      <c r="R13" s="16">
        <v>14</v>
      </c>
      <c r="S13" s="16">
        <v>0</v>
      </c>
      <c r="T13" s="16">
        <v>12</v>
      </c>
      <c r="U13" s="10">
        <v>11</v>
      </c>
      <c r="V13" s="10">
        <v>0</v>
      </c>
      <c r="W13" s="10">
        <v>21</v>
      </c>
      <c r="X13" s="10">
        <f t="shared" si="0"/>
        <v>271</v>
      </c>
    </row>
    <row r="14" spans="1:24" ht="15.75" x14ac:dyDescent="0.25">
      <c r="A14" s="1">
        <v>19</v>
      </c>
      <c r="B14" s="12" t="s">
        <v>37</v>
      </c>
      <c r="C14" s="10">
        <v>5</v>
      </c>
      <c r="D14" s="10">
        <v>1</v>
      </c>
      <c r="E14" s="10">
        <v>23</v>
      </c>
      <c r="F14" s="10">
        <v>11</v>
      </c>
      <c r="G14" s="10">
        <v>77</v>
      </c>
      <c r="H14" s="10">
        <v>4</v>
      </c>
      <c r="I14" s="10">
        <v>0</v>
      </c>
      <c r="J14" s="10">
        <v>9</v>
      </c>
      <c r="K14" s="10">
        <v>2</v>
      </c>
      <c r="L14" s="10">
        <v>6</v>
      </c>
      <c r="M14" s="10">
        <v>1</v>
      </c>
      <c r="N14" s="10">
        <v>5</v>
      </c>
      <c r="O14" s="10">
        <v>21</v>
      </c>
      <c r="P14" s="10">
        <v>0</v>
      </c>
      <c r="Q14" s="16">
        <v>22</v>
      </c>
      <c r="R14" s="16">
        <v>7</v>
      </c>
      <c r="S14" s="16">
        <v>5</v>
      </c>
      <c r="T14" s="16">
        <v>21</v>
      </c>
      <c r="U14" s="10">
        <v>9</v>
      </c>
      <c r="V14" s="10">
        <v>0</v>
      </c>
      <c r="W14" s="10">
        <v>21</v>
      </c>
      <c r="X14" s="10">
        <f t="shared" si="0"/>
        <v>250</v>
      </c>
    </row>
    <row r="15" spans="1:24" ht="15.75" x14ac:dyDescent="0.25">
      <c r="A15" s="1">
        <v>19</v>
      </c>
      <c r="B15" s="12" t="s">
        <v>38</v>
      </c>
      <c r="C15" s="10">
        <v>4</v>
      </c>
      <c r="D15" s="10">
        <v>0</v>
      </c>
      <c r="E15" s="10">
        <v>23</v>
      </c>
      <c r="F15" s="10">
        <v>19</v>
      </c>
      <c r="G15" s="10">
        <v>83</v>
      </c>
      <c r="H15" s="10">
        <v>7</v>
      </c>
      <c r="I15" s="10">
        <v>4</v>
      </c>
      <c r="J15" s="2">
        <v>6</v>
      </c>
      <c r="K15" s="2">
        <v>2</v>
      </c>
      <c r="L15" s="2">
        <v>14</v>
      </c>
      <c r="M15" s="2">
        <v>0</v>
      </c>
      <c r="N15" s="10">
        <v>7</v>
      </c>
      <c r="O15" s="10">
        <v>26</v>
      </c>
      <c r="P15" s="2">
        <v>0</v>
      </c>
      <c r="Q15" s="10">
        <v>16</v>
      </c>
      <c r="R15" s="10">
        <v>9</v>
      </c>
      <c r="S15" s="10">
        <v>2</v>
      </c>
      <c r="T15" s="10">
        <v>26</v>
      </c>
      <c r="U15" s="10">
        <v>8</v>
      </c>
      <c r="V15" s="10">
        <v>0</v>
      </c>
      <c r="W15" s="10">
        <v>18</v>
      </c>
      <c r="X15" s="10">
        <f t="shared" si="0"/>
        <v>274</v>
      </c>
    </row>
    <row r="16" spans="1:24" ht="15.75" x14ac:dyDescent="0.25">
      <c r="A16" s="1">
        <v>19</v>
      </c>
      <c r="B16" s="12" t="s">
        <v>39</v>
      </c>
      <c r="C16" s="10">
        <v>0</v>
      </c>
      <c r="D16" s="10">
        <v>0</v>
      </c>
      <c r="E16" s="10">
        <v>0</v>
      </c>
      <c r="F16" s="10">
        <v>15</v>
      </c>
      <c r="G16" s="10">
        <v>101</v>
      </c>
      <c r="H16" s="10">
        <v>0</v>
      </c>
      <c r="I16" s="10">
        <v>0</v>
      </c>
      <c r="J16" s="2">
        <v>0</v>
      </c>
      <c r="K16" s="2">
        <v>0</v>
      </c>
      <c r="L16" s="2">
        <v>0</v>
      </c>
      <c r="M16" s="2">
        <v>0</v>
      </c>
      <c r="N16" s="10">
        <v>0</v>
      </c>
      <c r="O16" s="10">
        <v>0</v>
      </c>
      <c r="P16" s="2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f t="shared" si="0"/>
        <v>116</v>
      </c>
    </row>
    <row r="17" spans="1:24" ht="15.75" x14ac:dyDescent="0.25">
      <c r="A17" s="1">
        <v>20</v>
      </c>
      <c r="B17" s="12" t="s">
        <v>40</v>
      </c>
      <c r="C17" s="2">
        <v>0</v>
      </c>
      <c r="D17" s="2">
        <v>0</v>
      </c>
      <c r="E17" s="2">
        <v>0</v>
      </c>
      <c r="F17" s="2">
        <v>16</v>
      </c>
      <c r="G17" s="2">
        <v>160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10">
        <v>0</v>
      </c>
      <c r="O17" s="10">
        <v>0</v>
      </c>
      <c r="P17" s="2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f t="shared" si="0"/>
        <v>176</v>
      </c>
    </row>
    <row r="18" spans="1:24" ht="15.75" x14ac:dyDescent="0.25">
      <c r="A18" s="1">
        <v>20</v>
      </c>
      <c r="B18" s="12" t="s">
        <v>41</v>
      </c>
      <c r="C18" s="2">
        <v>12</v>
      </c>
      <c r="D18" s="2">
        <v>0</v>
      </c>
      <c r="E18" s="2">
        <v>26</v>
      </c>
      <c r="F18" s="2">
        <v>23</v>
      </c>
      <c r="G18" s="2">
        <v>146</v>
      </c>
      <c r="H18" s="2">
        <v>3</v>
      </c>
      <c r="I18" s="2">
        <v>2</v>
      </c>
      <c r="J18" s="2">
        <v>8</v>
      </c>
      <c r="K18" s="2">
        <v>10</v>
      </c>
      <c r="L18" s="2">
        <v>8</v>
      </c>
      <c r="M18" s="2">
        <v>0</v>
      </c>
      <c r="N18" s="10">
        <v>2</v>
      </c>
      <c r="O18" s="10">
        <v>13</v>
      </c>
      <c r="P18" s="2">
        <v>0</v>
      </c>
      <c r="Q18" s="10">
        <v>16</v>
      </c>
      <c r="R18" s="10">
        <v>7</v>
      </c>
      <c r="S18" s="10">
        <v>2</v>
      </c>
      <c r="T18" s="10">
        <v>23</v>
      </c>
      <c r="U18" s="10">
        <v>18</v>
      </c>
      <c r="V18" s="10">
        <v>0</v>
      </c>
      <c r="W18" s="10">
        <v>21</v>
      </c>
      <c r="X18" s="10">
        <f t="shared" si="0"/>
        <v>340</v>
      </c>
    </row>
    <row r="19" spans="1:24" ht="15.75" x14ac:dyDescent="0.25">
      <c r="A19" s="1">
        <v>20</v>
      </c>
      <c r="B19" s="12" t="s">
        <v>42</v>
      </c>
      <c r="C19" s="2">
        <v>4</v>
      </c>
      <c r="D19" s="2">
        <v>0</v>
      </c>
      <c r="E19" s="2">
        <v>18</v>
      </c>
      <c r="F19" s="2">
        <v>17</v>
      </c>
      <c r="G19" s="2">
        <v>78</v>
      </c>
      <c r="H19" s="2">
        <v>7</v>
      </c>
      <c r="I19" s="2">
        <v>0</v>
      </c>
      <c r="J19" s="2">
        <v>13</v>
      </c>
      <c r="K19" s="2">
        <v>12</v>
      </c>
      <c r="L19" s="2">
        <v>14</v>
      </c>
      <c r="M19" s="2">
        <v>0</v>
      </c>
      <c r="N19" s="10">
        <v>5</v>
      </c>
      <c r="O19" s="10">
        <v>33</v>
      </c>
      <c r="P19" s="2">
        <v>0</v>
      </c>
      <c r="Q19" s="10">
        <v>22</v>
      </c>
      <c r="R19" s="10">
        <v>13</v>
      </c>
      <c r="S19" s="10">
        <v>4</v>
      </c>
      <c r="T19" s="10">
        <v>23</v>
      </c>
      <c r="U19" s="10">
        <v>10</v>
      </c>
      <c r="V19" s="10">
        <v>0</v>
      </c>
      <c r="W19" s="10">
        <v>19</v>
      </c>
      <c r="X19" s="10">
        <f t="shared" si="0"/>
        <v>292</v>
      </c>
    </row>
    <row r="20" spans="1:24" ht="15.75" x14ac:dyDescent="0.25">
      <c r="A20" s="1">
        <v>20</v>
      </c>
      <c r="B20" s="12" t="s">
        <v>43</v>
      </c>
      <c r="C20" s="2">
        <v>5</v>
      </c>
      <c r="D20" s="2">
        <v>2</v>
      </c>
      <c r="E20" s="2">
        <v>18</v>
      </c>
      <c r="F20" s="2">
        <v>22</v>
      </c>
      <c r="G20" s="2">
        <v>74</v>
      </c>
      <c r="H20" s="2">
        <v>2</v>
      </c>
      <c r="I20" s="3">
        <v>5</v>
      </c>
      <c r="J20" s="3">
        <v>7</v>
      </c>
      <c r="K20" s="2">
        <v>8</v>
      </c>
      <c r="L20" s="2">
        <v>6</v>
      </c>
      <c r="M20" s="2">
        <v>1</v>
      </c>
      <c r="N20" s="10">
        <v>5</v>
      </c>
      <c r="O20" s="10">
        <v>19</v>
      </c>
      <c r="P20" s="2">
        <v>0</v>
      </c>
      <c r="Q20" s="10">
        <v>18</v>
      </c>
      <c r="R20" s="10">
        <v>7</v>
      </c>
      <c r="S20" s="10">
        <v>5</v>
      </c>
      <c r="T20" s="10">
        <v>20</v>
      </c>
      <c r="U20" s="10">
        <v>9</v>
      </c>
      <c r="V20" s="10">
        <v>0</v>
      </c>
      <c r="W20" s="10">
        <v>20</v>
      </c>
      <c r="X20" s="10">
        <f t="shared" si="0"/>
        <v>253</v>
      </c>
    </row>
    <row r="21" spans="1:24" ht="15.75" x14ac:dyDescent="0.25">
      <c r="A21" s="1">
        <v>20</v>
      </c>
      <c r="B21" s="12" t="s">
        <v>44</v>
      </c>
      <c r="C21" s="10">
        <v>4</v>
      </c>
      <c r="D21" s="10">
        <v>1</v>
      </c>
      <c r="E21" s="10">
        <v>19</v>
      </c>
      <c r="F21" s="10">
        <v>28</v>
      </c>
      <c r="G21" s="10">
        <v>82</v>
      </c>
      <c r="H21" s="10">
        <v>7</v>
      </c>
      <c r="I21" s="10">
        <v>3</v>
      </c>
      <c r="J21" s="10">
        <v>8</v>
      </c>
      <c r="K21" s="10">
        <v>11</v>
      </c>
      <c r="L21" s="10">
        <v>7</v>
      </c>
      <c r="M21" s="10">
        <v>2</v>
      </c>
      <c r="N21" s="10">
        <v>2</v>
      </c>
      <c r="O21" s="10">
        <v>10</v>
      </c>
      <c r="P21" s="10">
        <v>0</v>
      </c>
      <c r="Q21" s="10">
        <v>23</v>
      </c>
      <c r="R21" s="10">
        <v>11</v>
      </c>
      <c r="S21" s="10">
        <v>5</v>
      </c>
      <c r="T21" s="10">
        <v>23</v>
      </c>
      <c r="U21" s="10">
        <v>4</v>
      </c>
      <c r="V21" s="10">
        <v>0</v>
      </c>
      <c r="W21" s="10">
        <v>16</v>
      </c>
      <c r="X21" s="10">
        <f t="shared" si="0"/>
        <v>266</v>
      </c>
    </row>
    <row r="22" spans="1:24" ht="15.75" x14ac:dyDescent="0.25">
      <c r="A22" s="1">
        <v>20</v>
      </c>
      <c r="B22" s="12" t="s">
        <v>45</v>
      </c>
      <c r="C22" s="10">
        <v>2</v>
      </c>
      <c r="D22" s="10">
        <v>1</v>
      </c>
      <c r="E22" s="10">
        <v>16</v>
      </c>
      <c r="F22" s="10">
        <v>32</v>
      </c>
      <c r="G22" s="10">
        <v>68</v>
      </c>
      <c r="H22" s="10">
        <v>6</v>
      </c>
      <c r="I22" s="10">
        <v>4</v>
      </c>
      <c r="J22" s="2">
        <v>5</v>
      </c>
      <c r="K22" s="2">
        <v>12</v>
      </c>
      <c r="L22" s="2">
        <v>8</v>
      </c>
      <c r="M22" s="2">
        <v>0</v>
      </c>
      <c r="N22" s="10">
        <v>8</v>
      </c>
      <c r="O22" s="10">
        <v>17</v>
      </c>
      <c r="P22" s="2">
        <v>1</v>
      </c>
      <c r="Q22" s="10">
        <v>20</v>
      </c>
      <c r="R22" s="10">
        <v>7</v>
      </c>
      <c r="S22" s="10">
        <v>8</v>
      </c>
      <c r="T22" s="10">
        <v>22</v>
      </c>
      <c r="U22" s="10">
        <v>5</v>
      </c>
      <c r="V22" s="10">
        <v>0</v>
      </c>
      <c r="W22" s="10">
        <v>26</v>
      </c>
      <c r="X22" s="10">
        <f t="shared" si="0"/>
        <v>268</v>
      </c>
    </row>
    <row r="23" spans="1:24" ht="15.75" x14ac:dyDescent="0.25">
      <c r="A23" s="1">
        <v>20</v>
      </c>
      <c r="B23" s="12" t="s">
        <v>46</v>
      </c>
      <c r="C23" s="10">
        <v>0</v>
      </c>
      <c r="D23" s="10">
        <v>0</v>
      </c>
      <c r="E23" s="10">
        <v>0</v>
      </c>
      <c r="F23" s="10">
        <v>17</v>
      </c>
      <c r="G23" s="10">
        <v>106</v>
      </c>
      <c r="H23" s="10">
        <v>0</v>
      </c>
      <c r="I23" s="10">
        <v>0</v>
      </c>
      <c r="J23" s="2">
        <v>0</v>
      </c>
      <c r="K23" s="2">
        <v>0</v>
      </c>
      <c r="L23" s="2">
        <v>0</v>
      </c>
      <c r="M23" s="2">
        <v>0</v>
      </c>
      <c r="N23" s="10">
        <v>0</v>
      </c>
      <c r="O23" s="10">
        <v>0</v>
      </c>
      <c r="P23" s="2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f t="shared" si="0"/>
        <v>123</v>
      </c>
    </row>
    <row r="24" spans="1:24" ht="15.75" x14ac:dyDescent="0.25">
      <c r="A24" s="1">
        <v>21</v>
      </c>
      <c r="B24" s="12" t="s">
        <v>47</v>
      </c>
      <c r="C24" s="2">
        <v>0</v>
      </c>
      <c r="D24" s="2">
        <v>0</v>
      </c>
      <c r="E24" s="2">
        <v>0</v>
      </c>
      <c r="F24" s="2">
        <v>16</v>
      </c>
      <c r="G24" s="2">
        <v>94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10">
        <v>0</v>
      </c>
      <c r="O24" s="10">
        <v>0</v>
      </c>
      <c r="P24" s="2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f t="shared" si="0"/>
        <v>110</v>
      </c>
    </row>
    <row r="25" spans="1:24" ht="15.75" x14ac:dyDescent="0.25">
      <c r="A25" s="1">
        <v>21</v>
      </c>
      <c r="B25" s="12" t="s">
        <v>48</v>
      </c>
      <c r="C25" s="2">
        <v>3</v>
      </c>
      <c r="D25" s="2">
        <v>0</v>
      </c>
      <c r="E25" s="2">
        <v>24</v>
      </c>
      <c r="F25" s="2">
        <v>23</v>
      </c>
      <c r="G25" s="2">
        <v>111</v>
      </c>
      <c r="H25" s="2">
        <v>3</v>
      </c>
      <c r="I25" s="2">
        <v>2</v>
      </c>
      <c r="J25" s="2">
        <v>10</v>
      </c>
      <c r="K25" s="2">
        <v>7</v>
      </c>
      <c r="L25" s="2">
        <v>13</v>
      </c>
      <c r="M25" s="2">
        <v>0</v>
      </c>
      <c r="N25" s="10">
        <v>4</v>
      </c>
      <c r="O25" s="10">
        <v>10</v>
      </c>
      <c r="P25" s="2">
        <v>0</v>
      </c>
      <c r="Q25" s="10">
        <v>22</v>
      </c>
      <c r="R25" s="10">
        <v>8</v>
      </c>
      <c r="S25" s="10">
        <v>1</v>
      </c>
      <c r="T25" s="10">
        <v>21</v>
      </c>
      <c r="U25" s="10">
        <v>11</v>
      </c>
      <c r="V25" s="10">
        <v>0</v>
      </c>
      <c r="W25" s="10">
        <v>13</v>
      </c>
      <c r="X25" s="10">
        <f t="shared" si="0"/>
        <v>286</v>
      </c>
    </row>
    <row r="26" spans="1:24" ht="15.75" x14ac:dyDescent="0.25">
      <c r="A26" s="1">
        <v>21</v>
      </c>
      <c r="B26" s="12" t="s">
        <v>49</v>
      </c>
      <c r="C26" s="2">
        <v>8</v>
      </c>
      <c r="D26" s="2">
        <v>0</v>
      </c>
      <c r="E26" s="2">
        <v>21</v>
      </c>
      <c r="F26" s="2">
        <v>26</v>
      </c>
      <c r="G26" s="2">
        <v>84</v>
      </c>
      <c r="H26" s="2">
        <v>8</v>
      </c>
      <c r="I26" s="2">
        <v>2</v>
      </c>
      <c r="J26" s="2">
        <v>8</v>
      </c>
      <c r="K26" s="2">
        <v>0</v>
      </c>
      <c r="L26" s="2">
        <v>9</v>
      </c>
      <c r="M26" s="2">
        <v>0</v>
      </c>
      <c r="N26" s="10">
        <v>5</v>
      </c>
      <c r="O26" s="10">
        <v>6</v>
      </c>
      <c r="P26" s="2">
        <v>0</v>
      </c>
      <c r="Q26" s="10">
        <v>18</v>
      </c>
      <c r="R26" s="10">
        <v>2</v>
      </c>
      <c r="S26" s="10">
        <v>5</v>
      </c>
      <c r="T26" s="10">
        <v>24</v>
      </c>
      <c r="U26" s="10">
        <v>9</v>
      </c>
      <c r="V26" s="10">
        <v>0</v>
      </c>
      <c r="W26" s="10">
        <v>14</v>
      </c>
      <c r="X26" s="10">
        <f t="shared" si="0"/>
        <v>249</v>
      </c>
    </row>
    <row r="27" spans="1:24" ht="15.75" x14ac:dyDescent="0.25">
      <c r="A27" s="1">
        <v>21</v>
      </c>
      <c r="B27" s="12" t="s">
        <v>50</v>
      </c>
      <c r="C27" s="2">
        <v>7</v>
      </c>
      <c r="D27" s="2">
        <v>0</v>
      </c>
      <c r="E27" s="2">
        <v>21</v>
      </c>
      <c r="F27" s="2">
        <v>24</v>
      </c>
      <c r="G27" s="2">
        <v>68</v>
      </c>
      <c r="H27" s="2">
        <v>4</v>
      </c>
      <c r="I27" s="3">
        <v>2</v>
      </c>
      <c r="J27" s="3">
        <v>6</v>
      </c>
      <c r="K27" s="2">
        <v>2</v>
      </c>
      <c r="L27" s="2">
        <v>6</v>
      </c>
      <c r="M27" s="2">
        <v>1</v>
      </c>
      <c r="N27" s="10">
        <v>2</v>
      </c>
      <c r="O27" s="10">
        <v>14</v>
      </c>
      <c r="P27" s="2">
        <v>0</v>
      </c>
      <c r="Q27" s="10">
        <v>22</v>
      </c>
      <c r="R27" s="10">
        <v>10</v>
      </c>
      <c r="S27" s="10">
        <v>4</v>
      </c>
      <c r="T27" s="10">
        <v>21</v>
      </c>
      <c r="U27" s="10">
        <v>5</v>
      </c>
      <c r="V27" s="10">
        <v>0</v>
      </c>
      <c r="W27" s="10">
        <v>15</v>
      </c>
      <c r="X27" s="10">
        <f t="shared" si="0"/>
        <v>234</v>
      </c>
    </row>
    <row r="28" spans="1:24" ht="15.75" x14ac:dyDescent="0.25">
      <c r="A28" s="1">
        <v>21</v>
      </c>
      <c r="B28" s="12" t="s">
        <v>51</v>
      </c>
      <c r="C28" s="10">
        <v>6</v>
      </c>
      <c r="D28" s="10">
        <v>2</v>
      </c>
      <c r="E28" s="10">
        <v>18</v>
      </c>
      <c r="F28" s="10">
        <v>26</v>
      </c>
      <c r="G28" s="10">
        <v>83</v>
      </c>
      <c r="H28" s="10">
        <v>1</v>
      </c>
      <c r="I28" s="10">
        <v>0</v>
      </c>
      <c r="J28" s="10">
        <v>9</v>
      </c>
      <c r="K28" s="10">
        <v>0</v>
      </c>
      <c r="L28" s="10">
        <v>10</v>
      </c>
      <c r="M28" s="10">
        <v>0</v>
      </c>
      <c r="N28" s="10">
        <v>4</v>
      </c>
      <c r="O28" s="10">
        <v>10</v>
      </c>
      <c r="P28" s="10">
        <v>2</v>
      </c>
      <c r="Q28" s="10">
        <v>22</v>
      </c>
      <c r="R28" s="10">
        <v>6</v>
      </c>
      <c r="S28" s="10">
        <v>4</v>
      </c>
      <c r="T28" s="10">
        <v>15</v>
      </c>
      <c r="U28" s="10">
        <v>4</v>
      </c>
      <c r="V28" s="10">
        <v>0</v>
      </c>
      <c r="W28" s="10">
        <v>24</v>
      </c>
      <c r="X28" s="10">
        <f t="shared" si="0"/>
        <v>246</v>
      </c>
    </row>
    <row r="29" spans="1:24" ht="15.75" x14ac:dyDescent="0.25">
      <c r="A29" s="1">
        <v>21</v>
      </c>
      <c r="B29" s="12" t="s">
        <v>52</v>
      </c>
      <c r="C29" s="10">
        <v>7</v>
      </c>
      <c r="D29" s="10">
        <v>0</v>
      </c>
      <c r="E29" s="10">
        <v>15</v>
      </c>
      <c r="F29" s="10">
        <v>21</v>
      </c>
      <c r="G29" s="10">
        <v>62</v>
      </c>
      <c r="H29" s="10">
        <v>4</v>
      </c>
      <c r="I29" s="10">
        <v>1</v>
      </c>
      <c r="J29" s="2">
        <v>7</v>
      </c>
      <c r="K29" s="2">
        <v>8</v>
      </c>
      <c r="L29" s="2">
        <v>8</v>
      </c>
      <c r="M29" s="2">
        <v>0</v>
      </c>
      <c r="N29" s="10">
        <v>8</v>
      </c>
      <c r="O29" s="10">
        <v>10</v>
      </c>
      <c r="P29" s="2">
        <v>0</v>
      </c>
      <c r="Q29" s="10">
        <v>19</v>
      </c>
      <c r="R29" s="10">
        <v>9</v>
      </c>
      <c r="S29" s="10">
        <v>1</v>
      </c>
      <c r="T29" s="10">
        <v>22</v>
      </c>
      <c r="U29" s="10">
        <v>6</v>
      </c>
      <c r="V29" s="10">
        <v>0</v>
      </c>
      <c r="W29" s="10">
        <v>14</v>
      </c>
      <c r="X29" s="10">
        <f t="shared" si="0"/>
        <v>222</v>
      </c>
    </row>
    <row r="30" spans="1:24" ht="15.75" x14ac:dyDescent="0.25">
      <c r="A30" s="1">
        <v>21</v>
      </c>
      <c r="B30" s="12" t="s">
        <v>53</v>
      </c>
      <c r="C30" s="10">
        <v>0</v>
      </c>
      <c r="D30" s="10">
        <v>0</v>
      </c>
      <c r="E30" s="10">
        <v>0</v>
      </c>
      <c r="F30" s="10">
        <v>24</v>
      </c>
      <c r="G30" s="10">
        <v>115</v>
      </c>
      <c r="H30" s="10">
        <v>0</v>
      </c>
      <c r="I30" s="10">
        <v>0</v>
      </c>
      <c r="J30" s="2">
        <v>0</v>
      </c>
      <c r="K30" s="2">
        <v>0</v>
      </c>
      <c r="L30" s="2">
        <v>0</v>
      </c>
      <c r="M30" s="2">
        <v>0</v>
      </c>
      <c r="N30" s="10">
        <v>0</v>
      </c>
      <c r="O30" s="10">
        <v>0</v>
      </c>
      <c r="P30" s="2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f t="shared" si="0"/>
        <v>139</v>
      </c>
    </row>
    <row r="31" spans="1:24" ht="15.75" x14ac:dyDescent="0.25">
      <c r="A31" s="1">
        <v>21</v>
      </c>
      <c r="B31" s="12" t="s">
        <v>54</v>
      </c>
      <c r="C31" s="10">
        <v>0</v>
      </c>
      <c r="D31" s="10">
        <v>0</v>
      </c>
      <c r="E31" s="10">
        <v>0</v>
      </c>
      <c r="F31" s="10">
        <v>28</v>
      </c>
      <c r="G31" s="10">
        <v>146</v>
      </c>
      <c r="H31" s="10">
        <v>0</v>
      </c>
      <c r="I31" s="10">
        <v>0</v>
      </c>
      <c r="J31" s="2">
        <v>0</v>
      </c>
      <c r="K31" s="2">
        <v>0</v>
      </c>
      <c r="L31" s="2">
        <v>0</v>
      </c>
      <c r="M31" s="2">
        <v>0</v>
      </c>
      <c r="N31" s="10">
        <v>0</v>
      </c>
      <c r="O31" s="10">
        <v>0</v>
      </c>
      <c r="P31" s="2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f t="shared" si="0"/>
        <v>174</v>
      </c>
    </row>
    <row r="32" spans="1:24" ht="15.75" x14ac:dyDescent="0.25">
      <c r="A32" s="1">
        <v>22</v>
      </c>
      <c r="B32" s="13">
        <v>44711</v>
      </c>
      <c r="C32" s="2">
        <v>3</v>
      </c>
      <c r="D32" s="2">
        <v>3</v>
      </c>
      <c r="E32" s="2">
        <v>15</v>
      </c>
      <c r="F32" s="2">
        <v>28</v>
      </c>
      <c r="G32" s="2">
        <v>103</v>
      </c>
      <c r="H32" s="2">
        <v>6</v>
      </c>
      <c r="I32" s="2">
        <v>1</v>
      </c>
      <c r="J32" s="2">
        <v>8</v>
      </c>
      <c r="K32" s="2">
        <v>6</v>
      </c>
      <c r="L32" s="2">
        <v>8</v>
      </c>
      <c r="M32" s="2">
        <v>0</v>
      </c>
      <c r="N32" s="10">
        <v>5</v>
      </c>
      <c r="O32" s="10">
        <v>5</v>
      </c>
      <c r="P32" s="2">
        <v>0</v>
      </c>
      <c r="Q32" s="10">
        <v>12</v>
      </c>
      <c r="R32" s="10">
        <v>10</v>
      </c>
      <c r="S32" s="10">
        <v>1</v>
      </c>
      <c r="T32" s="10">
        <v>18</v>
      </c>
      <c r="U32" s="10">
        <v>6</v>
      </c>
      <c r="V32" s="10">
        <v>0</v>
      </c>
      <c r="W32" s="10">
        <v>14</v>
      </c>
      <c r="X32" s="10">
        <f t="shared" si="0"/>
        <v>252</v>
      </c>
    </row>
    <row r="33" spans="1:24" ht="15.75" x14ac:dyDescent="0.25">
      <c r="A33" s="1">
        <v>22</v>
      </c>
      <c r="B33" s="13">
        <v>44712</v>
      </c>
      <c r="C33" s="2">
        <v>3</v>
      </c>
      <c r="D33" s="2">
        <v>1</v>
      </c>
      <c r="E33" s="2">
        <v>18</v>
      </c>
      <c r="F33" s="2">
        <v>32</v>
      </c>
      <c r="G33" s="2">
        <v>83</v>
      </c>
      <c r="H33" s="2">
        <v>6</v>
      </c>
      <c r="I33" s="2">
        <v>0</v>
      </c>
      <c r="J33" s="2">
        <v>7</v>
      </c>
      <c r="K33" s="2">
        <v>4</v>
      </c>
      <c r="L33" s="2">
        <v>7</v>
      </c>
      <c r="M33" s="2">
        <v>0</v>
      </c>
      <c r="N33" s="10">
        <v>2</v>
      </c>
      <c r="O33" s="10">
        <v>7</v>
      </c>
      <c r="P33" s="2">
        <v>0</v>
      </c>
      <c r="Q33" s="10">
        <v>11</v>
      </c>
      <c r="R33" s="10">
        <v>9</v>
      </c>
      <c r="S33" s="10">
        <v>2</v>
      </c>
      <c r="T33" s="10">
        <v>9</v>
      </c>
      <c r="U33" s="10">
        <v>4</v>
      </c>
      <c r="V33" s="10">
        <v>0</v>
      </c>
      <c r="W33" s="10">
        <v>10</v>
      </c>
      <c r="X33" s="10">
        <f t="shared" si="0"/>
        <v>215</v>
      </c>
    </row>
    <row r="34" spans="1:24" x14ac:dyDescent="0.25">
      <c r="A34" s="57" t="s">
        <v>31</v>
      </c>
      <c r="B34" s="57"/>
      <c r="C34" s="11">
        <f t="shared" ref="C34:X34" si="1">SUM(C3:C33)</f>
        <v>104</v>
      </c>
      <c r="D34" s="11">
        <f t="shared" si="1"/>
        <v>15</v>
      </c>
      <c r="E34" s="11">
        <f t="shared" si="1"/>
        <v>397</v>
      </c>
      <c r="F34" s="11">
        <f t="shared" si="1"/>
        <v>709</v>
      </c>
      <c r="G34" s="11">
        <f t="shared" si="1"/>
        <v>3089</v>
      </c>
      <c r="H34" s="11">
        <f t="shared" si="1"/>
        <v>94</v>
      </c>
      <c r="I34" s="11">
        <f t="shared" si="1"/>
        <v>41</v>
      </c>
      <c r="J34" s="11">
        <f t="shared" si="1"/>
        <v>160</v>
      </c>
      <c r="K34" s="11">
        <f t="shared" si="1"/>
        <v>138</v>
      </c>
      <c r="L34" s="11">
        <f t="shared" si="1"/>
        <v>179</v>
      </c>
      <c r="M34" s="11">
        <f t="shared" si="1"/>
        <v>9</v>
      </c>
      <c r="N34" s="11">
        <f t="shared" si="1"/>
        <v>121</v>
      </c>
      <c r="O34" s="11">
        <f t="shared" si="1"/>
        <v>332</v>
      </c>
      <c r="P34" s="11">
        <f t="shared" si="1"/>
        <v>3</v>
      </c>
      <c r="Q34" s="11">
        <f t="shared" si="1"/>
        <v>388</v>
      </c>
      <c r="R34" s="11">
        <f>SUM(R3:R33)</f>
        <v>182</v>
      </c>
      <c r="S34" s="11">
        <f t="shared" si="1"/>
        <v>62</v>
      </c>
      <c r="T34" s="11">
        <f t="shared" si="1"/>
        <v>394</v>
      </c>
      <c r="U34" s="11">
        <f t="shared" si="1"/>
        <v>180</v>
      </c>
      <c r="V34" s="11">
        <f t="shared" si="1"/>
        <v>0</v>
      </c>
      <c r="W34" s="11">
        <f t="shared" si="1"/>
        <v>349</v>
      </c>
      <c r="X34" s="11">
        <f t="shared" si="1"/>
        <v>6946</v>
      </c>
    </row>
  </sheetData>
  <mergeCells count="10">
    <mergeCell ref="I1:J1"/>
    <mergeCell ref="L1:M1"/>
    <mergeCell ref="R1:S1"/>
    <mergeCell ref="U1:V1"/>
    <mergeCell ref="X1:X2"/>
    <mergeCell ref="A34:B34"/>
    <mergeCell ref="A1:A2"/>
    <mergeCell ref="B1:B2"/>
    <mergeCell ref="C1:D1"/>
    <mergeCell ref="F1:G1"/>
  </mergeCells>
  <pageMargins left="0.7" right="0.7" top="0.75" bottom="0.75" header="0.3" footer="0.3"/>
  <pageSetup scale="3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8089-A38D-4EFA-AC29-7CD2D2D8B096}">
  <sheetPr>
    <pageSetUpPr fitToPage="1"/>
  </sheetPr>
  <dimension ref="A1:AF100"/>
  <sheetViews>
    <sheetView tabSelected="1" zoomScale="80" zoomScaleNormal="80" workbookViewId="0">
      <pane xSplit="2" ySplit="2" topLeftCell="E85" activePane="bottomRight" state="frozen"/>
      <selection pane="topRight" activeCell="C1" sqref="C1"/>
      <selection pane="bottomLeft" activeCell="A7" sqref="A7"/>
      <selection pane="bottomRight" activeCell="H96" sqref="H96"/>
    </sheetView>
  </sheetViews>
  <sheetFormatPr baseColWidth="10" defaultColWidth="10.7109375" defaultRowHeight="15" x14ac:dyDescent="0.25"/>
  <cols>
    <col min="1" max="1" width="12.42578125" customWidth="1"/>
    <col min="2" max="2" width="13.140625" customWidth="1"/>
    <col min="3" max="3" width="16.85546875" customWidth="1"/>
    <col min="4" max="4" width="15.85546875" customWidth="1"/>
    <col min="5" max="12" width="14.5703125" customWidth="1"/>
    <col min="13" max="13" width="12.85546875" customWidth="1"/>
    <col min="14" max="14" width="16.28515625" customWidth="1"/>
    <col min="15" max="15" width="16.140625" customWidth="1"/>
    <col min="16" max="16" width="17.28515625" customWidth="1"/>
    <col min="21" max="21" width="15.42578125" customWidth="1"/>
    <col min="22" max="22" width="17" customWidth="1"/>
    <col min="23" max="24" width="13.5703125" customWidth="1"/>
    <col min="25" max="25" width="13.5703125" style="30" customWidth="1"/>
  </cols>
  <sheetData>
    <row r="1" spans="1:26" x14ac:dyDescent="0.25">
      <c r="A1" s="58" t="s">
        <v>0</v>
      </c>
      <c r="B1" s="60" t="s">
        <v>1</v>
      </c>
      <c r="C1" s="62">
        <v>2.1</v>
      </c>
      <c r="D1" s="63"/>
      <c r="E1" s="4">
        <v>2.2000000000000002</v>
      </c>
      <c r="F1" s="15"/>
      <c r="G1" s="15"/>
      <c r="H1" s="15"/>
      <c r="I1" s="15"/>
      <c r="J1" s="15"/>
      <c r="K1" s="15"/>
      <c r="L1" s="15"/>
      <c r="M1" s="62">
        <v>2.2999999999999998</v>
      </c>
      <c r="N1" s="64"/>
      <c r="O1" s="4">
        <v>2.4</v>
      </c>
      <c r="P1" s="4">
        <v>2.8</v>
      </c>
      <c r="Q1" s="4"/>
      <c r="R1" s="19"/>
      <c r="S1" s="19"/>
      <c r="T1" s="19"/>
      <c r="U1" s="19">
        <v>2.9</v>
      </c>
      <c r="V1" s="67" t="s">
        <v>2</v>
      </c>
      <c r="W1" s="68"/>
      <c r="X1" s="19">
        <v>2.11</v>
      </c>
      <c r="Y1" s="28"/>
      <c r="Z1" s="65" t="s">
        <v>3</v>
      </c>
    </row>
    <row r="2" spans="1:26" s="9" customFormat="1" ht="89.25" x14ac:dyDescent="0.25">
      <c r="A2" s="59"/>
      <c r="B2" s="61"/>
      <c r="C2" s="5" t="s">
        <v>4</v>
      </c>
      <c r="D2" s="6" t="s">
        <v>5</v>
      </c>
      <c r="E2" s="7" t="s">
        <v>6</v>
      </c>
      <c r="F2" s="7" t="s">
        <v>57</v>
      </c>
      <c r="G2" s="5" t="s">
        <v>12</v>
      </c>
      <c r="H2" s="6" t="s">
        <v>13</v>
      </c>
      <c r="I2" s="7" t="s">
        <v>15</v>
      </c>
      <c r="J2" s="20" t="s">
        <v>58</v>
      </c>
      <c r="K2" s="17" t="s">
        <v>67</v>
      </c>
      <c r="L2" s="18" t="s">
        <v>68</v>
      </c>
      <c r="M2" s="5" t="s">
        <v>7</v>
      </c>
      <c r="N2" s="8" t="s">
        <v>56</v>
      </c>
      <c r="O2" s="7" t="s">
        <v>60</v>
      </c>
      <c r="P2" s="7" t="s">
        <v>14</v>
      </c>
      <c r="Q2" s="7" t="s">
        <v>55</v>
      </c>
      <c r="R2" s="5" t="s">
        <v>102</v>
      </c>
      <c r="S2" s="6" t="s">
        <v>103</v>
      </c>
      <c r="T2" s="7" t="s">
        <v>104</v>
      </c>
      <c r="U2" s="7" t="s">
        <v>105</v>
      </c>
      <c r="V2" s="5" t="s">
        <v>106</v>
      </c>
      <c r="W2" s="6" t="s">
        <v>107</v>
      </c>
      <c r="X2" s="7" t="s">
        <v>101</v>
      </c>
      <c r="Y2" s="29" t="s">
        <v>59</v>
      </c>
      <c r="Z2" s="66"/>
    </row>
    <row r="3" spans="1:26" ht="42" customHeight="1" x14ac:dyDescent="0.25">
      <c r="A3" s="27" t="s">
        <v>61</v>
      </c>
      <c r="B3" s="39" t="s">
        <v>69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10">
        <v>0</v>
      </c>
      <c r="J3" s="21">
        <f>SUM(C3:I3)</f>
        <v>0</v>
      </c>
      <c r="K3" s="2">
        <v>0</v>
      </c>
      <c r="L3" s="2">
        <v>0</v>
      </c>
      <c r="M3" s="2">
        <v>30</v>
      </c>
      <c r="N3" s="2">
        <v>134</v>
      </c>
      <c r="O3" s="2">
        <v>0</v>
      </c>
      <c r="P3" s="10">
        <v>0</v>
      </c>
      <c r="Q3" s="2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21">
        <f>SUM(R3:X3)</f>
        <v>0</v>
      </c>
      <c r="Z3" s="10">
        <f>SUM(J3:Q3,Y3)</f>
        <v>164</v>
      </c>
    </row>
    <row r="4" spans="1:26" s="25" customFormat="1" ht="15.75" customHeight="1" x14ac:dyDescent="0.25">
      <c r="A4" s="31"/>
      <c r="B4" s="22"/>
      <c r="C4" s="23">
        <f>SUM(C3)</f>
        <v>0</v>
      </c>
      <c r="D4" s="23">
        <f t="shared" ref="D4:Z4" si="0">SUM(D3)</f>
        <v>0</v>
      </c>
      <c r="E4" s="23">
        <f t="shared" si="0"/>
        <v>0</v>
      </c>
      <c r="F4" s="23">
        <f t="shared" si="0"/>
        <v>0</v>
      </c>
      <c r="G4" s="23">
        <f t="shared" si="0"/>
        <v>0</v>
      </c>
      <c r="H4" s="23">
        <f t="shared" si="0"/>
        <v>0</v>
      </c>
      <c r="I4" s="23">
        <f t="shared" si="0"/>
        <v>0</v>
      </c>
      <c r="J4" s="23">
        <f t="shared" si="0"/>
        <v>0</v>
      </c>
      <c r="K4" s="23">
        <f t="shared" si="0"/>
        <v>0</v>
      </c>
      <c r="L4" s="23">
        <f t="shared" si="0"/>
        <v>0</v>
      </c>
      <c r="M4" s="23">
        <f t="shared" si="0"/>
        <v>30</v>
      </c>
      <c r="N4" s="23">
        <f t="shared" si="0"/>
        <v>134</v>
      </c>
      <c r="O4" s="23">
        <f t="shared" si="0"/>
        <v>0</v>
      </c>
      <c r="P4" s="23">
        <f t="shared" si="0"/>
        <v>0</v>
      </c>
      <c r="Q4" s="23">
        <f t="shared" si="0"/>
        <v>0</v>
      </c>
      <c r="R4" s="23">
        <f t="shared" si="0"/>
        <v>0</v>
      </c>
      <c r="S4" s="23">
        <f t="shared" si="0"/>
        <v>0</v>
      </c>
      <c r="T4" s="23">
        <f t="shared" si="0"/>
        <v>0</v>
      </c>
      <c r="U4" s="23">
        <f t="shared" si="0"/>
        <v>0</v>
      </c>
      <c r="V4" s="23">
        <f t="shared" si="0"/>
        <v>0</v>
      </c>
      <c r="W4" s="23">
        <f t="shared" si="0"/>
        <v>0</v>
      </c>
      <c r="X4" s="23">
        <f t="shared" si="0"/>
        <v>0</v>
      </c>
      <c r="Y4" s="23">
        <f t="shared" si="0"/>
        <v>0</v>
      </c>
      <c r="Z4" s="23">
        <f t="shared" si="0"/>
        <v>164</v>
      </c>
    </row>
    <row r="5" spans="1:26" ht="15.75" customHeight="1" x14ac:dyDescent="0.25">
      <c r="A5" s="73" t="s">
        <v>62</v>
      </c>
      <c r="B5" s="39" t="s">
        <v>70</v>
      </c>
      <c r="C5" s="2">
        <v>4</v>
      </c>
      <c r="D5" s="2">
        <v>0</v>
      </c>
      <c r="E5" s="2">
        <v>22</v>
      </c>
      <c r="F5" s="2">
        <v>10</v>
      </c>
      <c r="G5" s="2">
        <v>9</v>
      </c>
      <c r="H5" s="2">
        <v>1</v>
      </c>
      <c r="I5" s="10">
        <v>22</v>
      </c>
      <c r="J5" s="21">
        <f t="shared" ref="J5:J38" si="1">SUM(C5:I5)</f>
        <v>68</v>
      </c>
      <c r="K5" s="2">
        <v>0</v>
      </c>
      <c r="L5" s="2">
        <v>10</v>
      </c>
      <c r="M5" s="2">
        <v>24</v>
      </c>
      <c r="N5" s="2">
        <v>110</v>
      </c>
      <c r="O5" s="2">
        <v>0</v>
      </c>
      <c r="P5" s="10">
        <v>6</v>
      </c>
      <c r="Q5" s="2">
        <v>0</v>
      </c>
      <c r="R5" s="10">
        <v>10</v>
      </c>
      <c r="S5" s="10">
        <v>0</v>
      </c>
      <c r="T5" s="10">
        <v>13</v>
      </c>
      <c r="U5" s="10">
        <v>16</v>
      </c>
      <c r="V5" s="10">
        <v>12</v>
      </c>
      <c r="W5" s="10">
        <v>2</v>
      </c>
      <c r="X5" s="10">
        <v>17</v>
      </c>
      <c r="Y5" s="21">
        <f t="shared" ref="Y5:Y38" si="2">SUM(R5:X5)</f>
        <v>70</v>
      </c>
      <c r="Z5" s="10">
        <f t="shared" ref="Z5:Z10" si="3">SUM(J5:Q5,Y5)</f>
        <v>288</v>
      </c>
    </row>
    <row r="6" spans="1:26" ht="31.5" x14ac:dyDescent="0.25">
      <c r="A6" s="73"/>
      <c r="B6" s="39" t="s">
        <v>71</v>
      </c>
      <c r="C6" s="2">
        <v>8</v>
      </c>
      <c r="D6" s="2">
        <v>2</v>
      </c>
      <c r="E6" s="2">
        <v>22</v>
      </c>
      <c r="F6" s="2">
        <v>13</v>
      </c>
      <c r="G6" s="2">
        <v>8</v>
      </c>
      <c r="H6" s="2">
        <v>0</v>
      </c>
      <c r="I6" s="10">
        <v>25</v>
      </c>
      <c r="J6" s="21">
        <f t="shared" si="1"/>
        <v>78</v>
      </c>
      <c r="K6" s="2">
        <v>5</v>
      </c>
      <c r="L6" s="2">
        <v>5</v>
      </c>
      <c r="M6" s="2">
        <v>29</v>
      </c>
      <c r="N6" s="2">
        <v>68</v>
      </c>
      <c r="O6" s="2">
        <v>1</v>
      </c>
      <c r="P6" s="10">
        <v>12</v>
      </c>
      <c r="Q6" s="2">
        <v>0</v>
      </c>
      <c r="R6" s="10">
        <v>12</v>
      </c>
      <c r="S6" s="10">
        <v>0</v>
      </c>
      <c r="T6" s="10">
        <v>16</v>
      </c>
      <c r="U6" s="16">
        <v>22</v>
      </c>
      <c r="V6" s="16">
        <v>10</v>
      </c>
      <c r="W6" s="16">
        <v>1</v>
      </c>
      <c r="X6" s="16">
        <v>16</v>
      </c>
      <c r="Y6" s="21">
        <f t="shared" si="2"/>
        <v>77</v>
      </c>
      <c r="Z6" s="10">
        <f t="shared" si="3"/>
        <v>275</v>
      </c>
    </row>
    <row r="7" spans="1:26" ht="31.5" x14ac:dyDescent="0.25">
      <c r="A7" s="73"/>
      <c r="B7" s="39" t="s">
        <v>72</v>
      </c>
      <c r="C7" s="2">
        <v>2</v>
      </c>
      <c r="D7" s="2">
        <v>0</v>
      </c>
      <c r="E7" s="2">
        <v>20</v>
      </c>
      <c r="F7" s="2">
        <v>6</v>
      </c>
      <c r="G7" s="2">
        <v>16</v>
      </c>
      <c r="H7" s="2">
        <v>1</v>
      </c>
      <c r="I7" s="10">
        <v>25</v>
      </c>
      <c r="J7" s="21">
        <f t="shared" si="1"/>
        <v>70</v>
      </c>
      <c r="K7" s="2">
        <v>0</v>
      </c>
      <c r="L7" s="2">
        <v>10</v>
      </c>
      <c r="M7" s="2">
        <v>24</v>
      </c>
      <c r="N7" s="2">
        <v>85</v>
      </c>
      <c r="O7" s="2">
        <v>10</v>
      </c>
      <c r="P7" s="10">
        <v>6</v>
      </c>
      <c r="Q7" s="2">
        <v>0</v>
      </c>
      <c r="R7" s="10">
        <v>14</v>
      </c>
      <c r="S7" s="10">
        <v>0</v>
      </c>
      <c r="T7" s="10">
        <v>17</v>
      </c>
      <c r="U7" s="16">
        <v>19</v>
      </c>
      <c r="V7" s="16">
        <v>7</v>
      </c>
      <c r="W7" s="16">
        <v>5</v>
      </c>
      <c r="X7" s="16">
        <v>21</v>
      </c>
      <c r="Y7" s="21">
        <f t="shared" si="2"/>
        <v>83</v>
      </c>
      <c r="Z7" s="10">
        <f t="shared" si="3"/>
        <v>288</v>
      </c>
    </row>
    <row r="8" spans="1:26" ht="31.5" x14ac:dyDescent="0.25">
      <c r="A8" s="73"/>
      <c r="B8" s="39" t="s">
        <v>73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10">
        <v>0</v>
      </c>
      <c r="J8" s="21">
        <f t="shared" si="1"/>
        <v>0</v>
      </c>
      <c r="K8" s="2">
        <v>0</v>
      </c>
      <c r="L8" s="2">
        <v>0</v>
      </c>
      <c r="M8" s="2">
        <v>20</v>
      </c>
      <c r="N8" s="2">
        <v>83</v>
      </c>
      <c r="O8" s="2">
        <v>0</v>
      </c>
      <c r="P8" s="10">
        <v>0</v>
      </c>
      <c r="Q8" s="2">
        <v>0</v>
      </c>
      <c r="R8" s="10">
        <v>0</v>
      </c>
      <c r="S8" s="10">
        <v>0</v>
      </c>
      <c r="T8" s="10">
        <v>0</v>
      </c>
      <c r="U8" s="16">
        <v>0</v>
      </c>
      <c r="V8" s="16">
        <v>0</v>
      </c>
      <c r="W8" s="16">
        <v>0</v>
      </c>
      <c r="X8" s="16">
        <v>0</v>
      </c>
      <c r="Y8" s="21">
        <f t="shared" si="2"/>
        <v>0</v>
      </c>
      <c r="Z8" s="10">
        <f t="shared" si="3"/>
        <v>103</v>
      </c>
    </row>
    <row r="9" spans="1:26" ht="31.5" x14ac:dyDescent="0.25">
      <c r="A9" s="73"/>
      <c r="B9" s="39" t="s">
        <v>74</v>
      </c>
      <c r="C9" s="2">
        <v>4</v>
      </c>
      <c r="D9" s="2">
        <v>0</v>
      </c>
      <c r="E9" s="2">
        <v>21</v>
      </c>
      <c r="F9" s="2">
        <v>2</v>
      </c>
      <c r="G9" s="2">
        <v>7</v>
      </c>
      <c r="H9" s="2">
        <v>1</v>
      </c>
      <c r="I9" s="10">
        <v>17</v>
      </c>
      <c r="J9" s="21">
        <f t="shared" si="1"/>
        <v>52</v>
      </c>
      <c r="K9" s="2">
        <v>0</v>
      </c>
      <c r="L9" s="2">
        <v>7</v>
      </c>
      <c r="M9" s="2">
        <v>21</v>
      </c>
      <c r="N9" s="2">
        <v>87</v>
      </c>
      <c r="O9" s="2">
        <v>7</v>
      </c>
      <c r="P9" s="10">
        <v>11</v>
      </c>
      <c r="Q9" s="2">
        <v>0</v>
      </c>
      <c r="R9" s="10">
        <v>8</v>
      </c>
      <c r="S9" s="10">
        <v>0</v>
      </c>
      <c r="T9" s="10">
        <v>12</v>
      </c>
      <c r="U9" s="16">
        <v>19</v>
      </c>
      <c r="V9" s="16">
        <v>7</v>
      </c>
      <c r="W9" s="16">
        <v>1</v>
      </c>
      <c r="X9" s="16">
        <v>10</v>
      </c>
      <c r="Y9" s="21">
        <f t="shared" si="2"/>
        <v>57</v>
      </c>
      <c r="Z9" s="10">
        <f t="shared" si="3"/>
        <v>242</v>
      </c>
    </row>
    <row r="10" spans="1:26" ht="31.5" x14ac:dyDescent="0.25">
      <c r="A10" s="73"/>
      <c r="B10" s="39" t="s">
        <v>75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10">
        <v>0</v>
      </c>
      <c r="J10" s="21">
        <f t="shared" si="1"/>
        <v>0</v>
      </c>
      <c r="K10" s="2">
        <v>0</v>
      </c>
      <c r="L10" s="2">
        <v>0</v>
      </c>
      <c r="M10" s="2">
        <v>17</v>
      </c>
      <c r="N10" s="2">
        <v>113</v>
      </c>
      <c r="O10" s="2">
        <v>0</v>
      </c>
      <c r="P10" s="10">
        <v>0</v>
      </c>
      <c r="Q10" s="2">
        <v>0</v>
      </c>
      <c r="R10" s="10">
        <v>0</v>
      </c>
      <c r="S10" s="10">
        <v>0</v>
      </c>
      <c r="T10" s="10">
        <v>0</v>
      </c>
      <c r="U10" s="16">
        <v>0</v>
      </c>
      <c r="V10" s="16">
        <v>0</v>
      </c>
      <c r="W10" s="16">
        <v>0</v>
      </c>
      <c r="X10" s="16">
        <v>1</v>
      </c>
      <c r="Y10" s="21">
        <f t="shared" si="2"/>
        <v>1</v>
      </c>
      <c r="Z10" s="10">
        <f t="shared" si="3"/>
        <v>131</v>
      </c>
    </row>
    <row r="11" spans="1:26" ht="31.5" x14ac:dyDescent="0.25">
      <c r="A11" s="73"/>
      <c r="B11" s="39" t="s">
        <v>76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10">
        <v>0</v>
      </c>
      <c r="J11" s="21">
        <f t="shared" si="1"/>
        <v>0</v>
      </c>
      <c r="K11" s="2">
        <v>0</v>
      </c>
      <c r="L11" s="2">
        <v>0</v>
      </c>
      <c r="M11" s="2">
        <v>23</v>
      </c>
      <c r="N11" s="2">
        <v>171</v>
      </c>
      <c r="O11" s="2">
        <v>0</v>
      </c>
      <c r="P11" s="10">
        <v>0</v>
      </c>
      <c r="Q11" s="2">
        <v>0</v>
      </c>
      <c r="R11" s="10">
        <v>0</v>
      </c>
      <c r="S11" s="10">
        <v>0</v>
      </c>
      <c r="T11" s="10">
        <v>0</v>
      </c>
      <c r="U11" s="16">
        <v>0</v>
      </c>
      <c r="V11" s="16">
        <v>0</v>
      </c>
      <c r="W11" s="16">
        <v>0</v>
      </c>
      <c r="X11" s="16">
        <v>0</v>
      </c>
      <c r="Y11" s="21">
        <f t="shared" si="2"/>
        <v>0</v>
      </c>
      <c r="Z11" s="10">
        <f>SUM(J11:Q11,Y11)</f>
        <v>194</v>
      </c>
    </row>
    <row r="12" spans="1:26" s="25" customFormat="1" ht="15.75" customHeight="1" x14ac:dyDescent="0.25">
      <c r="A12" s="32"/>
      <c r="B12" s="22"/>
      <c r="C12" s="23">
        <f>SUM(C5:C11)</f>
        <v>18</v>
      </c>
      <c r="D12" s="23">
        <f t="shared" ref="D12:Z12" si="4">SUM(D5:D11)</f>
        <v>2</v>
      </c>
      <c r="E12" s="23">
        <f t="shared" si="4"/>
        <v>85</v>
      </c>
      <c r="F12" s="23">
        <f t="shared" si="4"/>
        <v>31</v>
      </c>
      <c r="G12" s="23">
        <f t="shared" si="4"/>
        <v>40</v>
      </c>
      <c r="H12" s="23">
        <f t="shared" si="4"/>
        <v>3</v>
      </c>
      <c r="I12" s="23">
        <f t="shared" si="4"/>
        <v>89</v>
      </c>
      <c r="J12" s="23">
        <f t="shared" si="4"/>
        <v>268</v>
      </c>
      <c r="K12" s="23">
        <f t="shared" si="4"/>
        <v>5</v>
      </c>
      <c r="L12" s="23">
        <f t="shared" si="4"/>
        <v>32</v>
      </c>
      <c r="M12" s="23">
        <f t="shared" si="4"/>
        <v>158</v>
      </c>
      <c r="N12" s="23">
        <f t="shared" si="4"/>
        <v>717</v>
      </c>
      <c r="O12" s="23">
        <f t="shared" si="4"/>
        <v>18</v>
      </c>
      <c r="P12" s="23">
        <f t="shared" si="4"/>
        <v>35</v>
      </c>
      <c r="Q12" s="23">
        <f t="shared" si="4"/>
        <v>0</v>
      </c>
      <c r="R12" s="23">
        <f t="shared" si="4"/>
        <v>44</v>
      </c>
      <c r="S12" s="23">
        <f t="shared" si="4"/>
        <v>0</v>
      </c>
      <c r="T12" s="23">
        <f t="shared" si="4"/>
        <v>58</v>
      </c>
      <c r="U12" s="23">
        <f t="shared" si="4"/>
        <v>76</v>
      </c>
      <c r="V12" s="23">
        <f t="shared" si="4"/>
        <v>36</v>
      </c>
      <c r="W12" s="23">
        <f t="shared" si="4"/>
        <v>9</v>
      </c>
      <c r="X12" s="23">
        <f t="shared" si="4"/>
        <v>65</v>
      </c>
      <c r="Y12" s="23">
        <f t="shared" si="4"/>
        <v>288</v>
      </c>
      <c r="Z12" s="23">
        <f t="shared" si="4"/>
        <v>1521</v>
      </c>
    </row>
    <row r="13" spans="1:26" ht="31.5" x14ac:dyDescent="0.25">
      <c r="A13" s="73" t="s">
        <v>63</v>
      </c>
      <c r="B13" s="39" t="s">
        <v>77</v>
      </c>
      <c r="C13" s="2">
        <v>9</v>
      </c>
      <c r="D13" s="2">
        <v>1</v>
      </c>
      <c r="E13" s="2">
        <v>20</v>
      </c>
      <c r="F13" s="2">
        <v>12</v>
      </c>
      <c r="G13" s="2">
        <v>8</v>
      </c>
      <c r="H13" s="2">
        <v>0</v>
      </c>
      <c r="I13" s="10">
        <v>20</v>
      </c>
      <c r="J13" s="21">
        <f t="shared" si="1"/>
        <v>70</v>
      </c>
      <c r="K13" s="2">
        <v>6</v>
      </c>
      <c r="L13" s="2">
        <v>9</v>
      </c>
      <c r="M13" s="2">
        <v>30</v>
      </c>
      <c r="N13" s="2">
        <v>108</v>
      </c>
      <c r="O13" s="2">
        <v>6</v>
      </c>
      <c r="P13" s="10">
        <v>12</v>
      </c>
      <c r="Q13" s="2">
        <v>0</v>
      </c>
      <c r="R13" s="10">
        <v>12</v>
      </c>
      <c r="S13" s="10">
        <v>0</v>
      </c>
      <c r="T13" s="10">
        <v>16</v>
      </c>
      <c r="U13" s="16">
        <v>19</v>
      </c>
      <c r="V13" s="16">
        <v>11</v>
      </c>
      <c r="W13" s="16">
        <v>3</v>
      </c>
      <c r="X13" s="16">
        <v>23</v>
      </c>
      <c r="Y13" s="21">
        <f>SUM(R13:X13)</f>
        <v>84</v>
      </c>
      <c r="Z13" s="10">
        <f t="shared" ref="Z13:Z18" si="5">SUM(J13:Q13,Y13)</f>
        <v>325</v>
      </c>
    </row>
    <row r="14" spans="1:26" ht="31.5" x14ac:dyDescent="0.25">
      <c r="A14" s="74"/>
      <c r="B14" s="39" t="s">
        <v>78</v>
      </c>
      <c r="C14" s="2">
        <v>1</v>
      </c>
      <c r="D14" s="2">
        <v>1</v>
      </c>
      <c r="E14" s="2">
        <v>0</v>
      </c>
      <c r="F14" s="2">
        <v>4</v>
      </c>
      <c r="G14" s="2">
        <v>1</v>
      </c>
      <c r="H14" s="2">
        <v>1</v>
      </c>
      <c r="I14" s="10">
        <v>0</v>
      </c>
      <c r="J14" s="21">
        <f t="shared" si="1"/>
        <v>8</v>
      </c>
      <c r="K14" s="2">
        <v>0</v>
      </c>
      <c r="L14" s="2">
        <v>4</v>
      </c>
      <c r="M14" s="2">
        <v>21</v>
      </c>
      <c r="N14" s="2">
        <v>109</v>
      </c>
      <c r="O14" s="2">
        <v>0</v>
      </c>
      <c r="P14" s="10">
        <v>0</v>
      </c>
      <c r="Q14" s="2">
        <v>0</v>
      </c>
      <c r="R14" s="10">
        <v>5</v>
      </c>
      <c r="S14" s="10">
        <v>0</v>
      </c>
      <c r="T14" s="10">
        <v>9</v>
      </c>
      <c r="U14" s="16">
        <v>11</v>
      </c>
      <c r="V14" s="16">
        <v>6</v>
      </c>
      <c r="W14" s="16">
        <v>1</v>
      </c>
      <c r="X14" s="16">
        <v>6</v>
      </c>
      <c r="Y14" s="21">
        <f t="shared" si="2"/>
        <v>38</v>
      </c>
      <c r="Z14" s="10">
        <f t="shared" si="5"/>
        <v>180</v>
      </c>
    </row>
    <row r="15" spans="1:26" ht="31.5" x14ac:dyDescent="0.25">
      <c r="A15" s="74"/>
      <c r="B15" s="39" t="s">
        <v>79</v>
      </c>
      <c r="C15" s="2">
        <v>3</v>
      </c>
      <c r="D15" s="2">
        <v>0</v>
      </c>
      <c r="E15" s="2">
        <v>17</v>
      </c>
      <c r="F15" s="2">
        <v>7</v>
      </c>
      <c r="G15" s="2">
        <v>6</v>
      </c>
      <c r="H15" s="2">
        <v>0</v>
      </c>
      <c r="I15" s="10">
        <v>22</v>
      </c>
      <c r="J15" s="21">
        <f t="shared" si="1"/>
        <v>55</v>
      </c>
      <c r="K15" s="3">
        <v>4</v>
      </c>
      <c r="L15" s="3">
        <v>4</v>
      </c>
      <c r="M15" s="2">
        <v>22</v>
      </c>
      <c r="N15" s="2">
        <v>97</v>
      </c>
      <c r="O15" s="2">
        <v>2</v>
      </c>
      <c r="P15" s="10">
        <v>10</v>
      </c>
      <c r="Q15" s="2">
        <v>0</v>
      </c>
      <c r="R15" s="10">
        <v>11</v>
      </c>
      <c r="S15" s="10">
        <v>0</v>
      </c>
      <c r="T15" s="10">
        <v>21</v>
      </c>
      <c r="U15" s="16">
        <v>19</v>
      </c>
      <c r="V15" s="16">
        <v>14</v>
      </c>
      <c r="W15" s="16">
        <v>0</v>
      </c>
      <c r="X15" s="16">
        <v>12</v>
      </c>
      <c r="Y15" s="21">
        <f t="shared" si="2"/>
        <v>77</v>
      </c>
      <c r="Z15" s="10">
        <f t="shared" si="5"/>
        <v>271</v>
      </c>
    </row>
    <row r="16" spans="1:26" ht="31.5" x14ac:dyDescent="0.25">
      <c r="A16" s="74"/>
      <c r="B16" s="39" t="s">
        <v>80</v>
      </c>
      <c r="C16" s="10">
        <v>5</v>
      </c>
      <c r="D16" s="10">
        <v>1</v>
      </c>
      <c r="E16" s="10">
        <v>23</v>
      </c>
      <c r="F16" s="10">
        <v>2</v>
      </c>
      <c r="G16" s="10">
        <v>6</v>
      </c>
      <c r="H16" s="10">
        <v>1</v>
      </c>
      <c r="I16" s="10">
        <v>21</v>
      </c>
      <c r="J16" s="21">
        <f t="shared" si="1"/>
        <v>59</v>
      </c>
      <c r="K16" s="10">
        <v>0</v>
      </c>
      <c r="L16" s="10">
        <v>9</v>
      </c>
      <c r="M16" s="10">
        <v>11</v>
      </c>
      <c r="N16" s="10">
        <v>77</v>
      </c>
      <c r="O16" s="10">
        <v>4</v>
      </c>
      <c r="P16" s="10">
        <v>5</v>
      </c>
      <c r="Q16" s="10">
        <v>0</v>
      </c>
      <c r="R16" s="10">
        <v>9</v>
      </c>
      <c r="S16" s="10">
        <v>0</v>
      </c>
      <c r="T16" s="10">
        <v>21</v>
      </c>
      <c r="U16" s="16">
        <v>22</v>
      </c>
      <c r="V16" s="16">
        <v>7</v>
      </c>
      <c r="W16" s="16">
        <v>5</v>
      </c>
      <c r="X16" s="16">
        <v>21</v>
      </c>
      <c r="Y16" s="21">
        <f t="shared" si="2"/>
        <v>85</v>
      </c>
      <c r="Z16" s="10">
        <f t="shared" si="5"/>
        <v>250</v>
      </c>
    </row>
    <row r="17" spans="1:26" ht="31.5" x14ac:dyDescent="0.25">
      <c r="A17" s="74"/>
      <c r="B17" s="39" t="s">
        <v>81</v>
      </c>
      <c r="C17" s="10">
        <v>4</v>
      </c>
      <c r="D17" s="10">
        <v>0</v>
      </c>
      <c r="E17" s="10">
        <v>23</v>
      </c>
      <c r="F17" s="2">
        <v>2</v>
      </c>
      <c r="G17" s="2">
        <v>14</v>
      </c>
      <c r="H17" s="2">
        <v>0</v>
      </c>
      <c r="I17" s="10">
        <v>26</v>
      </c>
      <c r="J17" s="21">
        <f t="shared" si="1"/>
        <v>69</v>
      </c>
      <c r="K17" s="10">
        <v>4</v>
      </c>
      <c r="L17" s="2">
        <v>6</v>
      </c>
      <c r="M17" s="10">
        <v>19</v>
      </c>
      <c r="N17" s="10">
        <v>83</v>
      </c>
      <c r="O17" s="10">
        <v>7</v>
      </c>
      <c r="P17" s="10">
        <v>7</v>
      </c>
      <c r="Q17" s="2">
        <v>0</v>
      </c>
      <c r="R17" s="10">
        <v>8</v>
      </c>
      <c r="S17" s="10">
        <v>0</v>
      </c>
      <c r="T17" s="10">
        <v>18</v>
      </c>
      <c r="U17" s="10">
        <v>16</v>
      </c>
      <c r="V17" s="10">
        <v>9</v>
      </c>
      <c r="W17" s="10">
        <v>2</v>
      </c>
      <c r="X17" s="10">
        <v>26</v>
      </c>
      <c r="Y17" s="21">
        <f t="shared" si="2"/>
        <v>79</v>
      </c>
      <c r="Z17" s="10">
        <f t="shared" si="5"/>
        <v>274</v>
      </c>
    </row>
    <row r="18" spans="1:26" ht="31.5" x14ac:dyDescent="0.25">
      <c r="A18" s="74"/>
      <c r="B18" s="39" t="s">
        <v>82</v>
      </c>
      <c r="C18" s="10">
        <v>0</v>
      </c>
      <c r="D18" s="10">
        <v>0</v>
      </c>
      <c r="E18" s="10">
        <v>0</v>
      </c>
      <c r="F18" s="2">
        <v>0</v>
      </c>
      <c r="G18" s="2">
        <v>0</v>
      </c>
      <c r="H18" s="2">
        <v>0</v>
      </c>
      <c r="I18" s="10">
        <v>0</v>
      </c>
      <c r="J18" s="21">
        <f t="shared" si="1"/>
        <v>0</v>
      </c>
      <c r="K18" s="10">
        <v>0</v>
      </c>
      <c r="L18" s="2">
        <v>0</v>
      </c>
      <c r="M18" s="10">
        <v>15</v>
      </c>
      <c r="N18" s="10">
        <v>101</v>
      </c>
      <c r="O18" s="10">
        <v>0</v>
      </c>
      <c r="P18" s="10">
        <v>0</v>
      </c>
      <c r="Q18" s="2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21">
        <f t="shared" si="2"/>
        <v>0</v>
      </c>
      <c r="Z18" s="10">
        <f t="shared" si="5"/>
        <v>116</v>
      </c>
    </row>
    <row r="19" spans="1:26" ht="31.5" x14ac:dyDescent="0.25">
      <c r="A19" s="74"/>
      <c r="B19" s="39" t="s">
        <v>83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10">
        <v>0</v>
      </c>
      <c r="J19" s="21">
        <f t="shared" si="1"/>
        <v>0</v>
      </c>
      <c r="K19" s="2">
        <v>0</v>
      </c>
      <c r="L19" s="2">
        <v>0</v>
      </c>
      <c r="M19" s="2">
        <v>16</v>
      </c>
      <c r="N19" s="2">
        <v>160</v>
      </c>
      <c r="O19" s="2">
        <v>0</v>
      </c>
      <c r="P19" s="10">
        <v>0</v>
      </c>
      <c r="Q19" s="2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21">
        <f t="shared" si="2"/>
        <v>0</v>
      </c>
      <c r="Z19" s="10">
        <f>SUM(J19:Q19,Y19)</f>
        <v>176</v>
      </c>
    </row>
    <row r="20" spans="1:26" s="25" customFormat="1" ht="15.75" customHeight="1" x14ac:dyDescent="0.25">
      <c r="A20" s="33"/>
      <c r="B20" s="22"/>
      <c r="C20" s="23">
        <f>SUM(C13:C19)</f>
        <v>22</v>
      </c>
      <c r="D20" s="23">
        <f t="shared" ref="D20:Z20" si="6">SUM(D13:D19)</f>
        <v>3</v>
      </c>
      <c r="E20" s="23">
        <f t="shared" si="6"/>
        <v>83</v>
      </c>
      <c r="F20" s="23">
        <f t="shared" si="6"/>
        <v>27</v>
      </c>
      <c r="G20" s="23">
        <f t="shared" si="6"/>
        <v>35</v>
      </c>
      <c r="H20" s="23">
        <f t="shared" si="6"/>
        <v>2</v>
      </c>
      <c r="I20" s="23">
        <f t="shared" si="6"/>
        <v>89</v>
      </c>
      <c r="J20" s="23">
        <f t="shared" si="6"/>
        <v>261</v>
      </c>
      <c r="K20" s="23">
        <f t="shared" si="6"/>
        <v>14</v>
      </c>
      <c r="L20" s="23">
        <f t="shared" si="6"/>
        <v>32</v>
      </c>
      <c r="M20" s="23">
        <f t="shared" si="6"/>
        <v>134</v>
      </c>
      <c r="N20" s="23">
        <f t="shared" si="6"/>
        <v>735</v>
      </c>
      <c r="O20" s="23">
        <f t="shared" si="6"/>
        <v>19</v>
      </c>
      <c r="P20" s="23">
        <f t="shared" si="6"/>
        <v>34</v>
      </c>
      <c r="Q20" s="23">
        <f t="shared" si="6"/>
        <v>0</v>
      </c>
      <c r="R20" s="23">
        <f t="shared" si="6"/>
        <v>45</v>
      </c>
      <c r="S20" s="23">
        <f t="shared" si="6"/>
        <v>0</v>
      </c>
      <c r="T20" s="23">
        <f t="shared" si="6"/>
        <v>85</v>
      </c>
      <c r="U20" s="23">
        <f t="shared" si="6"/>
        <v>87</v>
      </c>
      <c r="V20" s="23">
        <f t="shared" si="6"/>
        <v>47</v>
      </c>
      <c r="W20" s="23">
        <f t="shared" si="6"/>
        <v>11</v>
      </c>
      <c r="X20" s="23">
        <f t="shared" si="6"/>
        <v>88</v>
      </c>
      <c r="Y20" s="23">
        <f t="shared" si="6"/>
        <v>363</v>
      </c>
      <c r="Z20" s="23">
        <f t="shared" si="6"/>
        <v>1592</v>
      </c>
    </row>
    <row r="21" spans="1:26" ht="31.5" x14ac:dyDescent="0.25">
      <c r="A21" s="69" t="s">
        <v>64</v>
      </c>
      <c r="B21" s="39" t="s">
        <v>84</v>
      </c>
      <c r="C21" s="2">
        <v>12</v>
      </c>
      <c r="D21" s="2">
        <v>0</v>
      </c>
      <c r="E21" s="2">
        <v>26</v>
      </c>
      <c r="F21" s="2">
        <v>10</v>
      </c>
      <c r="G21" s="2">
        <v>8</v>
      </c>
      <c r="H21" s="2">
        <v>0</v>
      </c>
      <c r="I21" s="10">
        <v>13</v>
      </c>
      <c r="J21" s="21">
        <f t="shared" si="1"/>
        <v>69</v>
      </c>
      <c r="K21" s="2">
        <v>2</v>
      </c>
      <c r="L21" s="2">
        <v>8</v>
      </c>
      <c r="M21" s="2">
        <v>23</v>
      </c>
      <c r="N21" s="2">
        <v>146</v>
      </c>
      <c r="O21" s="2">
        <v>3</v>
      </c>
      <c r="P21" s="10">
        <v>2</v>
      </c>
      <c r="Q21" s="2">
        <v>0</v>
      </c>
      <c r="R21" s="10">
        <v>18</v>
      </c>
      <c r="S21" s="10">
        <v>0</v>
      </c>
      <c r="T21" s="10">
        <v>21</v>
      </c>
      <c r="U21" s="10">
        <v>16</v>
      </c>
      <c r="V21" s="10">
        <v>7</v>
      </c>
      <c r="W21" s="10">
        <v>2</v>
      </c>
      <c r="X21" s="10">
        <v>23</v>
      </c>
      <c r="Y21" s="21">
        <f t="shared" si="2"/>
        <v>87</v>
      </c>
      <c r="Z21" s="10">
        <f t="shared" ref="Z21:Z26" si="7">SUM(J21:Q21,Y21)</f>
        <v>340</v>
      </c>
    </row>
    <row r="22" spans="1:26" ht="31.5" x14ac:dyDescent="0.25">
      <c r="A22" s="70"/>
      <c r="B22" s="39" t="s">
        <v>85</v>
      </c>
      <c r="C22" s="2">
        <v>4</v>
      </c>
      <c r="D22" s="2">
        <v>0</v>
      </c>
      <c r="E22" s="2">
        <v>18</v>
      </c>
      <c r="F22" s="2">
        <v>12</v>
      </c>
      <c r="G22" s="2">
        <v>14</v>
      </c>
      <c r="H22" s="2">
        <v>0</v>
      </c>
      <c r="I22" s="10">
        <v>33</v>
      </c>
      <c r="J22" s="21">
        <f t="shared" si="1"/>
        <v>81</v>
      </c>
      <c r="K22" s="2">
        <v>0</v>
      </c>
      <c r="L22" s="2">
        <v>13</v>
      </c>
      <c r="M22" s="2">
        <v>17</v>
      </c>
      <c r="N22" s="2">
        <v>78</v>
      </c>
      <c r="O22" s="2">
        <v>7</v>
      </c>
      <c r="P22" s="10">
        <v>5</v>
      </c>
      <c r="Q22" s="2">
        <v>0</v>
      </c>
      <c r="R22" s="10">
        <v>10</v>
      </c>
      <c r="S22" s="10">
        <v>0</v>
      </c>
      <c r="T22" s="10">
        <v>19</v>
      </c>
      <c r="U22" s="10">
        <v>22</v>
      </c>
      <c r="V22" s="10">
        <v>13</v>
      </c>
      <c r="W22" s="10">
        <v>4</v>
      </c>
      <c r="X22" s="10">
        <v>23</v>
      </c>
      <c r="Y22" s="21">
        <f t="shared" si="2"/>
        <v>91</v>
      </c>
      <c r="Z22" s="10">
        <f t="shared" si="7"/>
        <v>292</v>
      </c>
    </row>
    <row r="23" spans="1:26" ht="31.5" x14ac:dyDescent="0.25">
      <c r="A23" s="70"/>
      <c r="B23" s="39" t="s">
        <v>86</v>
      </c>
      <c r="C23" s="2">
        <v>5</v>
      </c>
      <c r="D23" s="2">
        <v>2</v>
      </c>
      <c r="E23" s="2">
        <v>18</v>
      </c>
      <c r="F23" s="2">
        <v>8</v>
      </c>
      <c r="G23" s="2">
        <v>6</v>
      </c>
      <c r="H23" s="2">
        <v>1</v>
      </c>
      <c r="I23" s="10">
        <v>19</v>
      </c>
      <c r="J23" s="21">
        <f t="shared" si="1"/>
        <v>59</v>
      </c>
      <c r="K23" s="3">
        <v>5</v>
      </c>
      <c r="L23" s="3">
        <v>7</v>
      </c>
      <c r="M23" s="2">
        <v>22</v>
      </c>
      <c r="N23" s="2">
        <v>74</v>
      </c>
      <c r="O23" s="2">
        <v>2</v>
      </c>
      <c r="P23" s="10">
        <v>5</v>
      </c>
      <c r="Q23" s="2">
        <v>0</v>
      </c>
      <c r="R23" s="10">
        <v>9</v>
      </c>
      <c r="S23" s="10">
        <v>0</v>
      </c>
      <c r="T23" s="10">
        <v>20</v>
      </c>
      <c r="U23" s="10">
        <v>18</v>
      </c>
      <c r="V23" s="10">
        <v>7</v>
      </c>
      <c r="W23" s="10">
        <v>5</v>
      </c>
      <c r="X23" s="10">
        <v>20</v>
      </c>
      <c r="Y23" s="21">
        <f t="shared" si="2"/>
        <v>79</v>
      </c>
      <c r="Z23" s="10">
        <f t="shared" si="7"/>
        <v>253</v>
      </c>
    </row>
    <row r="24" spans="1:26" ht="31.5" x14ac:dyDescent="0.25">
      <c r="A24" s="70"/>
      <c r="B24" s="39" t="s">
        <v>87</v>
      </c>
      <c r="C24" s="10">
        <v>4</v>
      </c>
      <c r="D24" s="10">
        <v>1</v>
      </c>
      <c r="E24" s="10">
        <v>19</v>
      </c>
      <c r="F24" s="10">
        <v>11</v>
      </c>
      <c r="G24" s="10">
        <v>7</v>
      </c>
      <c r="H24" s="10">
        <v>2</v>
      </c>
      <c r="I24" s="10">
        <v>10</v>
      </c>
      <c r="J24" s="21">
        <f t="shared" si="1"/>
        <v>54</v>
      </c>
      <c r="K24" s="10">
        <v>3</v>
      </c>
      <c r="L24" s="10">
        <v>8</v>
      </c>
      <c r="M24" s="10">
        <v>28</v>
      </c>
      <c r="N24" s="10">
        <v>82</v>
      </c>
      <c r="O24" s="10">
        <v>7</v>
      </c>
      <c r="P24" s="10">
        <v>2</v>
      </c>
      <c r="Q24" s="10">
        <v>0</v>
      </c>
      <c r="R24" s="10">
        <v>4</v>
      </c>
      <c r="S24" s="10">
        <v>0</v>
      </c>
      <c r="T24" s="10">
        <v>16</v>
      </c>
      <c r="U24" s="10">
        <v>23</v>
      </c>
      <c r="V24" s="10">
        <v>11</v>
      </c>
      <c r="W24" s="10">
        <v>5</v>
      </c>
      <c r="X24" s="10">
        <v>23</v>
      </c>
      <c r="Y24" s="21">
        <f t="shared" si="2"/>
        <v>82</v>
      </c>
      <c r="Z24" s="10">
        <f t="shared" si="7"/>
        <v>266</v>
      </c>
    </row>
    <row r="25" spans="1:26" ht="31.5" x14ac:dyDescent="0.25">
      <c r="A25" s="70"/>
      <c r="B25" s="39" t="s">
        <v>88</v>
      </c>
      <c r="C25" s="10">
        <v>2</v>
      </c>
      <c r="D25" s="10">
        <v>1</v>
      </c>
      <c r="E25" s="10">
        <v>16</v>
      </c>
      <c r="F25" s="2">
        <v>12</v>
      </c>
      <c r="G25" s="2">
        <v>8</v>
      </c>
      <c r="H25" s="2">
        <v>0</v>
      </c>
      <c r="I25" s="10">
        <v>17</v>
      </c>
      <c r="J25" s="21">
        <f t="shared" si="1"/>
        <v>56</v>
      </c>
      <c r="K25" s="10">
        <v>4</v>
      </c>
      <c r="L25" s="2">
        <v>5</v>
      </c>
      <c r="M25" s="10">
        <v>32</v>
      </c>
      <c r="N25" s="10">
        <v>68</v>
      </c>
      <c r="O25" s="10">
        <v>6</v>
      </c>
      <c r="P25" s="10">
        <v>8</v>
      </c>
      <c r="Q25" s="2">
        <v>1</v>
      </c>
      <c r="R25" s="10">
        <v>5</v>
      </c>
      <c r="S25" s="10">
        <v>0</v>
      </c>
      <c r="T25" s="10">
        <v>26</v>
      </c>
      <c r="U25" s="10">
        <v>20</v>
      </c>
      <c r="V25" s="10">
        <v>7</v>
      </c>
      <c r="W25" s="10">
        <v>8</v>
      </c>
      <c r="X25" s="10">
        <v>22</v>
      </c>
      <c r="Y25" s="21">
        <f t="shared" si="2"/>
        <v>88</v>
      </c>
      <c r="Z25" s="10">
        <f t="shared" si="7"/>
        <v>268</v>
      </c>
    </row>
    <row r="26" spans="1:26" ht="31.5" x14ac:dyDescent="0.25">
      <c r="A26" s="70"/>
      <c r="B26" s="39" t="s">
        <v>89</v>
      </c>
      <c r="C26" s="10">
        <v>0</v>
      </c>
      <c r="D26" s="10">
        <v>0</v>
      </c>
      <c r="E26" s="10">
        <v>0</v>
      </c>
      <c r="F26" s="2">
        <v>0</v>
      </c>
      <c r="G26" s="2">
        <v>0</v>
      </c>
      <c r="H26" s="2">
        <v>0</v>
      </c>
      <c r="I26" s="10">
        <v>0</v>
      </c>
      <c r="J26" s="21">
        <f t="shared" si="1"/>
        <v>0</v>
      </c>
      <c r="K26" s="10">
        <v>0</v>
      </c>
      <c r="L26" s="2">
        <v>0</v>
      </c>
      <c r="M26" s="10">
        <v>17</v>
      </c>
      <c r="N26" s="10">
        <v>106</v>
      </c>
      <c r="O26" s="10">
        <v>0</v>
      </c>
      <c r="P26" s="10">
        <v>0</v>
      </c>
      <c r="Q26" s="2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21">
        <f t="shared" si="2"/>
        <v>0</v>
      </c>
      <c r="Z26" s="10">
        <f t="shared" si="7"/>
        <v>123</v>
      </c>
    </row>
    <row r="27" spans="1:26" ht="31.5" x14ac:dyDescent="0.25">
      <c r="A27" s="70"/>
      <c r="B27" s="39" t="s">
        <v>90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0">
        <v>0</v>
      </c>
      <c r="J27" s="21">
        <f t="shared" si="1"/>
        <v>0</v>
      </c>
      <c r="K27" s="2">
        <v>0</v>
      </c>
      <c r="L27" s="2">
        <v>0</v>
      </c>
      <c r="M27" s="2">
        <v>16</v>
      </c>
      <c r="N27" s="2">
        <v>94</v>
      </c>
      <c r="O27" s="2">
        <v>0</v>
      </c>
      <c r="P27" s="10">
        <v>0</v>
      </c>
      <c r="Q27" s="2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21">
        <f t="shared" si="2"/>
        <v>0</v>
      </c>
      <c r="Z27" s="10">
        <f>SUM(J27:Q27,Y27)</f>
        <v>110</v>
      </c>
    </row>
    <row r="28" spans="1:26" s="25" customFormat="1" ht="15.75" customHeight="1" x14ac:dyDescent="0.25">
      <c r="A28" s="33"/>
      <c r="B28" s="22"/>
      <c r="C28" s="23">
        <f>SUM(C21:C27)</f>
        <v>27</v>
      </c>
      <c r="D28" s="23">
        <f t="shared" ref="D28:Z28" si="8">SUM(D21:D27)</f>
        <v>4</v>
      </c>
      <c r="E28" s="23">
        <f t="shared" si="8"/>
        <v>97</v>
      </c>
      <c r="F28" s="23">
        <f t="shared" si="8"/>
        <v>53</v>
      </c>
      <c r="G28" s="23">
        <f t="shared" si="8"/>
        <v>43</v>
      </c>
      <c r="H28" s="23">
        <f t="shared" si="8"/>
        <v>3</v>
      </c>
      <c r="I28" s="23">
        <f t="shared" si="8"/>
        <v>92</v>
      </c>
      <c r="J28" s="23">
        <f t="shared" si="8"/>
        <v>319</v>
      </c>
      <c r="K28" s="23">
        <f t="shared" si="8"/>
        <v>14</v>
      </c>
      <c r="L28" s="23">
        <f t="shared" si="8"/>
        <v>41</v>
      </c>
      <c r="M28" s="23">
        <f t="shared" si="8"/>
        <v>155</v>
      </c>
      <c r="N28" s="23">
        <f t="shared" si="8"/>
        <v>648</v>
      </c>
      <c r="O28" s="23">
        <f t="shared" si="8"/>
        <v>25</v>
      </c>
      <c r="P28" s="23">
        <f t="shared" si="8"/>
        <v>22</v>
      </c>
      <c r="Q28" s="23">
        <f t="shared" si="8"/>
        <v>1</v>
      </c>
      <c r="R28" s="23">
        <f t="shared" si="8"/>
        <v>46</v>
      </c>
      <c r="S28" s="23">
        <f t="shared" si="8"/>
        <v>0</v>
      </c>
      <c r="T28" s="23">
        <f t="shared" si="8"/>
        <v>102</v>
      </c>
      <c r="U28" s="23">
        <f t="shared" si="8"/>
        <v>99</v>
      </c>
      <c r="V28" s="23">
        <f t="shared" si="8"/>
        <v>45</v>
      </c>
      <c r="W28" s="23">
        <f t="shared" si="8"/>
        <v>24</v>
      </c>
      <c r="X28" s="23">
        <f t="shared" si="8"/>
        <v>111</v>
      </c>
      <c r="Y28" s="23">
        <f t="shared" si="8"/>
        <v>427</v>
      </c>
      <c r="Z28" s="23">
        <f t="shared" si="8"/>
        <v>1652</v>
      </c>
    </row>
    <row r="29" spans="1:26" ht="31.5" x14ac:dyDescent="0.25">
      <c r="A29" s="75" t="s">
        <v>65</v>
      </c>
      <c r="B29" s="39" t="s">
        <v>91</v>
      </c>
      <c r="C29" s="2">
        <v>3</v>
      </c>
      <c r="D29" s="2">
        <v>0</v>
      </c>
      <c r="E29" s="2">
        <v>24</v>
      </c>
      <c r="F29" s="2">
        <v>7</v>
      </c>
      <c r="G29" s="2">
        <v>13</v>
      </c>
      <c r="H29" s="2">
        <v>0</v>
      </c>
      <c r="I29" s="10">
        <v>10</v>
      </c>
      <c r="J29" s="21">
        <f t="shared" si="1"/>
        <v>57</v>
      </c>
      <c r="K29" s="2">
        <v>2</v>
      </c>
      <c r="L29" s="2">
        <v>10</v>
      </c>
      <c r="M29" s="2">
        <v>23</v>
      </c>
      <c r="N29" s="2">
        <v>111</v>
      </c>
      <c r="O29" s="2">
        <v>3</v>
      </c>
      <c r="P29" s="10">
        <v>4</v>
      </c>
      <c r="Q29" s="2">
        <v>0</v>
      </c>
      <c r="R29" s="10">
        <v>11</v>
      </c>
      <c r="S29" s="10">
        <v>0</v>
      </c>
      <c r="T29" s="10">
        <v>13</v>
      </c>
      <c r="U29" s="10">
        <v>22</v>
      </c>
      <c r="V29" s="10">
        <v>8</v>
      </c>
      <c r="W29" s="10">
        <v>1</v>
      </c>
      <c r="X29" s="10">
        <v>21</v>
      </c>
      <c r="Y29" s="21">
        <f t="shared" si="2"/>
        <v>76</v>
      </c>
      <c r="Z29" s="10">
        <f t="shared" ref="Z29:Z34" si="9">SUM(J29:Q29,Y29)</f>
        <v>286</v>
      </c>
    </row>
    <row r="30" spans="1:26" ht="31.5" x14ac:dyDescent="0.25">
      <c r="A30" s="76"/>
      <c r="B30" s="39" t="s">
        <v>134</v>
      </c>
      <c r="C30" s="2">
        <v>8</v>
      </c>
      <c r="D30" s="2">
        <v>0</v>
      </c>
      <c r="E30" s="2">
        <v>21</v>
      </c>
      <c r="F30" s="2">
        <v>0</v>
      </c>
      <c r="G30" s="2">
        <v>9</v>
      </c>
      <c r="H30" s="2">
        <v>0</v>
      </c>
      <c r="I30" s="10">
        <v>6</v>
      </c>
      <c r="J30" s="21">
        <f t="shared" si="1"/>
        <v>44</v>
      </c>
      <c r="K30" s="2">
        <v>2</v>
      </c>
      <c r="L30" s="2">
        <v>8</v>
      </c>
      <c r="M30" s="2">
        <v>26</v>
      </c>
      <c r="N30" s="2">
        <v>84</v>
      </c>
      <c r="O30" s="2">
        <v>8</v>
      </c>
      <c r="P30" s="10">
        <v>5</v>
      </c>
      <c r="Q30" s="2">
        <v>0</v>
      </c>
      <c r="R30" s="10">
        <v>9</v>
      </c>
      <c r="S30" s="10">
        <v>0</v>
      </c>
      <c r="T30" s="10">
        <v>14</v>
      </c>
      <c r="U30" s="10">
        <v>18</v>
      </c>
      <c r="V30" s="10">
        <v>2</v>
      </c>
      <c r="W30" s="10">
        <v>5</v>
      </c>
      <c r="X30" s="10">
        <v>24</v>
      </c>
      <c r="Y30" s="21">
        <f t="shared" si="2"/>
        <v>72</v>
      </c>
      <c r="Z30" s="10">
        <f t="shared" si="9"/>
        <v>249</v>
      </c>
    </row>
    <row r="31" spans="1:26" ht="31.5" x14ac:dyDescent="0.25">
      <c r="A31" s="76"/>
      <c r="B31" s="39" t="s">
        <v>92</v>
      </c>
      <c r="C31" s="2">
        <v>7</v>
      </c>
      <c r="D31" s="2">
        <v>0</v>
      </c>
      <c r="E31" s="2">
        <v>21</v>
      </c>
      <c r="F31" s="2">
        <v>2</v>
      </c>
      <c r="G31" s="2">
        <v>6</v>
      </c>
      <c r="H31" s="2">
        <v>1</v>
      </c>
      <c r="I31" s="10">
        <v>14</v>
      </c>
      <c r="J31" s="21">
        <f t="shared" si="1"/>
        <v>51</v>
      </c>
      <c r="K31" s="3">
        <v>2</v>
      </c>
      <c r="L31" s="3">
        <v>6</v>
      </c>
      <c r="M31" s="2">
        <v>24</v>
      </c>
      <c r="N31" s="2">
        <v>68</v>
      </c>
      <c r="O31" s="2">
        <v>4</v>
      </c>
      <c r="P31" s="10">
        <v>2</v>
      </c>
      <c r="Q31" s="2">
        <v>0</v>
      </c>
      <c r="R31" s="10">
        <v>5</v>
      </c>
      <c r="S31" s="10">
        <v>0</v>
      </c>
      <c r="T31" s="10">
        <v>15</v>
      </c>
      <c r="U31" s="10">
        <v>22</v>
      </c>
      <c r="V31" s="10">
        <v>10</v>
      </c>
      <c r="W31" s="10">
        <v>4</v>
      </c>
      <c r="X31" s="10">
        <v>21</v>
      </c>
      <c r="Y31" s="21">
        <f t="shared" si="2"/>
        <v>77</v>
      </c>
      <c r="Z31" s="10">
        <f t="shared" si="9"/>
        <v>234</v>
      </c>
    </row>
    <row r="32" spans="1:26" ht="31.5" x14ac:dyDescent="0.25">
      <c r="A32" s="76"/>
      <c r="B32" s="39" t="s">
        <v>93</v>
      </c>
      <c r="C32" s="10">
        <v>6</v>
      </c>
      <c r="D32" s="10">
        <v>2</v>
      </c>
      <c r="E32" s="10">
        <v>18</v>
      </c>
      <c r="F32" s="10">
        <v>0</v>
      </c>
      <c r="G32" s="10">
        <v>10</v>
      </c>
      <c r="H32" s="10">
        <v>0</v>
      </c>
      <c r="I32" s="10">
        <v>10</v>
      </c>
      <c r="J32" s="21">
        <f t="shared" si="1"/>
        <v>46</v>
      </c>
      <c r="K32" s="10">
        <v>0</v>
      </c>
      <c r="L32" s="10">
        <v>9</v>
      </c>
      <c r="M32" s="10">
        <v>26</v>
      </c>
      <c r="N32" s="10">
        <v>83</v>
      </c>
      <c r="O32" s="10">
        <v>1</v>
      </c>
      <c r="P32" s="10">
        <v>4</v>
      </c>
      <c r="Q32" s="10">
        <v>2</v>
      </c>
      <c r="R32" s="10">
        <v>4</v>
      </c>
      <c r="S32" s="10">
        <v>0</v>
      </c>
      <c r="T32" s="10">
        <v>24</v>
      </c>
      <c r="U32" s="10">
        <v>22</v>
      </c>
      <c r="V32" s="10">
        <v>6</v>
      </c>
      <c r="W32" s="10">
        <v>4</v>
      </c>
      <c r="X32" s="10">
        <v>15</v>
      </c>
      <c r="Y32" s="21">
        <f t="shared" si="2"/>
        <v>75</v>
      </c>
      <c r="Z32" s="10">
        <f t="shared" si="9"/>
        <v>246</v>
      </c>
    </row>
    <row r="33" spans="1:26" ht="31.5" x14ac:dyDescent="0.25">
      <c r="A33" s="76"/>
      <c r="B33" s="39" t="s">
        <v>94</v>
      </c>
      <c r="C33" s="10">
        <v>7</v>
      </c>
      <c r="D33" s="10">
        <v>0</v>
      </c>
      <c r="E33" s="10">
        <v>15</v>
      </c>
      <c r="F33" s="2">
        <v>8</v>
      </c>
      <c r="G33" s="2">
        <v>8</v>
      </c>
      <c r="H33" s="2">
        <v>0</v>
      </c>
      <c r="I33" s="10">
        <v>10</v>
      </c>
      <c r="J33" s="21">
        <f t="shared" si="1"/>
        <v>48</v>
      </c>
      <c r="K33" s="10">
        <v>1</v>
      </c>
      <c r="L33" s="2">
        <v>7</v>
      </c>
      <c r="M33" s="10">
        <v>21</v>
      </c>
      <c r="N33" s="10">
        <v>62</v>
      </c>
      <c r="O33" s="10">
        <v>4</v>
      </c>
      <c r="P33" s="10">
        <v>8</v>
      </c>
      <c r="Q33" s="2">
        <v>0</v>
      </c>
      <c r="R33" s="10">
        <v>6</v>
      </c>
      <c r="S33" s="10">
        <v>0</v>
      </c>
      <c r="T33" s="10">
        <v>14</v>
      </c>
      <c r="U33" s="10">
        <v>19</v>
      </c>
      <c r="V33" s="10">
        <v>9</v>
      </c>
      <c r="W33" s="10">
        <v>1</v>
      </c>
      <c r="X33" s="10">
        <v>22</v>
      </c>
      <c r="Y33" s="21">
        <f t="shared" si="2"/>
        <v>71</v>
      </c>
      <c r="Z33" s="10">
        <f t="shared" si="9"/>
        <v>222</v>
      </c>
    </row>
    <row r="34" spans="1:26" ht="31.5" x14ac:dyDescent="0.25">
      <c r="A34" s="76"/>
      <c r="B34" s="39" t="s">
        <v>95</v>
      </c>
      <c r="C34" s="10">
        <v>0</v>
      </c>
      <c r="D34" s="10">
        <v>0</v>
      </c>
      <c r="E34" s="10">
        <v>0</v>
      </c>
      <c r="F34" s="2">
        <v>0</v>
      </c>
      <c r="G34" s="2">
        <v>0</v>
      </c>
      <c r="H34" s="2">
        <v>0</v>
      </c>
      <c r="I34" s="10">
        <v>0</v>
      </c>
      <c r="J34" s="21">
        <f t="shared" si="1"/>
        <v>0</v>
      </c>
      <c r="K34" s="10">
        <v>0</v>
      </c>
      <c r="L34" s="2">
        <v>0</v>
      </c>
      <c r="M34" s="10">
        <v>24</v>
      </c>
      <c r="N34" s="10">
        <v>115</v>
      </c>
      <c r="O34" s="10">
        <v>0</v>
      </c>
      <c r="P34" s="10">
        <v>0</v>
      </c>
      <c r="Q34" s="2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21">
        <f t="shared" si="2"/>
        <v>0</v>
      </c>
      <c r="Z34" s="10">
        <f t="shared" si="9"/>
        <v>139</v>
      </c>
    </row>
    <row r="35" spans="1:26" ht="31.5" x14ac:dyDescent="0.25">
      <c r="A35" s="77"/>
      <c r="B35" s="39" t="s">
        <v>96</v>
      </c>
      <c r="C35" s="10">
        <v>0</v>
      </c>
      <c r="D35" s="10">
        <v>0</v>
      </c>
      <c r="E35" s="10">
        <v>0</v>
      </c>
      <c r="F35" s="2">
        <v>0</v>
      </c>
      <c r="G35" s="2">
        <v>0</v>
      </c>
      <c r="H35" s="2">
        <v>0</v>
      </c>
      <c r="I35" s="10">
        <v>0</v>
      </c>
      <c r="J35" s="21">
        <f t="shared" si="1"/>
        <v>0</v>
      </c>
      <c r="K35" s="10">
        <v>0</v>
      </c>
      <c r="L35" s="2">
        <v>0</v>
      </c>
      <c r="M35" s="10">
        <v>28</v>
      </c>
      <c r="N35" s="10">
        <v>146</v>
      </c>
      <c r="O35" s="10">
        <v>0</v>
      </c>
      <c r="P35" s="10">
        <v>0</v>
      </c>
      <c r="Q35" s="2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21">
        <f t="shared" si="2"/>
        <v>0</v>
      </c>
      <c r="Z35" s="10">
        <f>SUM(J35:Q35,Y35)</f>
        <v>174</v>
      </c>
    </row>
    <row r="36" spans="1:26" s="25" customFormat="1" ht="15.75" x14ac:dyDescent="0.25">
      <c r="A36" s="34"/>
      <c r="B36" s="22"/>
      <c r="C36" s="24">
        <f>SUM(C29:C35)</f>
        <v>31</v>
      </c>
      <c r="D36" s="24">
        <f t="shared" ref="D36:Z36" si="10">SUM(D29:D35)</f>
        <v>2</v>
      </c>
      <c r="E36" s="24">
        <f t="shared" si="10"/>
        <v>99</v>
      </c>
      <c r="F36" s="24">
        <f t="shared" si="10"/>
        <v>17</v>
      </c>
      <c r="G36" s="24">
        <f t="shared" si="10"/>
        <v>46</v>
      </c>
      <c r="H36" s="24">
        <f t="shared" si="10"/>
        <v>1</v>
      </c>
      <c r="I36" s="24">
        <f t="shared" si="10"/>
        <v>50</v>
      </c>
      <c r="J36" s="24">
        <f t="shared" si="10"/>
        <v>246</v>
      </c>
      <c r="K36" s="24">
        <f t="shared" si="10"/>
        <v>7</v>
      </c>
      <c r="L36" s="24">
        <f t="shared" si="10"/>
        <v>40</v>
      </c>
      <c r="M36" s="24">
        <f t="shared" si="10"/>
        <v>172</v>
      </c>
      <c r="N36" s="24">
        <f t="shared" si="10"/>
        <v>669</v>
      </c>
      <c r="O36" s="24">
        <f t="shared" si="10"/>
        <v>20</v>
      </c>
      <c r="P36" s="24">
        <f t="shared" si="10"/>
        <v>23</v>
      </c>
      <c r="Q36" s="24">
        <f t="shared" si="10"/>
        <v>2</v>
      </c>
      <c r="R36" s="24">
        <f t="shared" si="10"/>
        <v>35</v>
      </c>
      <c r="S36" s="24">
        <f t="shared" si="10"/>
        <v>0</v>
      </c>
      <c r="T36" s="24">
        <f t="shared" si="10"/>
        <v>80</v>
      </c>
      <c r="U36" s="24">
        <f t="shared" si="10"/>
        <v>103</v>
      </c>
      <c r="V36" s="24">
        <f t="shared" si="10"/>
        <v>35</v>
      </c>
      <c r="W36" s="24">
        <f t="shared" si="10"/>
        <v>15</v>
      </c>
      <c r="X36" s="24">
        <f t="shared" si="10"/>
        <v>103</v>
      </c>
      <c r="Y36" s="24">
        <f t="shared" si="10"/>
        <v>371</v>
      </c>
      <c r="Z36" s="24">
        <f t="shared" si="10"/>
        <v>1550</v>
      </c>
    </row>
    <row r="37" spans="1:26" ht="30.75" customHeight="1" x14ac:dyDescent="0.25">
      <c r="A37" s="71" t="s">
        <v>66</v>
      </c>
      <c r="B37" s="40" t="s">
        <v>97</v>
      </c>
      <c r="C37" s="2">
        <v>3</v>
      </c>
      <c r="D37" s="2">
        <v>3</v>
      </c>
      <c r="E37" s="2">
        <v>15</v>
      </c>
      <c r="F37" s="2">
        <v>6</v>
      </c>
      <c r="G37" s="2">
        <v>8</v>
      </c>
      <c r="H37" s="2">
        <v>0</v>
      </c>
      <c r="I37" s="10">
        <v>5</v>
      </c>
      <c r="J37" s="21">
        <f t="shared" si="1"/>
        <v>40</v>
      </c>
      <c r="K37" s="2">
        <v>1</v>
      </c>
      <c r="L37" s="2">
        <v>8</v>
      </c>
      <c r="M37" s="2">
        <v>28</v>
      </c>
      <c r="N37" s="2">
        <v>103</v>
      </c>
      <c r="O37" s="2">
        <v>6</v>
      </c>
      <c r="P37" s="10">
        <v>5</v>
      </c>
      <c r="Q37" s="2">
        <v>0</v>
      </c>
      <c r="R37" s="10">
        <v>6</v>
      </c>
      <c r="S37" s="10">
        <v>0</v>
      </c>
      <c r="T37" s="10">
        <v>14</v>
      </c>
      <c r="U37" s="10">
        <v>12</v>
      </c>
      <c r="V37" s="10">
        <v>10</v>
      </c>
      <c r="W37" s="10">
        <v>1</v>
      </c>
      <c r="X37" s="10">
        <v>18</v>
      </c>
      <c r="Y37" s="21">
        <f>SUM(R37:X37)</f>
        <v>61</v>
      </c>
      <c r="Z37" s="10">
        <f>SUM(J37:Q37,Y37)</f>
        <v>252</v>
      </c>
    </row>
    <row r="38" spans="1:26" ht="42.75" customHeight="1" x14ac:dyDescent="0.25">
      <c r="A38" s="72"/>
      <c r="B38" s="40" t="s">
        <v>98</v>
      </c>
      <c r="C38" s="2">
        <v>3</v>
      </c>
      <c r="D38" s="2">
        <v>1</v>
      </c>
      <c r="E38" s="2">
        <v>18</v>
      </c>
      <c r="F38" s="2">
        <v>4</v>
      </c>
      <c r="G38" s="2">
        <v>7</v>
      </c>
      <c r="H38" s="2">
        <v>0</v>
      </c>
      <c r="I38" s="10">
        <v>7</v>
      </c>
      <c r="J38" s="21">
        <f t="shared" si="1"/>
        <v>40</v>
      </c>
      <c r="K38" s="2">
        <v>0</v>
      </c>
      <c r="L38" s="2">
        <v>7</v>
      </c>
      <c r="M38" s="2">
        <v>32</v>
      </c>
      <c r="N38" s="2">
        <v>83</v>
      </c>
      <c r="O38" s="2">
        <v>6</v>
      </c>
      <c r="P38" s="10">
        <v>2</v>
      </c>
      <c r="Q38" s="2">
        <v>0</v>
      </c>
      <c r="R38" s="10">
        <v>4</v>
      </c>
      <c r="S38" s="10">
        <v>0</v>
      </c>
      <c r="T38" s="10">
        <v>10</v>
      </c>
      <c r="U38" s="10">
        <v>11</v>
      </c>
      <c r="V38" s="10">
        <v>9</v>
      </c>
      <c r="W38" s="10">
        <v>2</v>
      </c>
      <c r="X38" s="10">
        <v>9</v>
      </c>
      <c r="Y38" s="21">
        <f t="shared" si="2"/>
        <v>45</v>
      </c>
      <c r="Z38" s="10">
        <f t="shared" ref="Z38" si="11">SUM(J38:Q38,Y38)</f>
        <v>215</v>
      </c>
    </row>
    <row r="39" spans="1:26" s="25" customFormat="1" ht="27.75" customHeight="1" x14ac:dyDescent="0.25">
      <c r="A39" s="35"/>
      <c r="B39" s="26"/>
      <c r="C39" s="23">
        <f>SUM(C37:C38)</f>
        <v>6</v>
      </c>
      <c r="D39" s="23">
        <f t="shared" ref="D39:Z39" si="12">SUM(D37:D38)</f>
        <v>4</v>
      </c>
      <c r="E39" s="23">
        <f t="shared" si="12"/>
        <v>33</v>
      </c>
      <c r="F39" s="23">
        <f t="shared" si="12"/>
        <v>10</v>
      </c>
      <c r="G39" s="23">
        <f t="shared" si="12"/>
        <v>15</v>
      </c>
      <c r="H39" s="23">
        <f t="shared" si="12"/>
        <v>0</v>
      </c>
      <c r="I39" s="23">
        <f t="shared" si="12"/>
        <v>12</v>
      </c>
      <c r="J39" s="23">
        <f t="shared" si="12"/>
        <v>80</v>
      </c>
      <c r="K39" s="23">
        <f t="shared" si="12"/>
        <v>1</v>
      </c>
      <c r="L39" s="23">
        <f t="shared" si="12"/>
        <v>15</v>
      </c>
      <c r="M39" s="23">
        <f t="shared" si="12"/>
        <v>60</v>
      </c>
      <c r="N39" s="23">
        <f t="shared" si="12"/>
        <v>186</v>
      </c>
      <c r="O39" s="23">
        <f t="shared" si="12"/>
        <v>12</v>
      </c>
      <c r="P39" s="23">
        <f t="shared" si="12"/>
        <v>7</v>
      </c>
      <c r="Q39" s="23">
        <f t="shared" si="12"/>
        <v>0</v>
      </c>
      <c r="R39" s="23">
        <f t="shared" si="12"/>
        <v>10</v>
      </c>
      <c r="S39" s="23">
        <f t="shared" si="12"/>
        <v>0</v>
      </c>
      <c r="T39" s="23">
        <f t="shared" si="12"/>
        <v>24</v>
      </c>
      <c r="U39" s="23">
        <f t="shared" si="12"/>
        <v>23</v>
      </c>
      <c r="V39" s="23">
        <f t="shared" si="12"/>
        <v>19</v>
      </c>
      <c r="W39" s="23">
        <f t="shared" si="12"/>
        <v>3</v>
      </c>
      <c r="X39" s="23">
        <f t="shared" si="12"/>
        <v>27</v>
      </c>
      <c r="Y39" s="23">
        <f t="shared" si="12"/>
        <v>106</v>
      </c>
      <c r="Z39" s="23">
        <f t="shared" si="12"/>
        <v>467</v>
      </c>
    </row>
    <row r="40" spans="1:26" x14ac:dyDescent="0.25">
      <c r="A40" s="57" t="s">
        <v>31</v>
      </c>
      <c r="B40" s="57"/>
      <c r="C40" s="14">
        <f>SUM(C4,C12,C20,C28,C36,C39)</f>
        <v>104</v>
      </c>
      <c r="D40" s="14">
        <f t="shared" ref="D40:Z40" si="13">SUM(D4,D12,D20,D28,D36,D39)</f>
        <v>15</v>
      </c>
      <c r="E40" s="14">
        <f t="shared" si="13"/>
        <v>397</v>
      </c>
      <c r="F40" s="14">
        <f t="shared" si="13"/>
        <v>138</v>
      </c>
      <c r="G40" s="14">
        <f t="shared" si="13"/>
        <v>179</v>
      </c>
      <c r="H40" s="14">
        <f t="shared" si="13"/>
        <v>9</v>
      </c>
      <c r="I40" s="14">
        <f t="shared" si="13"/>
        <v>332</v>
      </c>
      <c r="J40" s="14">
        <f t="shared" si="13"/>
        <v>1174</v>
      </c>
      <c r="K40" s="14">
        <f t="shared" si="13"/>
        <v>41</v>
      </c>
      <c r="L40" s="14">
        <f t="shared" si="13"/>
        <v>160</v>
      </c>
      <c r="M40" s="14">
        <f t="shared" si="13"/>
        <v>709</v>
      </c>
      <c r="N40" s="14">
        <f t="shared" si="13"/>
        <v>3089</v>
      </c>
      <c r="O40" s="14">
        <f t="shared" si="13"/>
        <v>94</v>
      </c>
      <c r="P40" s="14">
        <f t="shared" si="13"/>
        <v>121</v>
      </c>
      <c r="Q40" s="14">
        <f t="shared" si="13"/>
        <v>3</v>
      </c>
      <c r="R40" s="14">
        <f t="shared" si="13"/>
        <v>180</v>
      </c>
      <c r="S40" s="14">
        <f t="shared" si="13"/>
        <v>0</v>
      </c>
      <c r="T40" s="14">
        <f t="shared" si="13"/>
        <v>349</v>
      </c>
      <c r="U40" s="14">
        <f t="shared" si="13"/>
        <v>388</v>
      </c>
      <c r="V40" s="14">
        <f t="shared" si="13"/>
        <v>182</v>
      </c>
      <c r="W40" s="14">
        <f t="shared" si="13"/>
        <v>62</v>
      </c>
      <c r="X40" s="14">
        <f t="shared" si="13"/>
        <v>394</v>
      </c>
      <c r="Y40" s="14">
        <f t="shared" si="13"/>
        <v>1555</v>
      </c>
      <c r="Z40" s="14">
        <f t="shared" si="13"/>
        <v>6946</v>
      </c>
    </row>
    <row r="41" spans="1:26" s="42" customFormat="1" x14ac:dyDescent="0.25">
      <c r="B41" s="42" t="s">
        <v>110</v>
      </c>
      <c r="C41" s="42">
        <f>AVERAGE(C5:C9,C13:C17,C21:C25,C29:C33,C37:C38)</f>
        <v>4.7272727272727275</v>
      </c>
      <c r="D41" s="42">
        <f t="shared" ref="D41:L41" si="14">AVERAGE(D5:D9,D13:D17,D21:D25,D29:D33,D37:D38)</f>
        <v>0.68181818181818177</v>
      </c>
      <c r="E41" s="42">
        <f t="shared" si="14"/>
        <v>18.045454545454547</v>
      </c>
      <c r="F41" s="42">
        <f t="shared" si="14"/>
        <v>6.2727272727272725</v>
      </c>
      <c r="G41" s="42">
        <f t="shared" si="14"/>
        <v>8.1363636363636367</v>
      </c>
      <c r="H41" s="42">
        <f t="shared" si="14"/>
        <v>0.40909090909090912</v>
      </c>
      <c r="I41" s="42">
        <f t="shared" si="14"/>
        <v>15.090909090909092</v>
      </c>
      <c r="K41" s="42">
        <f t="shared" si="14"/>
        <v>1.8636363636363635</v>
      </c>
      <c r="L41" s="42">
        <f t="shared" si="14"/>
        <v>7.2727272727272725</v>
      </c>
      <c r="M41" s="42">
        <f>AVERAGE(M3,M5:M11,M13:M19,M21:M27,M29:M35,M37:M38)</f>
        <v>22.870967741935484</v>
      </c>
      <c r="N41" s="42">
        <f>AVERAGE(N3,N5:N11,N13:N19,N21:N27,N29:N35,N37:N38)</f>
        <v>99.645161290322577</v>
      </c>
      <c r="O41" s="42">
        <f t="shared" ref="O41:X41" si="15">AVERAGE(O5:O9,O13:O17,O21:O25,O29:O33,O37:O38)</f>
        <v>4.2727272727272725</v>
      </c>
      <c r="P41" s="42">
        <f t="shared" si="15"/>
        <v>5.5</v>
      </c>
      <c r="Q41" s="42">
        <f t="shared" si="15"/>
        <v>0.13636363636363635</v>
      </c>
      <c r="R41" s="42">
        <f t="shared" si="15"/>
        <v>8.1818181818181817</v>
      </c>
      <c r="S41" s="42">
        <f t="shared" si="15"/>
        <v>0</v>
      </c>
      <c r="T41" s="42">
        <f t="shared" si="15"/>
        <v>15.863636363636363</v>
      </c>
      <c r="U41" s="42">
        <f t="shared" si="15"/>
        <v>17.636363636363637</v>
      </c>
      <c r="V41" s="42">
        <f t="shared" si="15"/>
        <v>8.2727272727272734</v>
      </c>
      <c r="W41" s="42">
        <f t="shared" si="15"/>
        <v>2.8181818181818183</v>
      </c>
      <c r="X41" s="42">
        <f t="shared" si="15"/>
        <v>17.863636363636363</v>
      </c>
    </row>
    <row r="42" spans="1:26" s="43" customFormat="1" x14ac:dyDescent="0.25">
      <c r="B42" s="43" t="s">
        <v>111</v>
      </c>
      <c r="C42" s="43">
        <f>MAX(C5:C9,C13:C17,C21:C25,C29:C33,C37:C38)</f>
        <v>12</v>
      </c>
      <c r="D42" s="43">
        <f t="shared" ref="D42:L42" si="16">MAX(D5:D9,D13:D17,D21:D25,D29:D33,D37:D38)</f>
        <v>3</v>
      </c>
      <c r="E42" s="43">
        <f t="shared" si="16"/>
        <v>26</v>
      </c>
      <c r="F42" s="43">
        <f t="shared" si="16"/>
        <v>13</v>
      </c>
      <c r="G42" s="43">
        <f t="shared" si="16"/>
        <v>16</v>
      </c>
      <c r="H42" s="43">
        <f t="shared" si="16"/>
        <v>2</v>
      </c>
      <c r="I42" s="43">
        <f t="shared" si="16"/>
        <v>33</v>
      </c>
      <c r="K42" s="43">
        <f t="shared" si="16"/>
        <v>6</v>
      </c>
      <c r="L42" s="43">
        <f t="shared" si="16"/>
        <v>13</v>
      </c>
      <c r="M42" s="43">
        <f>MAX(M3,M5:M11,M13:M19,M21:M27,M29:M35,M37:M38)</f>
        <v>32</v>
      </c>
      <c r="N42" s="43">
        <f>MAX(N3,N5:N11,N13:N19,N21:N27,N29:N35,N37:N38)</f>
        <v>171</v>
      </c>
      <c r="O42" s="43">
        <f t="shared" ref="O42:X42" si="17">MAX(O5:O9,O13:O17,O21:O25,O29:O33,O37:O38)</f>
        <v>10</v>
      </c>
      <c r="P42" s="43">
        <f t="shared" si="17"/>
        <v>12</v>
      </c>
      <c r="Q42" s="43">
        <f t="shared" si="17"/>
        <v>2</v>
      </c>
      <c r="R42" s="43">
        <f t="shared" si="17"/>
        <v>18</v>
      </c>
      <c r="S42" s="43">
        <f t="shared" si="17"/>
        <v>0</v>
      </c>
      <c r="T42" s="43">
        <f t="shared" si="17"/>
        <v>26</v>
      </c>
      <c r="U42" s="43">
        <f t="shared" si="17"/>
        <v>23</v>
      </c>
      <c r="V42" s="43">
        <f t="shared" si="17"/>
        <v>14</v>
      </c>
      <c r="W42" s="43">
        <f t="shared" si="17"/>
        <v>8</v>
      </c>
      <c r="X42" s="43">
        <f t="shared" si="17"/>
        <v>26</v>
      </c>
    </row>
    <row r="43" spans="1:26" s="44" customFormat="1" x14ac:dyDescent="0.25">
      <c r="B43" s="44" t="s">
        <v>112</v>
      </c>
      <c r="C43" s="44">
        <f>MIN(C5:C9,C13:C17,C21:C25,C29:C33,C37:C38)</f>
        <v>0</v>
      </c>
      <c r="D43" s="44">
        <f t="shared" ref="D43:L43" si="18">MIN(D5:D9,D13:D17,D21:D25,D29:D33,D37:D38)</f>
        <v>0</v>
      </c>
      <c r="E43" s="44">
        <f t="shared" si="18"/>
        <v>0</v>
      </c>
      <c r="F43" s="44">
        <f t="shared" si="18"/>
        <v>0</v>
      </c>
      <c r="G43" s="44">
        <f t="shared" si="18"/>
        <v>0</v>
      </c>
      <c r="H43" s="44">
        <f t="shared" si="18"/>
        <v>0</v>
      </c>
      <c r="I43" s="44">
        <f t="shared" si="18"/>
        <v>0</v>
      </c>
      <c r="K43" s="44">
        <f t="shared" si="18"/>
        <v>0</v>
      </c>
      <c r="L43" s="44">
        <f t="shared" si="18"/>
        <v>0</v>
      </c>
      <c r="M43" s="44">
        <f>MIN(M3,M5:M11,M13:M19,M21:M27,M29:M35,M37:M38)</f>
        <v>11</v>
      </c>
      <c r="N43" s="44">
        <f>MIN(N3,N5:N11,N13:N19,N21:N27,N29:N35,N37:N38)</f>
        <v>62</v>
      </c>
      <c r="O43" s="44">
        <f t="shared" ref="O43:X43" si="19">MIN(O5:O9,O13:O17,O21:O25,O29:O33,O37:O38)</f>
        <v>0</v>
      </c>
      <c r="P43" s="44">
        <f t="shared" si="19"/>
        <v>0</v>
      </c>
      <c r="Q43" s="44">
        <f t="shared" si="19"/>
        <v>0</v>
      </c>
      <c r="R43" s="44">
        <f t="shared" si="19"/>
        <v>0</v>
      </c>
      <c r="S43" s="44">
        <f t="shared" si="19"/>
        <v>0</v>
      </c>
      <c r="T43" s="44">
        <f t="shared" si="19"/>
        <v>0</v>
      </c>
      <c r="U43" s="44">
        <f t="shared" si="19"/>
        <v>0</v>
      </c>
      <c r="V43" s="44">
        <f t="shared" si="19"/>
        <v>0</v>
      </c>
      <c r="W43" s="44">
        <f t="shared" si="19"/>
        <v>0</v>
      </c>
      <c r="X43" s="44">
        <f t="shared" si="19"/>
        <v>0</v>
      </c>
    </row>
    <row r="49" spans="7:32" ht="127.5" x14ac:dyDescent="0.25">
      <c r="H49" s="5" t="s">
        <v>4</v>
      </c>
      <c r="I49" s="6" t="s">
        <v>5</v>
      </c>
      <c r="J49" s="7" t="s">
        <v>6</v>
      </c>
      <c r="K49" s="7" t="s">
        <v>57</v>
      </c>
      <c r="L49" s="5" t="s">
        <v>12</v>
      </c>
      <c r="M49" s="6" t="s">
        <v>13</v>
      </c>
      <c r="N49" s="7" t="s">
        <v>15</v>
      </c>
      <c r="P49" s="17" t="s">
        <v>67</v>
      </c>
      <c r="Q49" s="18" t="s">
        <v>68</v>
      </c>
      <c r="S49" s="5" t="s">
        <v>102</v>
      </c>
      <c r="T49" s="6" t="s">
        <v>103</v>
      </c>
      <c r="U49" s="7" t="s">
        <v>104</v>
      </c>
      <c r="V49" s="7" t="s">
        <v>105</v>
      </c>
      <c r="W49" s="5" t="s">
        <v>106</v>
      </c>
      <c r="X49" s="6" t="s">
        <v>107</v>
      </c>
      <c r="Y49" s="7" t="s">
        <v>101</v>
      </c>
      <c r="AA49" s="5" t="s">
        <v>7</v>
      </c>
      <c r="AB49" s="8" t="s">
        <v>56</v>
      </c>
      <c r="AD49" s="7" t="s">
        <v>60</v>
      </c>
      <c r="AE49" s="7" t="s">
        <v>14</v>
      </c>
      <c r="AF49" s="7" t="s">
        <v>55</v>
      </c>
    </row>
    <row r="50" spans="7:32" ht="31.5" x14ac:dyDescent="0.25">
      <c r="G50" s="37" t="s">
        <v>61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>SUM(H50:N50)</f>
        <v>0</v>
      </c>
      <c r="P50">
        <v>0</v>
      </c>
      <c r="Q50">
        <v>0</v>
      </c>
      <c r="R50">
        <f>SUM(P50:Q50)</f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30">
        <v>0</v>
      </c>
      <c r="Z50">
        <f>SUM(S50:Y50)</f>
        <v>0</v>
      </c>
      <c r="AA50" s="23">
        <v>30</v>
      </c>
      <c r="AB50" s="23">
        <v>134</v>
      </c>
      <c r="AC50">
        <f>SUM(AA50:AB50)</f>
        <v>164</v>
      </c>
      <c r="AD50" s="23">
        <v>0</v>
      </c>
      <c r="AE50" s="23">
        <v>0</v>
      </c>
      <c r="AF50" s="23">
        <v>0</v>
      </c>
    </row>
    <row r="51" spans="7:32" ht="31.5" x14ac:dyDescent="0.25">
      <c r="G51" s="37" t="s">
        <v>62</v>
      </c>
      <c r="H51">
        <v>18</v>
      </c>
      <c r="I51">
        <v>2</v>
      </c>
      <c r="J51">
        <v>85</v>
      </c>
      <c r="K51">
        <v>31</v>
      </c>
      <c r="L51">
        <v>40</v>
      </c>
      <c r="M51">
        <v>3</v>
      </c>
      <c r="N51">
        <v>89</v>
      </c>
      <c r="O51">
        <f t="shared" ref="O51:O55" si="20">SUM(H51:N51)</f>
        <v>268</v>
      </c>
      <c r="P51">
        <v>5</v>
      </c>
      <c r="Q51">
        <v>32</v>
      </c>
      <c r="R51">
        <f t="shared" ref="R51:R55" si="21">SUM(P51:Q51)</f>
        <v>37</v>
      </c>
      <c r="S51">
        <v>44</v>
      </c>
      <c r="T51">
        <v>0</v>
      </c>
      <c r="U51">
        <v>58</v>
      </c>
      <c r="V51">
        <v>76</v>
      </c>
      <c r="W51">
        <v>36</v>
      </c>
      <c r="X51">
        <v>9</v>
      </c>
      <c r="Y51" s="30">
        <v>65</v>
      </c>
      <c r="Z51">
        <f t="shared" ref="Z51:Z56" si="22">SUM(S51:Y51)</f>
        <v>288</v>
      </c>
      <c r="AA51" s="23">
        <v>158</v>
      </c>
      <c r="AB51" s="23">
        <v>717</v>
      </c>
      <c r="AC51">
        <f t="shared" ref="AC51:AC55" si="23">SUM(AA51:AB51)</f>
        <v>875</v>
      </c>
      <c r="AD51" s="23">
        <v>18</v>
      </c>
      <c r="AE51" s="23">
        <v>35</v>
      </c>
      <c r="AF51" s="23">
        <v>0</v>
      </c>
    </row>
    <row r="52" spans="7:32" ht="31.5" x14ac:dyDescent="0.25">
      <c r="G52" s="37" t="s">
        <v>63</v>
      </c>
      <c r="H52">
        <v>22</v>
      </c>
      <c r="I52">
        <v>3</v>
      </c>
      <c r="J52">
        <v>83</v>
      </c>
      <c r="K52">
        <v>27</v>
      </c>
      <c r="L52">
        <v>35</v>
      </c>
      <c r="M52">
        <v>2</v>
      </c>
      <c r="N52">
        <v>89</v>
      </c>
      <c r="O52">
        <f t="shared" si="20"/>
        <v>261</v>
      </c>
      <c r="P52">
        <v>14</v>
      </c>
      <c r="Q52">
        <v>32</v>
      </c>
      <c r="R52">
        <f t="shared" si="21"/>
        <v>46</v>
      </c>
      <c r="S52">
        <v>45</v>
      </c>
      <c r="T52">
        <v>0</v>
      </c>
      <c r="U52">
        <v>85</v>
      </c>
      <c r="V52">
        <v>87</v>
      </c>
      <c r="W52">
        <v>47</v>
      </c>
      <c r="X52">
        <v>11</v>
      </c>
      <c r="Y52" s="30">
        <v>88</v>
      </c>
      <c r="Z52">
        <f t="shared" si="22"/>
        <v>363</v>
      </c>
      <c r="AA52" s="23">
        <v>134</v>
      </c>
      <c r="AB52" s="23">
        <v>735</v>
      </c>
      <c r="AC52">
        <f t="shared" si="23"/>
        <v>869</v>
      </c>
      <c r="AD52" s="23">
        <v>19</v>
      </c>
      <c r="AE52" s="23">
        <v>34</v>
      </c>
      <c r="AF52" s="23">
        <v>0</v>
      </c>
    </row>
    <row r="53" spans="7:32" ht="31.5" x14ac:dyDescent="0.25">
      <c r="G53" s="37" t="s">
        <v>64</v>
      </c>
      <c r="H53">
        <v>27</v>
      </c>
      <c r="I53">
        <v>4</v>
      </c>
      <c r="J53">
        <v>97</v>
      </c>
      <c r="K53">
        <v>53</v>
      </c>
      <c r="L53">
        <v>43</v>
      </c>
      <c r="M53">
        <v>3</v>
      </c>
      <c r="N53">
        <v>92</v>
      </c>
      <c r="O53">
        <f t="shared" si="20"/>
        <v>319</v>
      </c>
      <c r="P53">
        <v>14</v>
      </c>
      <c r="Q53">
        <v>41</v>
      </c>
      <c r="R53">
        <f t="shared" si="21"/>
        <v>55</v>
      </c>
      <c r="S53">
        <v>46</v>
      </c>
      <c r="T53">
        <v>0</v>
      </c>
      <c r="U53">
        <v>102</v>
      </c>
      <c r="V53">
        <v>99</v>
      </c>
      <c r="W53">
        <v>45</v>
      </c>
      <c r="X53">
        <v>24</v>
      </c>
      <c r="Y53" s="30">
        <v>111</v>
      </c>
      <c r="Z53">
        <f t="shared" si="22"/>
        <v>427</v>
      </c>
      <c r="AA53" s="23">
        <v>155</v>
      </c>
      <c r="AB53" s="23">
        <v>648</v>
      </c>
      <c r="AC53">
        <f t="shared" si="23"/>
        <v>803</v>
      </c>
      <c r="AD53" s="23">
        <v>25</v>
      </c>
      <c r="AE53" s="23">
        <v>22</v>
      </c>
      <c r="AF53" s="23">
        <v>1</v>
      </c>
    </row>
    <row r="54" spans="7:32" ht="30" x14ac:dyDescent="0.25">
      <c r="G54" s="38" t="s">
        <v>65</v>
      </c>
      <c r="H54">
        <v>31</v>
      </c>
      <c r="I54">
        <v>2</v>
      </c>
      <c r="J54">
        <v>99</v>
      </c>
      <c r="K54">
        <v>17</v>
      </c>
      <c r="L54">
        <v>46</v>
      </c>
      <c r="M54">
        <v>1</v>
      </c>
      <c r="N54">
        <v>50</v>
      </c>
      <c r="O54">
        <f t="shared" si="20"/>
        <v>246</v>
      </c>
      <c r="P54">
        <v>7</v>
      </c>
      <c r="Q54">
        <v>40</v>
      </c>
      <c r="R54">
        <f t="shared" si="21"/>
        <v>47</v>
      </c>
      <c r="S54">
        <v>35</v>
      </c>
      <c r="T54">
        <v>0</v>
      </c>
      <c r="U54">
        <v>80</v>
      </c>
      <c r="V54">
        <v>103</v>
      </c>
      <c r="W54">
        <v>35</v>
      </c>
      <c r="X54">
        <v>15</v>
      </c>
      <c r="Y54" s="30">
        <v>103</v>
      </c>
      <c r="Z54">
        <f t="shared" si="22"/>
        <v>371</v>
      </c>
      <c r="AA54" s="24">
        <v>172</v>
      </c>
      <c r="AB54" s="24">
        <v>669</v>
      </c>
      <c r="AC54">
        <f t="shared" si="23"/>
        <v>841</v>
      </c>
      <c r="AD54" s="24">
        <v>20</v>
      </c>
      <c r="AE54" s="24">
        <v>23</v>
      </c>
      <c r="AF54" s="24">
        <v>2</v>
      </c>
    </row>
    <row r="55" spans="7:32" ht="31.5" x14ac:dyDescent="0.25">
      <c r="G55" s="37" t="s">
        <v>120</v>
      </c>
      <c r="H55">
        <v>6</v>
      </c>
      <c r="I55">
        <v>4</v>
      </c>
      <c r="J55">
        <v>33</v>
      </c>
      <c r="K55">
        <v>10</v>
      </c>
      <c r="L55">
        <v>15</v>
      </c>
      <c r="M55">
        <v>0</v>
      </c>
      <c r="N55">
        <v>12</v>
      </c>
      <c r="O55">
        <f t="shared" si="20"/>
        <v>80</v>
      </c>
      <c r="P55">
        <v>1</v>
      </c>
      <c r="Q55">
        <v>15</v>
      </c>
      <c r="R55">
        <f t="shared" si="21"/>
        <v>16</v>
      </c>
      <c r="S55">
        <v>10</v>
      </c>
      <c r="T55">
        <v>0</v>
      </c>
      <c r="U55">
        <v>24</v>
      </c>
      <c r="V55">
        <v>23</v>
      </c>
      <c r="W55">
        <v>19</v>
      </c>
      <c r="X55">
        <v>3</v>
      </c>
      <c r="Y55" s="30">
        <v>27</v>
      </c>
      <c r="Z55">
        <f t="shared" si="22"/>
        <v>106</v>
      </c>
      <c r="AA55" s="23">
        <v>60</v>
      </c>
      <c r="AB55" s="23">
        <v>186</v>
      </c>
      <c r="AC55">
        <f t="shared" si="23"/>
        <v>246</v>
      </c>
      <c r="AD55" s="23">
        <v>12</v>
      </c>
      <c r="AE55" s="23">
        <v>7</v>
      </c>
      <c r="AF55" s="23">
        <v>0</v>
      </c>
    </row>
    <row r="56" spans="7:32" ht="15.75" x14ac:dyDescent="0.25">
      <c r="G56" s="36"/>
      <c r="H56">
        <f>SUM(H50:H55)</f>
        <v>104</v>
      </c>
      <c r="I56">
        <f t="shared" ref="I56:O56" si="24">SUM(I50:I55)</f>
        <v>15</v>
      </c>
      <c r="J56">
        <f t="shared" si="24"/>
        <v>397</v>
      </c>
      <c r="K56">
        <f t="shared" si="24"/>
        <v>138</v>
      </c>
      <c r="L56">
        <f t="shared" si="24"/>
        <v>179</v>
      </c>
      <c r="M56">
        <f t="shared" si="24"/>
        <v>9</v>
      </c>
      <c r="N56">
        <f t="shared" si="24"/>
        <v>332</v>
      </c>
      <c r="O56">
        <f t="shared" si="24"/>
        <v>1174</v>
      </c>
      <c r="P56">
        <f>SUM(P50:P55)</f>
        <v>41</v>
      </c>
      <c r="Q56">
        <f>SUM(Q50:Q55)</f>
        <v>160</v>
      </c>
      <c r="R56">
        <f>SUM(R50:R55)</f>
        <v>201</v>
      </c>
      <c r="S56">
        <f>SUM(S50:S55)</f>
        <v>180</v>
      </c>
      <c r="T56">
        <f t="shared" ref="T56:Y56" si="25">SUM(T50:T55)</f>
        <v>0</v>
      </c>
      <c r="U56">
        <f t="shared" si="25"/>
        <v>349</v>
      </c>
      <c r="V56">
        <f t="shared" si="25"/>
        <v>388</v>
      </c>
      <c r="W56">
        <f t="shared" si="25"/>
        <v>182</v>
      </c>
      <c r="X56">
        <f t="shared" si="25"/>
        <v>62</v>
      </c>
      <c r="Y56">
        <f t="shared" si="25"/>
        <v>394</v>
      </c>
      <c r="Z56">
        <f t="shared" si="22"/>
        <v>1555</v>
      </c>
      <c r="AA56">
        <f>SUM(AA50:AA55)</f>
        <v>709</v>
      </c>
      <c r="AB56">
        <f>SUM(AB50:AB55)</f>
        <v>3089</v>
      </c>
      <c r="AC56">
        <f>SUM(AC50:AC55)</f>
        <v>3798</v>
      </c>
      <c r="AD56">
        <f t="shared" ref="AD56:AF56" si="26">SUM(AD50:AD55)</f>
        <v>94</v>
      </c>
      <c r="AE56">
        <f t="shared" si="26"/>
        <v>121</v>
      </c>
      <c r="AF56">
        <f t="shared" si="26"/>
        <v>3</v>
      </c>
    </row>
    <row r="59" spans="7:32" ht="66" customHeight="1" x14ac:dyDescent="0.25">
      <c r="H59" t="s">
        <v>121</v>
      </c>
      <c r="I59" s="5" t="s">
        <v>99</v>
      </c>
      <c r="J59" s="5" t="s">
        <v>100</v>
      </c>
      <c r="K59" s="5" t="s">
        <v>108</v>
      </c>
      <c r="L59" s="5" t="s">
        <v>101</v>
      </c>
      <c r="M59" s="5" t="s">
        <v>7</v>
      </c>
      <c r="N59" s="5" t="s">
        <v>56</v>
      </c>
      <c r="O59" s="5" t="s">
        <v>60</v>
      </c>
      <c r="P59" s="5" t="s">
        <v>109</v>
      </c>
      <c r="Q59" s="5" t="s">
        <v>55</v>
      </c>
    </row>
    <row r="60" spans="7:32" ht="31.5" x14ac:dyDescent="0.25">
      <c r="H60" s="39" t="s">
        <v>69</v>
      </c>
      <c r="I60">
        <v>0</v>
      </c>
      <c r="J60">
        <v>0</v>
      </c>
      <c r="K60">
        <v>0</v>
      </c>
      <c r="L60">
        <v>0</v>
      </c>
      <c r="M60" s="2">
        <v>30</v>
      </c>
      <c r="N60" s="2">
        <v>134</v>
      </c>
      <c r="O60">
        <v>0</v>
      </c>
      <c r="P60">
        <v>0</v>
      </c>
      <c r="Q60">
        <v>0</v>
      </c>
    </row>
    <row r="61" spans="7:32" ht="31.5" x14ac:dyDescent="0.25">
      <c r="H61" s="39" t="s">
        <v>70</v>
      </c>
      <c r="I61">
        <v>68</v>
      </c>
      <c r="J61">
        <v>10</v>
      </c>
      <c r="K61">
        <v>53</v>
      </c>
      <c r="L61">
        <v>17</v>
      </c>
      <c r="M61" s="2">
        <v>24</v>
      </c>
      <c r="N61" s="2">
        <v>110</v>
      </c>
      <c r="O61">
        <v>0</v>
      </c>
      <c r="P61">
        <v>6</v>
      </c>
      <c r="Q61">
        <v>0</v>
      </c>
    </row>
    <row r="62" spans="7:32" ht="31.5" x14ac:dyDescent="0.25">
      <c r="H62" s="39" t="s">
        <v>71</v>
      </c>
      <c r="I62">
        <v>78</v>
      </c>
      <c r="J62">
        <v>10</v>
      </c>
      <c r="K62">
        <v>61</v>
      </c>
      <c r="L62">
        <v>16</v>
      </c>
      <c r="M62" s="2">
        <v>29</v>
      </c>
      <c r="N62" s="2">
        <v>68</v>
      </c>
      <c r="O62">
        <v>1</v>
      </c>
      <c r="P62">
        <v>12</v>
      </c>
      <c r="Q62">
        <v>0</v>
      </c>
    </row>
    <row r="63" spans="7:32" ht="31.5" x14ac:dyDescent="0.25">
      <c r="H63" s="39" t="s">
        <v>72</v>
      </c>
      <c r="I63">
        <v>70</v>
      </c>
      <c r="J63">
        <v>10</v>
      </c>
      <c r="K63">
        <v>62</v>
      </c>
      <c r="L63">
        <v>21</v>
      </c>
      <c r="M63" s="2">
        <v>24</v>
      </c>
      <c r="N63" s="2">
        <v>85</v>
      </c>
      <c r="O63">
        <v>10</v>
      </c>
      <c r="P63">
        <v>6</v>
      </c>
      <c r="Q63">
        <v>0</v>
      </c>
    </row>
    <row r="64" spans="7:32" ht="31.5" x14ac:dyDescent="0.25">
      <c r="H64" s="39" t="s">
        <v>73</v>
      </c>
      <c r="I64">
        <v>0</v>
      </c>
      <c r="J64">
        <v>0</v>
      </c>
      <c r="K64">
        <v>0</v>
      </c>
      <c r="L64">
        <v>0</v>
      </c>
      <c r="M64" s="2">
        <v>20</v>
      </c>
      <c r="N64" s="2">
        <v>83</v>
      </c>
      <c r="O64">
        <v>0</v>
      </c>
      <c r="P64">
        <v>0</v>
      </c>
      <c r="Q64">
        <v>0</v>
      </c>
    </row>
    <row r="65" spans="8:17" ht="31.5" x14ac:dyDescent="0.25">
      <c r="H65" s="39" t="s">
        <v>74</v>
      </c>
      <c r="I65">
        <v>52</v>
      </c>
      <c r="J65">
        <v>7</v>
      </c>
      <c r="K65">
        <v>47</v>
      </c>
      <c r="L65">
        <v>10</v>
      </c>
      <c r="M65" s="2">
        <v>21</v>
      </c>
      <c r="N65" s="2">
        <v>87</v>
      </c>
      <c r="O65">
        <v>7</v>
      </c>
      <c r="P65">
        <v>11</v>
      </c>
      <c r="Q65">
        <v>0</v>
      </c>
    </row>
    <row r="66" spans="8:17" ht="31.5" x14ac:dyDescent="0.25">
      <c r="H66" s="39" t="s">
        <v>75</v>
      </c>
      <c r="I66">
        <v>0</v>
      </c>
      <c r="J66">
        <v>0</v>
      </c>
      <c r="K66">
        <v>0</v>
      </c>
      <c r="L66">
        <v>1</v>
      </c>
      <c r="M66" s="2">
        <v>17</v>
      </c>
      <c r="N66" s="2">
        <v>113</v>
      </c>
      <c r="O66">
        <v>0</v>
      </c>
      <c r="P66">
        <v>0</v>
      </c>
      <c r="Q66">
        <v>0</v>
      </c>
    </row>
    <row r="67" spans="8:17" ht="31.5" x14ac:dyDescent="0.25">
      <c r="H67" s="39" t="s">
        <v>76</v>
      </c>
      <c r="I67">
        <v>0</v>
      </c>
      <c r="J67">
        <v>0</v>
      </c>
      <c r="K67">
        <v>0</v>
      </c>
      <c r="L67">
        <v>0</v>
      </c>
      <c r="M67" s="2">
        <v>23</v>
      </c>
      <c r="N67" s="2">
        <v>171</v>
      </c>
      <c r="O67">
        <v>0</v>
      </c>
      <c r="P67">
        <v>0</v>
      </c>
      <c r="Q67">
        <v>0</v>
      </c>
    </row>
    <row r="68" spans="8:17" ht="31.5" x14ac:dyDescent="0.25">
      <c r="H68" s="39" t="s">
        <v>77</v>
      </c>
      <c r="I68">
        <v>70</v>
      </c>
      <c r="J68">
        <v>15</v>
      </c>
      <c r="K68">
        <v>61</v>
      </c>
      <c r="L68">
        <v>23</v>
      </c>
      <c r="M68" s="2">
        <v>30</v>
      </c>
      <c r="N68" s="2">
        <v>108</v>
      </c>
      <c r="O68">
        <v>6</v>
      </c>
      <c r="P68">
        <v>12</v>
      </c>
      <c r="Q68">
        <v>0</v>
      </c>
    </row>
    <row r="69" spans="8:17" ht="31.5" x14ac:dyDescent="0.25">
      <c r="H69" s="39" t="s">
        <v>78</v>
      </c>
      <c r="I69">
        <v>8</v>
      </c>
      <c r="J69">
        <v>4</v>
      </c>
      <c r="K69">
        <v>32</v>
      </c>
      <c r="L69">
        <v>6</v>
      </c>
      <c r="M69" s="2">
        <v>21</v>
      </c>
      <c r="N69" s="2">
        <v>109</v>
      </c>
      <c r="O69">
        <v>0</v>
      </c>
      <c r="P69">
        <v>0</v>
      </c>
      <c r="Q69">
        <v>0</v>
      </c>
    </row>
    <row r="70" spans="8:17" ht="31.5" x14ac:dyDescent="0.25">
      <c r="H70" s="39" t="s">
        <v>79</v>
      </c>
      <c r="I70">
        <v>55</v>
      </c>
      <c r="J70">
        <v>8</v>
      </c>
      <c r="K70">
        <v>65</v>
      </c>
      <c r="L70">
        <v>12</v>
      </c>
      <c r="M70" s="2">
        <v>22</v>
      </c>
      <c r="N70" s="2">
        <v>97</v>
      </c>
      <c r="O70">
        <v>2</v>
      </c>
      <c r="P70">
        <v>10</v>
      </c>
      <c r="Q70">
        <v>0</v>
      </c>
    </row>
    <row r="71" spans="8:17" ht="31.5" x14ac:dyDescent="0.25">
      <c r="H71" s="39" t="s">
        <v>80</v>
      </c>
      <c r="I71">
        <v>59</v>
      </c>
      <c r="J71">
        <v>9</v>
      </c>
      <c r="K71">
        <v>64</v>
      </c>
      <c r="L71">
        <v>21</v>
      </c>
      <c r="M71" s="10">
        <v>11</v>
      </c>
      <c r="N71" s="10">
        <v>77</v>
      </c>
      <c r="O71">
        <v>4</v>
      </c>
      <c r="P71">
        <v>5</v>
      </c>
      <c r="Q71">
        <v>0</v>
      </c>
    </row>
    <row r="72" spans="8:17" ht="31.5" x14ac:dyDescent="0.25">
      <c r="H72" s="39" t="s">
        <v>81</v>
      </c>
      <c r="I72">
        <v>69</v>
      </c>
      <c r="J72">
        <v>10</v>
      </c>
      <c r="K72">
        <v>53</v>
      </c>
      <c r="L72">
        <v>26</v>
      </c>
      <c r="M72" s="10">
        <v>19</v>
      </c>
      <c r="N72" s="10">
        <v>83</v>
      </c>
      <c r="O72">
        <v>7</v>
      </c>
      <c r="P72">
        <v>7</v>
      </c>
      <c r="Q72">
        <v>0</v>
      </c>
    </row>
    <row r="73" spans="8:17" ht="31.5" x14ac:dyDescent="0.25">
      <c r="H73" s="39" t="s">
        <v>82</v>
      </c>
      <c r="I73">
        <v>0</v>
      </c>
      <c r="J73">
        <v>0</v>
      </c>
      <c r="K73">
        <v>0</v>
      </c>
      <c r="L73">
        <v>0</v>
      </c>
      <c r="M73" s="10">
        <v>15</v>
      </c>
      <c r="N73" s="10">
        <v>101</v>
      </c>
      <c r="O73">
        <v>0</v>
      </c>
      <c r="P73">
        <v>0</v>
      </c>
      <c r="Q73">
        <v>0</v>
      </c>
    </row>
    <row r="74" spans="8:17" ht="31.5" x14ac:dyDescent="0.25">
      <c r="H74" s="39" t="s">
        <v>83</v>
      </c>
      <c r="I74">
        <v>0</v>
      </c>
      <c r="J74">
        <v>0</v>
      </c>
      <c r="K74">
        <v>0</v>
      </c>
      <c r="L74">
        <v>0</v>
      </c>
      <c r="M74" s="2">
        <v>16</v>
      </c>
      <c r="N74" s="2">
        <v>160</v>
      </c>
      <c r="O74">
        <v>0</v>
      </c>
      <c r="P74">
        <v>0</v>
      </c>
      <c r="Q74">
        <v>0</v>
      </c>
    </row>
    <row r="75" spans="8:17" ht="31.5" x14ac:dyDescent="0.25">
      <c r="H75" s="39" t="s">
        <v>84</v>
      </c>
      <c r="I75">
        <v>69</v>
      </c>
      <c r="J75">
        <v>10</v>
      </c>
      <c r="K75">
        <v>64</v>
      </c>
      <c r="L75">
        <v>23</v>
      </c>
      <c r="M75" s="2">
        <v>23</v>
      </c>
      <c r="N75" s="2">
        <v>146</v>
      </c>
      <c r="O75">
        <v>3</v>
      </c>
      <c r="P75">
        <v>2</v>
      </c>
      <c r="Q75">
        <v>0</v>
      </c>
    </row>
    <row r="76" spans="8:17" ht="31.5" x14ac:dyDescent="0.25">
      <c r="H76" s="39" t="s">
        <v>85</v>
      </c>
      <c r="I76">
        <v>81</v>
      </c>
      <c r="J76">
        <v>13</v>
      </c>
      <c r="K76">
        <v>68</v>
      </c>
      <c r="L76">
        <v>23</v>
      </c>
      <c r="M76" s="2">
        <v>17</v>
      </c>
      <c r="N76" s="2">
        <v>78</v>
      </c>
      <c r="O76">
        <v>7</v>
      </c>
      <c r="P76">
        <v>5</v>
      </c>
      <c r="Q76">
        <v>0</v>
      </c>
    </row>
    <row r="77" spans="8:17" ht="31.5" x14ac:dyDescent="0.25">
      <c r="H77" s="39" t="s">
        <v>86</v>
      </c>
      <c r="I77">
        <v>59</v>
      </c>
      <c r="J77">
        <v>12</v>
      </c>
      <c r="K77">
        <v>59</v>
      </c>
      <c r="L77">
        <v>20</v>
      </c>
      <c r="M77" s="2">
        <v>22</v>
      </c>
      <c r="N77" s="2">
        <v>74</v>
      </c>
      <c r="O77">
        <v>2</v>
      </c>
      <c r="P77">
        <v>5</v>
      </c>
      <c r="Q77">
        <v>0</v>
      </c>
    </row>
    <row r="78" spans="8:17" ht="31.5" x14ac:dyDescent="0.25">
      <c r="H78" s="39" t="s">
        <v>87</v>
      </c>
      <c r="I78">
        <v>54</v>
      </c>
      <c r="J78">
        <v>11</v>
      </c>
      <c r="K78">
        <v>59</v>
      </c>
      <c r="L78">
        <v>23</v>
      </c>
      <c r="M78" s="10">
        <v>28</v>
      </c>
      <c r="N78" s="10">
        <v>82</v>
      </c>
      <c r="O78">
        <v>7</v>
      </c>
      <c r="P78">
        <v>2</v>
      </c>
      <c r="Q78">
        <v>0</v>
      </c>
    </row>
    <row r="79" spans="8:17" ht="31.5" x14ac:dyDescent="0.25">
      <c r="H79" s="39" t="s">
        <v>88</v>
      </c>
      <c r="I79">
        <v>56</v>
      </c>
      <c r="J79">
        <v>9</v>
      </c>
      <c r="K79">
        <v>66</v>
      </c>
      <c r="L79">
        <v>22</v>
      </c>
      <c r="M79" s="10">
        <v>32</v>
      </c>
      <c r="N79" s="10">
        <v>68</v>
      </c>
      <c r="O79">
        <v>6</v>
      </c>
      <c r="P79">
        <v>8</v>
      </c>
      <c r="Q79">
        <v>1</v>
      </c>
    </row>
    <row r="80" spans="8:17" ht="31.5" x14ac:dyDescent="0.25">
      <c r="H80" s="39" t="s">
        <v>89</v>
      </c>
      <c r="I80">
        <v>0</v>
      </c>
      <c r="J80">
        <v>0</v>
      </c>
      <c r="K80">
        <v>0</v>
      </c>
      <c r="L80">
        <v>0</v>
      </c>
      <c r="M80" s="10">
        <v>17</v>
      </c>
      <c r="N80" s="10">
        <v>106</v>
      </c>
      <c r="O80">
        <v>0</v>
      </c>
      <c r="P80">
        <v>0</v>
      </c>
      <c r="Q80">
        <v>0</v>
      </c>
    </row>
    <row r="81" spans="8:17" ht="31.5" x14ac:dyDescent="0.25">
      <c r="H81" s="39" t="s">
        <v>90</v>
      </c>
      <c r="I81">
        <v>0</v>
      </c>
      <c r="J81">
        <v>0</v>
      </c>
      <c r="K81">
        <v>0</v>
      </c>
      <c r="L81">
        <v>0</v>
      </c>
      <c r="M81" s="2">
        <v>16</v>
      </c>
      <c r="N81" s="2">
        <v>94</v>
      </c>
      <c r="O81">
        <v>0</v>
      </c>
      <c r="P81">
        <v>0</v>
      </c>
      <c r="Q81">
        <v>0</v>
      </c>
    </row>
    <row r="82" spans="8:17" ht="31.5" x14ac:dyDescent="0.25">
      <c r="H82" s="39" t="s">
        <v>91</v>
      </c>
      <c r="I82">
        <v>57</v>
      </c>
      <c r="J82">
        <v>12</v>
      </c>
      <c r="K82">
        <v>55</v>
      </c>
      <c r="L82">
        <v>21</v>
      </c>
      <c r="M82" s="2">
        <v>23</v>
      </c>
      <c r="N82" s="2">
        <v>111</v>
      </c>
      <c r="O82">
        <v>3</v>
      </c>
      <c r="P82">
        <v>4</v>
      </c>
      <c r="Q82">
        <v>0</v>
      </c>
    </row>
    <row r="83" spans="8:17" ht="31.5" x14ac:dyDescent="0.25">
      <c r="H83" s="39" t="s">
        <v>134</v>
      </c>
      <c r="I83">
        <v>44</v>
      </c>
      <c r="J83">
        <v>10</v>
      </c>
      <c r="K83">
        <v>48</v>
      </c>
      <c r="L83">
        <v>24</v>
      </c>
      <c r="M83" s="2">
        <v>26</v>
      </c>
      <c r="N83" s="2">
        <v>84</v>
      </c>
      <c r="O83">
        <v>8</v>
      </c>
      <c r="P83">
        <v>5</v>
      </c>
      <c r="Q83">
        <v>0</v>
      </c>
    </row>
    <row r="84" spans="8:17" ht="31.5" x14ac:dyDescent="0.25">
      <c r="H84" s="39" t="s">
        <v>92</v>
      </c>
      <c r="I84">
        <v>51</v>
      </c>
      <c r="J84">
        <v>8</v>
      </c>
      <c r="K84">
        <v>56</v>
      </c>
      <c r="L84">
        <v>21</v>
      </c>
      <c r="M84" s="2">
        <v>24</v>
      </c>
      <c r="N84" s="2">
        <v>68</v>
      </c>
      <c r="O84">
        <v>4</v>
      </c>
      <c r="P84">
        <v>2</v>
      </c>
      <c r="Q84">
        <v>0</v>
      </c>
    </row>
    <row r="85" spans="8:17" ht="31.5" x14ac:dyDescent="0.25">
      <c r="H85" s="39" t="s">
        <v>93</v>
      </c>
      <c r="I85">
        <v>46</v>
      </c>
      <c r="J85">
        <v>9</v>
      </c>
      <c r="K85">
        <v>60</v>
      </c>
      <c r="L85">
        <v>15</v>
      </c>
      <c r="M85" s="10">
        <v>26</v>
      </c>
      <c r="N85" s="10">
        <v>83</v>
      </c>
      <c r="O85">
        <v>1</v>
      </c>
      <c r="P85">
        <v>4</v>
      </c>
      <c r="Q85">
        <v>2</v>
      </c>
    </row>
    <row r="86" spans="8:17" ht="31.5" x14ac:dyDescent="0.25">
      <c r="H86" s="39" t="s">
        <v>94</v>
      </c>
      <c r="I86">
        <v>48</v>
      </c>
      <c r="J86">
        <v>8</v>
      </c>
      <c r="K86">
        <v>49</v>
      </c>
      <c r="L86">
        <v>22</v>
      </c>
      <c r="M86" s="10">
        <v>21</v>
      </c>
      <c r="N86" s="10">
        <v>62</v>
      </c>
      <c r="O86">
        <v>4</v>
      </c>
      <c r="P86">
        <v>8</v>
      </c>
      <c r="Q86">
        <v>0</v>
      </c>
    </row>
    <row r="87" spans="8:17" ht="31.5" x14ac:dyDescent="0.25">
      <c r="H87" s="39" t="s">
        <v>95</v>
      </c>
      <c r="I87">
        <v>0</v>
      </c>
      <c r="J87">
        <v>0</v>
      </c>
      <c r="K87">
        <v>0</v>
      </c>
      <c r="L87">
        <v>0</v>
      </c>
      <c r="M87" s="10">
        <v>24</v>
      </c>
      <c r="N87" s="10">
        <v>115</v>
      </c>
      <c r="O87">
        <v>0</v>
      </c>
      <c r="P87">
        <v>0</v>
      </c>
      <c r="Q87">
        <v>0</v>
      </c>
    </row>
    <row r="88" spans="8:17" ht="31.5" x14ac:dyDescent="0.25">
      <c r="H88" s="39" t="s">
        <v>96</v>
      </c>
      <c r="I88">
        <v>0</v>
      </c>
      <c r="J88">
        <v>0</v>
      </c>
      <c r="K88">
        <v>0</v>
      </c>
      <c r="L88">
        <v>0</v>
      </c>
      <c r="M88" s="10">
        <v>28</v>
      </c>
      <c r="N88" s="10">
        <v>146</v>
      </c>
      <c r="O88">
        <v>0</v>
      </c>
      <c r="P88">
        <v>0</v>
      </c>
      <c r="Q88">
        <v>0</v>
      </c>
    </row>
    <row r="89" spans="8:17" ht="31.5" x14ac:dyDescent="0.25">
      <c r="H89" s="40" t="s">
        <v>97</v>
      </c>
      <c r="I89">
        <v>40</v>
      </c>
      <c r="J89">
        <v>9</v>
      </c>
      <c r="K89">
        <v>43</v>
      </c>
      <c r="L89">
        <v>18</v>
      </c>
      <c r="M89" s="2">
        <v>28</v>
      </c>
      <c r="N89" s="2">
        <v>103</v>
      </c>
      <c r="O89">
        <v>6</v>
      </c>
      <c r="P89">
        <v>5</v>
      </c>
      <c r="Q89">
        <v>0</v>
      </c>
    </row>
    <row r="90" spans="8:17" ht="31.5" x14ac:dyDescent="0.25">
      <c r="H90" s="40" t="s">
        <v>98</v>
      </c>
      <c r="I90">
        <v>40</v>
      </c>
      <c r="J90">
        <v>7</v>
      </c>
      <c r="K90">
        <v>36</v>
      </c>
      <c r="L90">
        <v>9</v>
      </c>
      <c r="M90" s="2">
        <v>32</v>
      </c>
      <c r="N90" s="2">
        <v>83</v>
      </c>
      <c r="O90">
        <v>6</v>
      </c>
      <c r="P90">
        <v>2</v>
      </c>
      <c r="Q90">
        <v>0</v>
      </c>
    </row>
    <row r="96" spans="8:17" ht="32.25" customHeight="1" x14ac:dyDescent="0.25">
      <c r="I96" s="41" t="s">
        <v>140</v>
      </c>
      <c r="J96">
        <f>SUM(C40:I40)</f>
        <v>1174</v>
      </c>
    </row>
    <row r="97" spans="9:10" ht="45" x14ac:dyDescent="0.25">
      <c r="I97" s="41" t="s">
        <v>141</v>
      </c>
      <c r="J97">
        <f>SUM(K40:L40)</f>
        <v>201</v>
      </c>
    </row>
    <row r="98" spans="9:10" x14ac:dyDescent="0.25">
      <c r="I98" s="41" t="s">
        <v>142</v>
      </c>
      <c r="J98">
        <f>SUM(R40:X40)</f>
        <v>1555</v>
      </c>
    </row>
    <row r="99" spans="9:10" x14ac:dyDescent="0.25">
      <c r="I99" s="41" t="s">
        <v>143</v>
      </c>
      <c r="J99">
        <f>SUM(M40:N40)</f>
        <v>3798</v>
      </c>
    </row>
    <row r="100" spans="9:10" x14ac:dyDescent="0.25">
      <c r="I100" s="41" t="s">
        <v>144</v>
      </c>
      <c r="J100">
        <f>SUM(O40:P40)</f>
        <v>215</v>
      </c>
    </row>
  </sheetData>
  <mergeCells count="12">
    <mergeCell ref="V1:W1"/>
    <mergeCell ref="Z1:Z2"/>
    <mergeCell ref="C1:D1"/>
    <mergeCell ref="M1:N1"/>
    <mergeCell ref="A40:B40"/>
    <mergeCell ref="A21:A27"/>
    <mergeCell ref="A37:A38"/>
    <mergeCell ref="A1:A2"/>
    <mergeCell ref="B1:B2"/>
    <mergeCell ref="A5:A11"/>
    <mergeCell ref="A13:A19"/>
    <mergeCell ref="A29:A35"/>
  </mergeCells>
  <pageMargins left="0.7" right="0.7" top="0.75" bottom="0.75" header="0.3" footer="0.3"/>
  <pageSetup scale="33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7443-3DAA-4070-B680-82067085AA29}">
  <dimension ref="A3:D8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49.28515625" bestFit="1" customWidth="1"/>
    <col min="3" max="3" width="73" bestFit="1" customWidth="1"/>
    <col min="4" max="4" width="26.5703125" bestFit="1" customWidth="1"/>
  </cols>
  <sheetData>
    <row r="3" spans="1:4" x14ac:dyDescent="0.25">
      <c r="A3" s="54" t="s">
        <v>122</v>
      </c>
      <c r="B3" t="s">
        <v>137</v>
      </c>
      <c r="C3" t="s">
        <v>138</v>
      </c>
      <c r="D3" t="s">
        <v>139</v>
      </c>
    </row>
    <row r="4" spans="1:4" x14ac:dyDescent="0.25">
      <c r="A4" s="55" t="s">
        <v>74</v>
      </c>
      <c r="B4" s="53">
        <v>7</v>
      </c>
      <c r="C4" s="53">
        <v>11</v>
      </c>
      <c r="D4" s="53">
        <v>0</v>
      </c>
    </row>
    <row r="5" spans="1:4" x14ac:dyDescent="0.25">
      <c r="A5" s="55" t="s">
        <v>81</v>
      </c>
      <c r="B5" s="53">
        <v>7</v>
      </c>
      <c r="C5" s="53">
        <v>7</v>
      </c>
      <c r="D5" s="53">
        <v>0</v>
      </c>
    </row>
    <row r="6" spans="1:4" x14ac:dyDescent="0.25">
      <c r="A6" s="55" t="s">
        <v>88</v>
      </c>
      <c r="B6" s="53">
        <v>6</v>
      </c>
      <c r="C6" s="53">
        <v>8</v>
      </c>
      <c r="D6" s="53">
        <v>1</v>
      </c>
    </row>
    <row r="7" spans="1:4" x14ac:dyDescent="0.25">
      <c r="A7" s="55" t="s">
        <v>94</v>
      </c>
      <c r="B7" s="53">
        <v>4</v>
      </c>
      <c r="C7" s="53">
        <v>8</v>
      </c>
      <c r="D7" s="53">
        <v>0</v>
      </c>
    </row>
    <row r="8" spans="1:4" x14ac:dyDescent="0.25">
      <c r="A8" s="55" t="s">
        <v>123</v>
      </c>
      <c r="B8" s="53">
        <v>24</v>
      </c>
      <c r="C8" s="53">
        <v>34</v>
      </c>
      <c r="D8" s="5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2188-D9D5-4877-90F0-E3E9C460D56A}">
  <dimension ref="A1:AO39"/>
  <sheetViews>
    <sheetView workbookViewId="0">
      <selection activeCell="AM2" activeCellId="1" sqref="AH2:AH9 AM2:AO9"/>
    </sheetView>
  </sheetViews>
  <sheetFormatPr baseColWidth="10" defaultRowHeight="15" x14ac:dyDescent="0.25"/>
  <cols>
    <col min="1" max="1" width="35.42578125" customWidth="1"/>
    <col min="2" max="2" width="10.5703125" style="45" customWidth="1"/>
    <col min="3" max="32" width="4.7109375" style="45" customWidth="1"/>
  </cols>
  <sheetData>
    <row r="1" spans="1:41" x14ac:dyDescent="0.25">
      <c r="B1" s="78"/>
      <c r="C1" s="78"/>
    </row>
    <row r="2" spans="1:41" ht="40.5" customHeight="1" x14ac:dyDescent="0.25">
      <c r="A2" s="49"/>
      <c r="B2" s="51" t="s">
        <v>61</v>
      </c>
      <c r="C2" s="79" t="s">
        <v>62</v>
      </c>
      <c r="D2" s="80"/>
      <c r="E2" s="80"/>
      <c r="F2" s="80"/>
      <c r="G2" s="80"/>
      <c r="H2" s="80"/>
      <c r="I2" s="81"/>
      <c r="J2" s="79" t="s">
        <v>63</v>
      </c>
      <c r="K2" s="80"/>
      <c r="L2" s="80"/>
      <c r="M2" s="80"/>
      <c r="N2" s="80"/>
      <c r="O2" s="80"/>
      <c r="P2" s="81"/>
      <c r="Q2" s="79" t="s">
        <v>64</v>
      </c>
      <c r="R2" s="80"/>
      <c r="S2" s="80"/>
      <c r="T2" s="80"/>
      <c r="U2" s="80"/>
      <c r="V2" s="80"/>
      <c r="W2" s="81"/>
      <c r="X2" s="79" t="s">
        <v>65</v>
      </c>
      <c r="Y2" s="80"/>
      <c r="Z2" s="80"/>
      <c r="AA2" s="80"/>
      <c r="AB2" s="80"/>
      <c r="AC2" s="80"/>
      <c r="AD2" s="81"/>
      <c r="AE2" s="79" t="s">
        <v>120</v>
      </c>
      <c r="AF2" s="81"/>
      <c r="AH2" t="s">
        <v>126</v>
      </c>
      <c r="AI2" s="41" t="s">
        <v>124</v>
      </c>
      <c r="AJ2" s="41" t="s">
        <v>125</v>
      </c>
      <c r="AK2" s="41" t="s">
        <v>135</v>
      </c>
      <c r="AL2" s="41" t="s">
        <v>136</v>
      </c>
      <c r="AM2" s="41" t="s">
        <v>60</v>
      </c>
      <c r="AN2" s="41" t="s">
        <v>109</v>
      </c>
      <c r="AO2" s="41" t="s">
        <v>55</v>
      </c>
    </row>
    <row r="3" spans="1:41" x14ac:dyDescent="0.25">
      <c r="A3" s="49"/>
      <c r="B3" s="46" t="s">
        <v>113</v>
      </c>
      <c r="C3" s="46" t="s">
        <v>114</v>
      </c>
      <c r="D3" s="46" t="s">
        <v>115</v>
      </c>
      <c r="E3" s="46" t="s">
        <v>116</v>
      </c>
      <c r="F3" s="46" t="s">
        <v>117</v>
      </c>
      <c r="G3" s="46" t="s">
        <v>118</v>
      </c>
      <c r="H3" s="46" t="s">
        <v>119</v>
      </c>
      <c r="I3" s="46" t="s">
        <v>113</v>
      </c>
      <c r="J3" s="46" t="s">
        <v>114</v>
      </c>
      <c r="K3" s="46" t="s">
        <v>115</v>
      </c>
      <c r="L3" s="46" t="s">
        <v>116</v>
      </c>
      <c r="M3" s="46" t="s">
        <v>117</v>
      </c>
      <c r="N3" s="46" t="s">
        <v>118</v>
      </c>
      <c r="O3" s="46" t="s">
        <v>119</v>
      </c>
      <c r="P3" s="46" t="s">
        <v>113</v>
      </c>
      <c r="Q3" s="46" t="s">
        <v>114</v>
      </c>
      <c r="R3" s="46" t="s">
        <v>115</v>
      </c>
      <c r="S3" s="46" t="s">
        <v>116</v>
      </c>
      <c r="T3" s="46" t="s">
        <v>117</v>
      </c>
      <c r="U3" s="46" t="s">
        <v>118</v>
      </c>
      <c r="V3" s="46" t="s">
        <v>119</v>
      </c>
      <c r="W3" s="46" t="s">
        <v>113</v>
      </c>
      <c r="X3" s="46" t="s">
        <v>114</v>
      </c>
      <c r="Y3" s="46" t="s">
        <v>115</v>
      </c>
      <c r="Z3" s="46" t="s">
        <v>116</v>
      </c>
      <c r="AA3" s="46" t="s">
        <v>117</v>
      </c>
      <c r="AB3" s="46" t="s">
        <v>118</v>
      </c>
      <c r="AC3" s="46" t="s">
        <v>119</v>
      </c>
      <c r="AD3" s="46" t="s">
        <v>113</v>
      </c>
      <c r="AE3" s="46" t="s">
        <v>115</v>
      </c>
      <c r="AF3" s="46" t="s">
        <v>116</v>
      </c>
      <c r="AH3" t="s">
        <v>127</v>
      </c>
      <c r="AI3">
        <v>0</v>
      </c>
      <c r="AJ3">
        <v>0</v>
      </c>
      <c r="AK3">
        <v>113</v>
      </c>
      <c r="AL3">
        <v>705</v>
      </c>
      <c r="AM3">
        <v>0</v>
      </c>
      <c r="AN3">
        <v>0</v>
      </c>
      <c r="AO3">
        <v>0</v>
      </c>
    </row>
    <row r="4" spans="1:41" ht="28.5" x14ac:dyDescent="0.25">
      <c r="A4" s="50" t="s">
        <v>4</v>
      </c>
      <c r="B4" s="47">
        <v>0</v>
      </c>
      <c r="C4" s="47">
        <v>4</v>
      </c>
      <c r="D4" s="47">
        <v>8</v>
      </c>
      <c r="E4" s="47">
        <v>2</v>
      </c>
      <c r="F4" s="47">
        <v>0</v>
      </c>
      <c r="G4" s="47">
        <v>4</v>
      </c>
      <c r="H4" s="47">
        <v>0</v>
      </c>
      <c r="I4" s="47">
        <v>0</v>
      </c>
      <c r="J4" s="47">
        <v>9</v>
      </c>
      <c r="K4" s="47">
        <v>1</v>
      </c>
      <c r="L4" s="47">
        <v>3</v>
      </c>
      <c r="M4" s="47">
        <v>5</v>
      </c>
      <c r="N4" s="47">
        <v>4</v>
      </c>
      <c r="O4" s="47">
        <v>0</v>
      </c>
      <c r="P4" s="47">
        <v>0</v>
      </c>
      <c r="Q4" s="47">
        <v>12</v>
      </c>
      <c r="R4" s="47">
        <v>4</v>
      </c>
      <c r="S4" s="47">
        <v>5</v>
      </c>
      <c r="T4" s="47">
        <v>4</v>
      </c>
      <c r="U4" s="47">
        <v>2</v>
      </c>
      <c r="V4" s="47">
        <v>0</v>
      </c>
      <c r="W4" s="47">
        <v>0</v>
      </c>
      <c r="X4" s="47">
        <v>3</v>
      </c>
      <c r="Y4" s="47">
        <v>8</v>
      </c>
      <c r="Z4" s="47">
        <v>7</v>
      </c>
      <c r="AA4" s="47">
        <v>6</v>
      </c>
      <c r="AB4" s="47">
        <v>7</v>
      </c>
      <c r="AC4" s="47">
        <v>0</v>
      </c>
      <c r="AD4" s="47">
        <v>0</v>
      </c>
      <c r="AE4" s="47">
        <v>3</v>
      </c>
      <c r="AF4" s="47">
        <v>3</v>
      </c>
      <c r="AH4" t="s">
        <v>128</v>
      </c>
      <c r="AI4" s="56">
        <v>0</v>
      </c>
      <c r="AJ4">
        <v>0</v>
      </c>
      <c r="AK4">
        <v>73</v>
      </c>
      <c r="AL4">
        <v>435</v>
      </c>
      <c r="AM4">
        <v>0</v>
      </c>
      <c r="AN4">
        <v>0</v>
      </c>
      <c r="AO4">
        <v>0</v>
      </c>
    </row>
    <row r="5" spans="1:41" ht="28.5" x14ac:dyDescent="0.25">
      <c r="A5" s="50" t="s">
        <v>5</v>
      </c>
      <c r="B5" s="47">
        <v>0</v>
      </c>
      <c r="C5" s="47">
        <v>0</v>
      </c>
      <c r="D5" s="47">
        <v>2</v>
      </c>
      <c r="E5" s="47">
        <v>0</v>
      </c>
      <c r="F5" s="47">
        <v>0</v>
      </c>
      <c r="G5" s="47">
        <v>0</v>
      </c>
      <c r="H5" s="47">
        <v>0</v>
      </c>
      <c r="I5" s="47">
        <v>0</v>
      </c>
      <c r="J5" s="47">
        <v>1</v>
      </c>
      <c r="K5" s="47">
        <v>1</v>
      </c>
      <c r="L5" s="47">
        <v>0</v>
      </c>
      <c r="M5" s="47">
        <v>1</v>
      </c>
      <c r="N5" s="47">
        <v>0</v>
      </c>
      <c r="O5" s="47">
        <v>0</v>
      </c>
      <c r="P5" s="47">
        <v>0</v>
      </c>
      <c r="Q5" s="47">
        <v>0</v>
      </c>
      <c r="R5" s="47">
        <v>0</v>
      </c>
      <c r="S5" s="47">
        <v>2</v>
      </c>
      <c r="T5" s="47">
        <v>1</v>
      </c>
      <c r="U5" s="47">
        <v>1</v>
      </c>
      <c r="V5" s="47">
        <v>0</v>
      </c>
      <c r="W5" s="47">
        <v>0</v>
      </c>
      <c r="X5" s="47">
        <v>0</v>
      </c>
      <c r="Y5" s="47">
        <v>0</v>
      </c>
      <c r="Z5" s="47">
        <v>0</v>
      </c>
      <c r="AA5" s="47">
        <v>2</v>
      </c>
      <c r="AB5" s="47">
        <v>0</v>
      </c>
      <c r="AC5" s="47">
        <v>0</v>
      </c>
      <c r="AD5" s="47">
        <v>0</v>
      </c>
      <c r="AE5" s="47">
        <v>3</v>
      </c>
      <c r="AF5" s="47">
        <v>1</v>
      </c>
      <c r="AH5" t="s">
        <v>129</v>
      </c>
      <c r="AI5" s="56">
        <v>225</v>
      </c>
      <c r="AJ5" s="56">
        <v>34</v>
      </c>
      <c r="AK5" s="56">
        <v>93</v>
      </c>
      <c r="AL5" s="56">
        <v>300</v>
      </c>
      <c r="AM5" s="56">
        <v>24</v>
      </c>
      <c r="AN5" s="56">
        <v>34</v>
      </c>
      <c r="AO5" s="56">
        <v>1</v>
      </c>
    </row>
    <row r="6" spans="1:41" ht="28.5" x14ac:dyDescent="0.25">
      <c r="A6" s="50" t="s">
        <v>6</v>
      </c>
      <c r="B6" s="47">
        <v>0</v>
      </c>
      <c r="C6" s="47">
        <v>22</v>
      </c>
      <c r="D6" s="47">
        <v>22</v>
      </c>
      <c r="E6" s="47">
        <v>20</v>
      </c>
      <c r="F6" s="47">
        <v>0</v>
      </c>
      <c r="G6" s="47">
        <v>21</v>
      </c>
      <c r="H6" s="47">
        <v>0</v>
      </c>
      <c r="I6" s="47">
        <v>0</v>
      </c>
      <c r="J6" s="47">
        <v>20</v>
      </c>
      <c r="K6" s="47">
        <v>0</v>
      </c>
      <c r="L6" s="47">
        <v>17</v>
      </c>
      <c r="M6" s="47">
        <v>23</v>
      </c>
      <c r="N6" s="47">
        <v>23</v>
      </c>
      <c r="O6" s="47">
        <v>0</v>
      </c>
      <c r="P6" s="47">
        <v>0</v>
      </c>
      <c r="Q6" s="48">
        <v>26</v>
      </c>
      <c r="R6" s="47">
        <v>18</v>
      </c>
      <c r="S6" s="47">
        <v>18</v>
      </c>
      <c r="T6" s="47">
        <v>19</v>
      </c>
      <c r="U6" s="47">
        <v>16</v>
      </c>
      <c r="V6" s="47">
        <v>0</v>
      </c>
      <c r="W6" s="47">
        <v>0</v>
      </c>
      <c r="X6" s="48">
        <v>24</v>
      </c>
      <c r="Y6" s="47">
        <v>21</v>
      </c>
      <c r="Z6" s="47">
        <v>21</v>
      </c>
      <c r="AA6" s="47">
        <v>18</v>
      </c>
      <c r="AB6" s="47">
        <v>15</v>
      </c>
      <c r="AC6" s="47">
        <v>0</v>
      </c>
      <c r="AD6" s="47">
        <v>0</v>
      </c>
      <c r="AE6" s="47">
        <v>15</v>
      </c>
      <c r="AF6" s="47">
        <v>18</v>
      </c>
      <c r="AH6" t="s">
        <v>130</v>
      </c>
      <c r="AI6" s="56">
        <v>159</v>
      </c>
      <c r="AJ6" s="56">
        <v>29</v>
      </c>
      <c r="AK6" s="56">
        <v>85</v>
      </c>
      <c r="AL6" s="56">
        <v>325</v>
      </c>
      <c r="AM6" s="56">
        <v>12</v>
      </c>
      <c r="AN6" s="56">
        <v>11</v>
      </c>
      <c r="AO6" s="56">
        <v>2</v>
      </c>
    </row>
    <row r="7" spans="1:41" x14ac:dyDescent="0.25">
      <c r="A7" s="50" t="s">
        <v>57</v>
      </c>
      <c r="B7" s="47">
        <v>0</v>
      </c>
      <c r="C7" s="47">
        <v>10</v>
      </c>
      <c r="D7" s="47">
        <v>13</v>
      </c>
      <c r="E7" s="47">
        <v>6</v>
      </c>
      <c r="F7" s="47">
        <v>0</v>
      </c>
      <c r="G7" s="47">
        <v>2</v>
      </c>
      <c r="H7" s="47">
        <v>0</v>
      </c>
      <c r="I7" s="47">
        <v>0</v>
      </c>
      <c r="J7" s="47">
        <v>12</v>
      </c>
      <c r="K7" s="47">
        <v>4</v>
      </c>
      <c r="L7" s="47">
        <v>7</v>
      </c>
      <c r="M7" s="47">
        <v>2</v>
      </c>
      <c r="N7" s="47">
        <v>2</v>
      </c>
      <c r="O7" s="47">
        <v>0</v>
      </c>
      <c r="P7" s="47">
        <v>0</v>
      </c>
      <c r="Q7" s="47">
        <v>10</v>
      </c>
      <c r="R7" s="47">
        <v>12</v>
      </c>
      <c r="S7" s="47">
        <v>8</v>
      </c>
      <c r="T7" s="47">
        <v>11</v>
      </c>
      <c r="U7" s="47">
        <v>12</v>
      </c>
      <c r="V7" s="47">
        <v>0</v>
      </c>
      <c r="W7" s="47">
        <v>0</v>
      </c>
      <c r="X7" s="47">
        <v>7</v>
      </c>
      <c r="Y7" s="47">
        <v>0</v>
      </c>
      <c r="Z7" s="47">
        <v>2</v>
      </c>
      <c r="AA7" s="47">
        <v>0</v>
      </c>
      <c r="AB7" s="47">
        <v>8</v>
      </c>
      <c r="AC7" s="47">
        <v>0</v>
      </c>
      <c r="AD7" s="47">
        <v>0</v>
      </c>
      <c r="AE7" s="47">
        <v>6</v>
      </c>
      <c r="AF7" s="47">
        <v>4</v>
      </c>
      <c r="AH7" t="s">
        <v>131</v>
      </c>
      <c r="AI7" s="56">
        <v>235</v>
      </c>
      <c r="AJ7" s="56">
        <v>38</v>
      </c>
      <c r="AK7" s="56">
        <v>92</v>
      </c>
      <c r="AL7" s="56">
        <v>324</v>
      </c>
      <c r="AM7" s="56">
        <v>18</v>
      </c>
      <c r="AN7" s="56">
        <v>23</v>
      </c>
      <c r="AO7" s="56">
        <v>0</v>
      </c>
    </row>
    <row r="8" spans="1:41" ht="28.5" x14ac:dyDescent="0.25">
      <c r="A8" s="50" t="s">
        <v>12</v>
      </c>
      <c r="B8" s="47">
        <v>0</v>
      </c>
      <c r="C8" s="47">
        <v>9</v>
      </c>
      <c r="D8" s="47">
        <v>8</v>
      </c>
      <c r="E8" s="47">
        <v>16</v>
      </c>
      <c r="F8" s="47">
        <v>0</v>
      </c>
      <c r="G8" s="47">
        <v>7</v>
      </c>
      <c r="H8" s="47">
        <v>0</v>
      </c>
      <c r="I8" s="47">
        <v>0</v>
      </c>
      <c r="J8" s="47">
        <v>8</v>
      </c>
      <c r="K8" s="47">
        <v>1</v>
      </c>
      <c r="L8" s="47">
        <v>6</v>
      </c>
      <c r="M8" s="47">
        <v>6</v>
      </c>
      <c r="N8" s="47">
        <v>14</v>
      </c>
      <c r="O8" s="47">
        <v>0</v>
      </c>
      <c r="P8" s="47">
        <v>0</v>
      </c>
      <c r="Q8" s="47">
        <v>8</v>
      </c>
      <c r="R8" s="47">
        <v>14</v>
      </c>
      <c r="S8" s="47">
        <v>6</v>
      </c>
      <c r="T8" s="47">
        <v>7</v>
      </c>
      <c r="U8" s="47">
        <v>8</v>
      </c>
      <c r="V8" s="47">
        <v>0</v>
      </c>
      <c r="W8" s="47">
        <v>0</v>
      </c>
      <c r="X8" s="47">
        <v>13</v>
      </c>
      <c r="Y8" s="47">
        <v>9</v>
      </c>
      <c r="Z8" s="47">
        <v>6</v>
      </c>
      <c r="AA8" s="47">
        <v>10</v>
      </c>
      <c r="AB8" s="47">
        <v>8</v>
      </c>
      <c r="AC8" s="47">
        <v>0</v>
      </c>
      <c r="AD8" s="47">
        <v>0</v>
      </c>
      <c r="AE8" s="47">
        <v>8</v>
      </c>
      <c r="AF8" s="47">
        <v>7</v>
      </c>
      <c r="AH8" t="s">
        <v>132</v>
      </c>
      <c r="AI8" s="56">
        <v>251</v>
      </c>
      <c r="AJ8" s="56">
        <v>44</v>
      </c>
      <c r="AK8" s="56">
        <v>125</v>
      </c>
      <c r="AL8" s="56">
        <v>422</v>
      </c>
      <c r="AM8" s="56">
        <v>22</v>
      </c>
      <c r="AN8" s="56">
        <v>24</v>
      </c>
      <c r="AO8" s="56">
        <v>0</v>
      </c>
    </row>
    <row r="9" spans="1:41" x14ac:dyDescent="0.25">
      <c r="A9" s="50" t="s">
        <v>13</v>
      </c>
      <c r="B9" s="47">
        <v>0</v>
      </c>
      <c r="C9" s="47">
        <v>1</v>
      </c>
      <c r="D9" s="47">
        <v>0</v>
      </c>
      <c r="E9" s="47">
        <v>1</v>
      </c>
      <c r="F9" s="47">
        <v>0</v>
      </c>
      <c r="G9" s="47">
        <v>1</v>
      </c>
      <c r="H9" s="47">
        <v>0</v>
      </c>
      <c r="I9" s="47">
        <v>0</v>
      </c>
      <c r="J9" s="47">
        <v>0</v>
      </c>
      <c r="K9" s="47">
        <v>1</v>
      </c>
      <c r="L9" s="47">
        <v>0</v>
      </c>
      <c r="M9" s="47">
        <v>1</v>
      </c>
      <c r="N9" s="47">
        <v>0</v>
      </c>
      <c r="O9" s="47">
        <v>0</v>
      </c>
      <c r="P9" s="47">
        <v>0</v>
      </c>
      <c r="Q9" s="47">
        <v>0</v>
      </c>
      <c r="R9" s="47">
        <v>0</v>
      </c>
      <c r="S9" s="47">
        <v>1</v>
      </c>
      <c r="T9" s="47">
        <v>2</v>
      </c>
      <c r="U9" s="47">
        <v>0</v>
      </c>
      <c r="V9" s="47">
        <v>0</v>
      </c>
      <c r="W9" s="47">
        <v>0</v>
      </c>
      <c r="X9" s="47">
        <v>0</v>
      </c>
      <c r="Y9" s="47">
        <v>0</v>
      </c>
      <c r="Z9" s="47">
        <v>1</v>
      </c>
      <c r="AA9" s="47">
        <v>0</v>
      </c>
      <c r="AB9" s="47">
        <v>0</v>
      </c>
      <c r="AC9" s="47">
        <v>0</v>
      </c>
      <c r="AD9" s="47">
        <v>0</v>
      </c>
      <c r="AE9" s="47">
        <v>0</v>
      </c>
      <c r="AF9" s="47">
        <v>0</v>
      </c>
      <c r="AH9" t="s">
        <v>133</v>
      </c>
      <c r="AI9" s="56">
        <v>304</v>
      </c>
      <c r="AJ9" s="56">
        <v>56</v>
      </c>
      <c r="AK9" s="56">
        <v>128</v>
      </c>
      <c r="AL9" s="56">
        <v>578</v>
      </c>
      <c r="AM9" s="56">
        <v>18</v>
      </c>
      <c r="AN9" s="56">
        <v>29</v>
      </c>
      <c r="AO9" s="56">
        <v>0</v>
      </c>
    </row>
    <row r="10" spans="1:41" ht="28.5" x14ac:dyDescent="0.25">
      <c r="A10" s="50" t="s">
        <v>15</v>
      </c>
      <c r="B10" s="47">
        <v>0</v>
      </c>
      <c r="C10" s="47">
        <v>22</v>
      </c>
      <c r="D10" s="48">
        <v>25</v>
      </c>
      <c r="E10" s="48">
        <v>25</v>
      </c>
      <c r="F10" s="47">
        <v>0</v>
      </c>
      <c r="G10" s="47">
        <v>17</v>
      </c>
      <c r="H10" s="47">
        <v>0</v>
      </c>
      <c r="I10" s="47">
        <v>0</v>
      </c>
      <c r="J10" s="47">
        <v>20</v>
      </c>
      <c r="K10" s="47">
        <v>0</v>
      </c>
      <c r="L10" s="47">
        <v>22</v>
      </c>
      <c r="M10" s="47">
        <v>21</v>
      </c>
      <c r="N10" s="48">
        <v>26</v>
      </c>
      <c r="O10" s="47">
        <v>0</v>
      </c>
      <c r="P10" s="47">
        <v>0</v>
      </c>
      <c r="Q10" s="47">
        <v>13</v>
      </c>
      <c r="R10" s="48">
        <v>33</v>
      </c>
      <c r="S10" s="47">
        <v>19</v>
      </c>
      <c r="T10" s="47">
        <v>10</v>
      </c>
      <c r="U10" s="47">
        <v>17</v>
      </c>
      <c r="V10" s="47">
        <v>0</v>
      </c>
      <c r="W10" s="47">
        <v>0</v>
      </c>
      <c r="X10" s="47">
        <v>10</v>
      </c>
      <c r="Y10" s="47">
        <v>6</v>
      </c>
      <c r="Z10" s="47">
        <v>14</v>
      </c>
      <c r="AA10" s="47">
        <v>10</v>
      </c>
      <c r="AB10" s="47">
        <v>10</v>
      </c>
      <c r="AC10" s="47">
        <v>0</v>
      </c>
      <c r="AD10" s="47">
        <v>0</v>
      </c>
      <c r="AE10" s="47">
        <v>5</v>
      </c>
      <c r="AF10" s="47">
        <v>7</v>
      </c>
    </row>
    <row r="13" spans="1:41" ht="31.5" customHeight="1" x14ac:dyDescent="0.25">
      <c r="A13" s="49"/>
      <c r="B13" s="51" t="s">
        <v>61</v>
      </c>
      <c r="C13" s="79" t="s">
        <v>62</v>
      </c>
      <c r="D13" s="80"/>
      <c r="E13" s="80"/>
      <c r="F13" s="80"/>
      <c r="G13" s="80"/>
      <c r="H13" s="80"/>
      <c r="I13" s="81"/>
      <c r="J13" s="79" t="s">
        <v>63</v>
      </c>
      <c r="K13" s="80"/>
      <c r="L13" s="80"/>
      <c r="M13" s="80"/>
      <c r="N13" s="80"/>
      <c r="O13" s="80"/>
      <c r="P13" s="81"/>
      <c r="Q13" s="79" t="s">
        <v>64</v>
      </c>
      <c r="R13" s="80"/>
      <c r="S13" s="80"/>
      <c r="T13" s="80"/>
      <c r="U13" s="80"/>
      <c r="V13" s="80"/>
      <c r="W13" s="81"/>
      <c r="X13" s="79" t="s">
        <v>65</v>
      </c>
      <c r="Y13" s="80"/>
      <c r="Z13" s="80"/>
      <c r="AA13" s="80"/>
      <c r="AB13" s="80"/>
      <c r="AC13" s="80"/>
      <c r="AD13" s="81"/>
      <c r="AE13" s="79" t="s">
        <v>120</v>
      </c>
      <c r="AF13" s="81"/>
    </row>
    <row r="14" spans="1:41" x14ac:dyDescent="0.25">
      <c r="A14" s="49"/>
      <c r="B14" s="46" t="s">
        <v>113</v>
      </c>
      <c r="C14" s="46" t="s">
        <v>114</v>
      </c>
      <c r="D14" s="46" t="s">
        <v>115</v>
      </c>
      <c r="E14" s="46" t="s">
        <v>116</v>
      </c>
      <c r="F14" s="46" t="s">
        <v>117</v>
      </c>
      <c r="G14" s="46" t="s">
        <v>118</v>
      </c>
      <c r="H14" s="46" t="s">
        <v>119</v>
      </c>
      <c r="I14" s="46" t="s">
        <v>113</v>
      </c>
      <c r="J14" s="46" t="s">
        <v>114</v>
      </c>
      <c r="K14" s="46" t="s">
        <v>115</v>
      </c>
      <c r="L14" s="46" t="s">
        <v>116</v>
      </c>
      <c r="M14" s="46" t="s">
        <v>117</v>
      </c>
      <c r="N14" s="46" t="s">
        <v>118</v>
      </c>
      <c r="O14" s="46" t="s">
        <v>119</v>
      </c>
      <c r="P14" s="46" t="s">
        <v>113</v>
      </c>
      <c r="Q14" s="46" t="s">
        <v>114</v>
      </c>
      <c r="R14" s="46" t="s">
        <v>115</v>
      </c>
      <c r="S14" s="46" t="s">
        <v>116</v>
      </c>
      <c r="T14" s="46" t="s">
        <v>117</v>
      </c>
      <c r="U14" s="46" t="s">
        <v>118</v>
      </c>
      <c r="V14" s="46" t="s">
        <v>119</v>
      </c>
      <c r="W14" s="46" t="s">
        <v>113</v>
      </c>
      <c r="X14" s="46" t="s">
        <v>114</v>
      </c>
      <c r="Y14" s="46" t="s">
        <v>115</v>
      </c>
      <c r="Z14" s="46" t="s">
        <v>116</v>
      </c>
      <c r="AA14" s="46" t="s">
        <v>117</v>
      </c>
      <c r="AB14" s="46" t="s">
        <v>118</v>
      </c>
      <c r="AC14" s="46" t="s">
        <v>119</v>
      </c>
      <c r="AD14" s="46" t="s">
        <v>113</v>
      </c>
      <c r="AE14" s="46" t="s">
        <v>115</v>
      </c>
      <c r="AF14" s="46" t="s">
        <v>116</v>
      </c>
    </row>
    <row r="15" spans="1:41" ht="42.75" x14ac:dyDescent="0.25">
      <c r="A15" s="50" t="s">
        <v>67</v>
      </c>
      <c r="B15" s="47">
        <v>0</v>
      </c>
      <c r="C15" s="47">
        <v>0</v>
      </c>
      <c r="D15" s="47">
        <v>5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7">
        <v>6</v>
      </c>
      <c r="K15" s="47">
        <v>0</v>
      </c>
      <c r="L15" s="47">
        <v>4</v>
      </c>
      <c r="M15" s="47">
        <v>0</v>
      </c>
      <c r="N15" s="47">
        <v>4</v>
      </c>
      <c r="O15" s="47">
        <v>0</v>
      </c>
      <c r="P15" s="47">
        <v>0</v>
      </c>
      <c r="Q15" s="47">
        <v>2</v>
      </c>
      <c r="R15" s="47">
        <v>0</v>
      </c>
      <c r="S15" s="47">
        <v>5</v>
      </c>
      <c r="T15" s="47">
        <v>3</v>
      </c>
      <c r="U15" s="47">
        <v>4</v>
      </c>
      <c r="V15" s="47">
        <v>0</v>
      </c>
      <c r="W15" s="47">
        <v>0</v>
      </c>
      <c r="X15" s="47">
        <v>2</v>
      </c>
      <c r="Y15" s="47">
        <v>2</v>
      </c>
      <c r="Z15" s="47">
        <v>2</v>
      </c>
      <c r="AA15" s="47">
        <v>0</v>
      </c>
      <c r="AB15" s="47">
        <v>1</v>
      </c>
      <c r="AC15" s="47">
        <v>0</v>
      </c>
      <c r="AD15" s="47">
        <v>0</v>
      </c>
      <c r="AE15" s="47">
        <v>1</v>
      </c>
      <c r="AF15" s="47">
        <v>0</v>
      </c>
    </row>
    <row r="16" spans="1:41" ht="42.75" x14ac:dyDescent="0.25">
      <c r="A16" s="50" t="s">
        <v>68</v>
      </c>
      <c r="B16" s="47">
        <v>0</v>
      </c>
      <c r="C16" s="48">
        <v>10</v>
      </c>
      <c r="D16" s="47">
        <v>5</v>
      </c>
      <c r="E16" s="48">
        <v>10</v>
      </c>
      <c r="F16" s="47">
        <v>0</v>
      </c>
      <c r="G16" s="47">
        <v>7</v>
      </c>
      <c r="H16" s="47">
        <v>0</v>
      </c>
      <c r="I16" s="47">
        <v>0</v>
      </c>
      <c r="J16" s="47">
        <v>9</v>
      </c>
      <c r="K16" s="47">
        <v>4</v>
      </c>
      <c r="L16" s="47">
        <v>4</v>
      </c>
      <c r="M16" s="47">
        <v>9</v>
      </c>
      <c r="N16" s="47">
        <v>6</v>
      </c>
      <c r="O16" s="47">
        <v>0</v>
      </c>
      <c r="P16" s="47">
        <v>0</v>
      </c>
      <c r="Q16" s="47">
        <v>8</v>
      </c>
      <c r="R16" s="48">
        <v>13</v>
      </c>
      <c r="S16" s="47">
        <v>7</v>
      </c>
      <c r="T16" s="47">
        <v>8</v>
      </c>
      <c r="U16" s="47">
        <v>5</v>
      </c>
      <c r="V16" s="47">
        <v>0</v>
      </c>
      <c r="W16" s="47">
        <v>0</v>
      </c>
      <c r="X16" s="48">
        <v>10</v>
      </c>
      <c r="Y16" s="47">
        <v>8</v>
      </c>
      <c r="Z16" s="47">
        <v>6</v>
      </c>
      <c r="AA16" s="47">
        <v>9</v>
      </c>
      <c r="AB16" s="47">
        <v>7</v>
      </c>
      <c r="AC16" s="47">
        <v>0</v>
      </c>
      <c r="AD16" s="47">
        <v>0</v>
      </c>
      <c r="AE16" s="47">
        <v>8</v>
      </c>
      <c r="AF16" s="47">
        <v>7</v>
      </c>
    </row>
    <row r="19" spans="1:33" ht="25.5" customHeight="1" x14ac:dyDescent="0.25">
      <c r="A19" s="49"/>
      <c r="B19" s="51" t="s">
        <v>61</v>
      </c>
      <c r="C19" s="79" t="s">
        <v>62</v>
      </c>
      <c r="D19" s="80"/>
      <c r="E19" s="80"/>
      <c r="F19" s="80"/>
      <c r="G19" s="80"/>
      <c r="H19" s="80"/>
      <c r="I19" s="81"/>
      <c r="J19" s="79" t="s">
        <v>63</v>
      </c>
      <c r="K19" s="80"/>
      <c r="L19" s="80"/>
      <c r="M19" s="80"/>
      <c r="N19" s="80"/>
      <c r="O19" s="80"/>
      <c r="P19" s="81"/>
      <c r="Q19" s="79" t="s">
        <v>64</v>
      </c>
      <c r="R19" s="80"/>
      <c r="S19" s="80"/>
      <c r="T19" s="80"/>
      <c r="U19" s="80"/>
      <c r="V19" s="80"/>
      <c r="W19" s="81"/>
      <c r="X19" s="79" t="s">
        <v>65</v>
      </c>
      <c r="Y19" s="80"/>
      <c r="Z19" s="80"/>
      <c r="AA19" s="80"/>
      <c r="AB19" s="80"/>
      <c r="AC19" s="80"/>
      <c r="AD19" s="81"/>
      <c r="AE19" s="79" t="s">
        <v>120</v>
      </c>
      <c r="AF19" s="81"/>
    </row>
    <row r="20" spans="1:33" x14ac:dyDescent="0.25">
      <c r="A20" s="49"/>
      <c r="B20" s="46" t="s">
        <v>113</v>
      </c>
      <c r="C20" s="46" t="s">
        <v>114</v>
      </c>
      <c r="D20" s="46" t="s">
        <v>115</v>
      </c>
      <c r="E20" s="46" t="s">
        <v>116</v>
      </c>
      <c r="F20" s="46" t="s">
        <v>117</v>
      </c>
      <c r="G20" s="46" t="s">
        <v>118</v>
      </c>
      <c r="H20" s="46" t="s">
        <v>119</v>
      </c>
      <c r="I20" s="46" t="s">
        <v>113</v>
      </c>
      <c r="J20" s="46" t="s">
        <v>114</v>
      </c>
      <c r="K20" s="46" t="s">
        <v>115</v>
      </c>
      <c r="L20" s="46" t="s">
        <v>116</v>
      </c>
      <c r="M20" s="46" t="s">
        <v>117</v>
      </c>
      <c r="N20" s="46" t="s">
        <v>118</v>
      </c>
      <c r="O20" s="46" t="s">
        <v>119</v>
      </c>
      <c r="P20" s="46" t="s">
        <v>113</v>
      </c>
      <c r="Q20" s="46" t="s">
        <v>114</v>
      </c>
      <c r="R20" s="46" t="s">
        <v>115</v>
      </c>
      <c r="S20" s="46" t="s">
        <v>116</v>
      </c>
      <c r="T20" s="46" t="s">
        <v>117</v>
      </c>
      <c r="U20" s="46" t="s">
        <v>118</v>
      </c>
      <c r="V20" s="46" t="s">
        <v>119</v>
      </c>
      <c r="W20" s="46" t="s">
        <v>113</v>
      </c>
      <c r="X20" s="46" t="s">
        <v>114</v>
      </c>
      <c r="Y20" s="46" t="s">
        <v>115</v>
      </c>
      <c r="Z20" s="46" t="s">
        <v>116</v>
      </c>
      <c r="AA20" s="46" t="s">
        <v>117</v>
      </c>
      <c r="AB20" s="46" t="s">
        <v>118</v>
      </c>
      <c r="AC20" s="46" t="s">
        <v>119</v>
      </c>
      <c r="AD20" s="46" t="s">
        <v>113</v>
      </c>
      <c r="AE20" s="46" t="s">
        <v>115</v>
      </c>
      <c r="AF20" s="46" t="s">
        <v>116</v>
      </c>
    </row>
    <row r="21" spans="1:33" ht="28.5" x14ac:dyDescent="0.25">
      <c r="A21" s="50" t="s">
        <v>102</v>
      </c>
      <c r="B21" s="47">
        <v>0</v>
      </c>
      <c r="C21" s="47">
        <v>10</v>
      </c>
      <c r="D21" s="47">
        <v>12</v>
      </c>
      <c r="E21" s="47">
        <v>14</v>
      </c>
      <c r="F21" s="47">
        <v>0</v>
      </c>
      <c r="G21" s="47">
        <v>8</v>
      </c>
      <c r="H21" s="47">
        <v>0</v>
      </c>
      <c r="I21" s="47">
        <v>0</v>
      </c>
      <c r="J21" s="47">
        <v>12</v>
      </c>
      <c r="K21" s="47">
        <v>5</v>
      </c>
      <c r="L21" s="47">
        <v>11</v>
      </c>
      <c r="M21" s="47">
        <v>9</v>
      </c>
      <c r="N21" s="47">
        <v>8</v>
      </c>
      <c r="O21" s="47">
        <v>0</v>
      </c>
      <c r="P21" s="47">
        <v>0</v>
      </c>
      <c r="Q21" s="47">
        <v>18</v>
      </c>
      <c r="R21" s="47">
        <v>10</v>
      </c>
      <c r="S21" s="47">
        <v>9</v>
      </c>
      <c r="T21" s="47">
        <v>4</v>
      </c>
      <c r="U21" s="47">
        <v>5</v>
      </c>
      <c r="V21" s="47">
        <v>0</v>
      </c>
      <c r="W21" s="47">
        <v>0</v>
      </c>
      <c r="X21" s="47">
        <v>11</v>
      </c>
      <c r="Y21" s="47">
        <v>9</v>
      </c>
      <c r="Z21" s="47">
        <v>5</v>
      </c>
      <c r="AA21" s="47">
        <v>4</v>
      </c>
      <c r="AB21" s="47">
        <v>6</v>
      </c>
      <c r="AC21" s="47">
        <v>0</v>
      </c>
      <c r="AD21" s="47">
        <v>0</v>
      </c>
      <c r="AE21" s="47">
        <v>6</v>
      </c>
      <c r="AF21" s="47">
        <v>4</v>
      </c>
    </row>
    <row r="22" spans="1:33" ht="28.5" x14ac:dyDescent="0.25">
      <c r="A22" s="50" t="s">
        <v>103</v>
      </c>
      <c r="B22" s="47">
        <v>0</v>
      </c>
      <c r="C22" s="47">
        <v>0</v>
      </c>
      <c r="D22" s="47">
        <v>0</v>
      </c>
      <c r="E22" s="47">
        <v>0</v>
      </c>
      <c r="F22" s="47">
        <v>0</v>
      </c>
      <c r="G22" s="47">
        <v>0</v>
      </c>
      <c r="H22" s="47">
        <v>0</v>
      </c>
      <c r="I22" s="47">
        <v>0</v>
      </c>
      <c r="J22" s="47">
        <v>0</v>
      </c>
      <c r="K22" s="47">
        <v>0</v>
      </c>
      <c r="L22" s="47">
        <v>0</v>
      </c>
      <c r="M22" s="47">
        <v>0</v>
      </c>
      <c r="N22" s="47">
        <v>0</v>
      </c>
      <c r="O22" s="47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47">
        <v>0</v>
      </c>
      <c r="Y22" s="47">
        <v>0</v>
      </c>
      <c r="Z22" s="47">
        <v>0</v>
      </c>
      <c r="AA22" s="47">
        <v>0</v>
      </c>
      <c r="AB22" s="47">
        <v>0</v>
      </c>
      <c r="AC22" s="47">
        <v>0</v>
      </c>
      <c r="AD22" s="47">
        <v>0</v>
      </c>
      <c r="AE22" s="47">
        <v>0</v>
      </c>
      <c r="AF22" s="47">
        <v>0</v>
      </c>
    </row>
    <row r="23" spans="1:33" ht="28.5" x14ac:dyDescent="0.25">
      <c r="A23" s="50" t="s">
        <v>104</v>
      </c>
      <c r="B23" s="47">
        <v>0</v>
      </c>
      <c r="C23" s="47">
        <v>13</v>
      </c>
      <c r="D23" s="47">
        <v>16</v>
      </c>
      <c r="E23" s="47">
        <v>17</v>
      </c>
      <c r="F23" s="47">
        <v>0</v>
      </c>
      <c r="G23" s="47">
        <v>12</v>
      </c>
      <c r="H23" s="47">
        <v>0</v>
      </c>
      <c r="I23" s="47">
        <v>0</v>
      </c>
      <c r="J23" s="47">
        <v>16</v>
      </c>
      <c r="K23" s="47">
        <v>9</v>
      </c>
      <c r="L23" s="47">
        <v>21</v>
      </c>
      <c r="M23" s="47">
        <v>21</v>
      </c>
      <c r="N23" s="47">
        <v>18</v>
      </c>
      <c r="O23" s="47">
        <v>0</v>
      </c>
      <c r="P23" s="47">
        <v>0</v>
      </c>
      <c r="Q23" s="47">
        <v>21</v>
      </c>
      <c r="R23" s="47">
        <v>19</v>
      </c>
      <c r="S23" s="47">
        <v>20</v>
      </c>
      <c r="T23" s="47">
        <v>16</v>
      </c>
      <c r="U23" s="48">
        <v>26</v>
      </c>
      <c r="V23" s="47">
        <v>0</v>
      </c>
      <c r="W23" s="47">
        <v>0</v>
      </c>
      <c r="X23" s="47">
        <v>13</v>
      </c>
      <c r="Y23" s="47">
        <v>14</v>
      </c>
      <c r="Z23" s="47">
        <v>15</v>
      </c>
      <c r="AA23" s="48">
        <v>24</v>
      </c>
      <c r="AB23" s="47">
        <v>14</v>
      </c>
      <c r="AC23" s="47">
        <v>0</v>
      </c>
      <c r="AD23" s="47">
        <v>0</v>
      </c>
      <c r="AE23" s="47">
        <v>14</v>
      </c>
      <c r="AF23" s="47">
        <v>10</v>
      </c>
    </row>
    <row r="24" spans="1:33" ht="28.5" x14ac:dyDescent="0.25">
      <c r="A24" s="50" t="s">
        <v>105</v>
      </c>
      <c r="B24" s="47">
        <v>0</v>
      </c>
      <c r="C24" s="47">
        <v>16</v>
      </c>
      <c r="D24" s="47">
        <v>22</v>
      </c>
      <c r="E24" s="47">
        <v>19</v>
      </c>
      <c r="F24" s="47">
        <v>0</v>
      </c>
      <c r="G24" s="47">
        <v>19</v>
      </c>
      <c r="H24" s="47">
        <v>0</v>
      </c>
      <c r="I24" s="47">
        <v>0</v>
      </c>
      <c r="J24" s="47">
        <v>19</v>
      </c>
      <c r="K24" s="47">
        <v>11</v>
      </c>
      <c r="L24" s="47">
        <v>19</v>
      </c>
      <c r="M24" s="47">
        <v>22</v>
      </c>
      <c r="N24" s="47">
        <v>16</v>
      </c>
      <c r="O24" s="47">
        <v>0</v>
      </c>
      <c r="P24" s="47">
        <v>0</v>
      </c>
      <c r="Q24" s="47">
        <v>16</v>
      </c>
      <c r="R24" s="47">
        <v>22</v>
      </c>
      <c r="S24" s="47">
        <v>18</v>
      </c>
      <c r="T24" s="47">
        <v>23</v>
      </c>
      <c r="U24" s="47">
        <v>20</v>
      </c>
      <c r="V24" s="47">
        <v>0</v>
      </c>
      <c r="W24" s="47">
        <v>0</v>
      </c>
      <c r="X24" s="47">
        <v>22</v>
      </c>
      <c r="Y24" s="47">
        <v>18</v>
      </c>
      <c r="Z24" s="47">
        <v>22</v>
      </c>
      <c r="AA24" s="47">
        <v>22</v>
      </c>
      <c r="AB24" s="47">
        <v>19</v>
      </c>
      <c r="AC24" s="47">
        <v>0</v>
      </c>
      <c r="AD24" s="47">
        <v>0</v>
      </c>
      <c r="AE24" s="47">
        <v>12</v>
      </c>
      <c r="AF24" s="47">
        <v>11</v>
      </c>
    </row>
    <row r="25" spans="1:33" ht="28.5" x14ac:dyDescent="0.25">
      <c r="A25" s="50" t="s">
        <v>106</v>
      </c>
      <c r="B25" s="47">
        <v>0</v>
      </c>
      <c r="C25" s="47">
        <v>12</v>
      </c>
      <c r="D25" s="47">
        <v>10</v>
      </c>
      <c r="E25" s="47">
        <v>7</v>
      </c>
      <c r="F25" s="47">
        <v>0</v>
      </c>
      <c r="G25" s="47">
        <v>7</v>
      </c>
      <c r="H25" s="47">
        <v>0</v>
      </c>
      <c r="I25" s="47">
        <v>0</v>
      </c>
      <c r="J25" s="47">
        <v>11</v>
      </c>
      <c r="K25" s="47">
        <v>6</v>
      </c>
      <c r="L25" s="47">
        <v>14</v>
      </c>
      <c r="M25" s="47">
        <v>7</v>
      </c>
      <c r="N25" s="47">
        <v>9</v>
      </c>
      <c r="O25" s="47">
        <v>0</v>
      </c>
      <c r="P25" s="47">
        <v>0</v>
      </c>
      <c r="Q25" s="47">
        <v>7</v>
      </c>
      <c r="R25" s="47">
        <v>13</v>
      </c>
      <c r="S25" s="47">
        <v>7</v>
      </c>
      <c r="T25" s="47">
        <v>11</v>
      </c>
      <c r="U25" s="47">
        <v>7</v>
      </c>
      <c r="V25" s="47">
        <v>0</v>
      </c>
      <c r="W25" s="47">
        <v>0</v>
      </c>
      <c r="X25" s="47">
        <v>8</v>
      </c>
      <c r="Y25" s="47">
        <v>2</v>
      </c>
      <c r="Z25" s="47">
        <v>10</v>
      </c>
      <c r="AA25" s="47">
        <v>6</v>
      </c>
      <c r="AB25" s="47">
        <v>9</v>
      </c>
      <c r="AC25" s="47">
        <v>0</v>
      </c>
      <c r="AD25" s="47">
        <v>0</v>
      </c>
      <c r="AE25" s="47">
        <v>10</v>
      </c>
      <c r="AF25" s="47">
        <v>9</v>
      </c>
    </row>
    <row r="26" spans="1:33" ht="25.5" customHeight="1" x14ac:dyDescent="0.25">
      <c r="A26" s="50" t="s">
        <v>107</v>
      </c>
      <c r="B26" s="47">
        <v>0</v>
      </c>
      <c r="C26" s="47">
        <v>2</v>
      </c>
      <c r="D26" s="47">
        <v>1</v>
      </c>
      <c r="E26" s="47">
        <v>5</v>
      </c>
      <c r="F26" s="47">
        <v>0</v>
      </c>
      <c r="G26" s="47">
        <v>1</v>
      </c>
      <c r="H26" s="47">
        <v>0</v>
      </c>
      <c r="I26" s="47">
        <v>0</v>
      </c>
      <c r="J26" s="47">
        <v>3</v>
      </c>
      <c r="K26" s="47">
        <v>1</v>
      </c>
      <c r="L26" s="47">
        <v>0</v>
      </c>
      <c r="M26" s="47">
        <v>5</v>
      </c>
      <c r="N26" s="47">
        <v>2</v>
      </c>
      <c r="O26" s="47">
        <v>0</v>
      </c>
      <c r="P26" s="47">
        <v>0</v>
      </c>
      <c r="Q26" s="47">
        <v>2</v>
      </c>
      <c r="R26" s="47">
        <v>4</v>
      </c>
      <c r="S26" s="47">
        <v>5</v>
      </c>
      <c r="T26" s="47">
        <v>5</v>
      </c>
      <c r="U26" s="47">
        <v>8</v>
      </c>
      <c r="V26" s="47">
        <v>0</v>
      </c>
      <c r="W26" s="47">
        <v>0</v>
      </c>
      <c r="X26" s="47">
        <v>1</v>
      </c>
      <c r="Y26" s="47">
        <v>5</v>
      </c>
      <c r="Z26" s="47">
        <v>4</v>
      </c>
      <c r="AA26" s="47">
        <v>4</v>
      </c>
      <c r="AB26" s="47">
        <v>1</v>
      </c>
      <c r="AC26" s="47">
        <v>0</v>
      </c>
      <c r="AD26" s="47">
        <v>0</v>
      </c>
      <c r="AE26" s="47">
        <v>1</v>
      </c>
      <c r="AF26" s="47">
        <v>2</v>
      </c>
    </row>
    <row r="27" spans="1:33" ht="28.5" x14ac:dyDescent="0.25">
      <c r="A27" s="50" t="s">
        <v>101</v>
      </c>
      <c r="B27" s="47">
        <v>0</v>
      </c>
      <c r="C27" s="47">
        <v>17</v>
      </c>
      <c r="D27" s="47">
        <v>16</v>
      </c>
      <c r="E27" s="47">
        <v>21</v>
      </c>
      <c r="F27" s="47">
        <v>0</v>
      </c>
      <c r="G27" s="47">
        <v>10</v>
      </c>
      <c r="H27" s="47">
        <v>1</v>
      </c>
      <c r="I27" s="47">
        <v>0</v>
      </c>
      <c r="J27" s="47">
        <v>23</v>
      </c>
      <c r="K27" s="47">
        <v>6</v>
      </c>
      <c r="L27" s="47">
        <v>12</v>
      </c>
      <c r="M27" s="47">
        <v>21</v>
      </c>
      <c r="N27" s="48">
        <v>26</v>
      </c>
      <c r="O27" s="47">
        <v>0</v>
      </c>
      <c r="P27" s="47">
        <v>0</v>
      </c>
      <c r="Q27" s="47">
        <v>23</v>
      </c>
      <c r="R27" s="47">
        <v>23</v>
      </c>
      <c r="S27" s="47">
        <v>20</v>
      </c>
      <c r="T27" s="47">
        <v>23</v>
      </c>
      <c r="U27" s="47">
        <v>22</v>
      </c>
      <c r="V27" s="47">
        <v>0</v>
      </c>
      <c r="W27" s="47">
        <v>0</v>
      </c>
      <c r="X27" s="47">
        <v>21</v>
      </c>
      <c r="Y27" s="48">
        <v>24</v>
      </c>
      <c r="Z27" s="47">
        <v>21</v>
      </c>
      <c r="AA27" s="47">
        <v>15</v>
      </c>
      <c r="AB27" s="47">
        <v>22</v>
      </c>
      <c r="AC27" s="47">
        <v>0</v>
      </c>
      <c r="AD27" s="47">
        <v>0</v>
      </c>
      <c r="AE27" s="47">
        <v>18</v>
      </c>
      <c r="AF27" s="47">
        <v>9</v>
      </c>
    </row>
    <row r="29" spans="1:33" ht="25.5" customHeight="1" x14ac:dyDescent="0.25">
      <c r="A29" s="49"/>
      <c r="B29" s="51" t="s">
        <v>61</v>
      </c>
      <c r="C29" s="79" t="s">
        <v>62</v>
      </c>
      <c r="D29" s="80"/>
      <c r="E29" s="80"/>
      <c r="F29" s="80"/>
      <c r="G29" s="80"/>
      <c r="H29" s="80"/>
      <c r="I29" s="81"/>
      <c r="J29" s="79" t="s">
        <v>63</v>
      </c>
      <c r="K29" s="80"/>
      <c r="L29" s="80"/>
      <c r="M29" s="80"/>
      <c r="N29" s="80"/>
      <c r="O29" s="80"/>
      <c r="P29" s="81"/>
      <c r="Q29" s="79" t="s">
        <v>64</v>
      </c>
      <c r="R29" s="80"/>
      <c r="S29" s="80"/>
      <c r="T29" s="80"/>
      <c r="U29" s="80"/>
      <c r="V29" s="80"/>
      <c r="W29" s="81"/>
      <c r="X29" s="79" t="s">
        <v>65</v>
      </c>
      <c r="Y29" s="80"/>
      <c r="Z29" s="80"/>
      <c r="AA29" s="80"/>
      <c r="AB29" s="80"/>
      <c r="AC29" s="80"/>
      <c r="AD29" s="81"/>
      <c r="AE29" s="79" t="s">
        <v>120</v>
      </c>
      <c r="AF29" s="81"/>
    </row>
    <row r="30" spans="1:33" x14ac:dyDescent="0.25">
      <c r="A30" s="49"/>
      <c r="B30" s="46" t="s">
        <v>113</v>
      </c>
      <c r="C30" s="46" t="s">
        <v>114</v>
      </c>
      <c r="D30" s="46" t="s">
        <v>115</v>
      </c>
      <c r="E30" s="46" t="s">
        <v>116</v>
      </c>
      <c r="F30" s="46" t="s">
        <v>117</v>
      </c>
      <c r="G30" s="46" t="s">
        <v>118</v>
      </c>
      <c r="H30" s="46" t="s">
        <v>119</v>
      </c>
      <c r="I30" s="46" t="s">
        <v>113</v>
      </c>
      <c r="J30" s="46" t="s">
        <v>114</v>
      </c>
      <c r="K30" s="46" t="s">
        <v>115</v>
      </c>
      <c r="L30" s="46" t="s">
        <v>116</v>
      </c>
      <c r="M30" s="46" t="s">
        <v>117</v>
      </c>
      <c r="N30" s="46" t="s">
        <v>118</v>
      </c>
      <c r="O30" s="46" t="s">
        <v>119</v>
      </c>
      <c r="P30" s="46" t="s">
        <v>113</v>
      </c>
      <c r="Q30" s="46" t="s">
        <v>114</v>
      </c>
      <c r="R30" s="46" t="s">
        <v>115</v>
      </c>
      <c r="S30" s="46" t="s">
        <v>116</v>
      </c>
      <c r="T30" s="46" t="s">
        <v>117</v>
      </c>
      <c r="U30" s="46" t="s">
        <v>118</v>
      </c>
      <c r="V30" s="46" t="s">
        <v>119</v>
      </c>
      <c r="W30" s="46" t="s">
        <v>113</v>
      </c>
      <c r="X30" s="46" t="s">
        <v>114</v>
      </c>
      <c r="Y30" s="46" t="s">
        <v>115</v>
      </c>
      <c r="Z30" s="46" t="s">
        <v>116</v>
      </c>
      <c r="AA30" s="46" t="s">
        <v>117</v>
      </c>
      <c r="AB30" s="46" t="s">
        <v>118</v>
      </c>
      <c r="AC30" s="46" t="s">
        <v>119</v>
      </c>
      <c r="AD30" s="46" t="s">
        <v>113</v>
      </c>
      <c r="AE30" s="46" t="s">
        <v>115</v>
      </c>
      <c r="AF30" s="46" t="s">
        <v>116</v>
      </c>
    </row>
    <row r="31" spans="1:33" ht="27.75" customHeight="1" x14ac:dyDescent="0.25">
      <c r="A31" s="50" t="s">
        <v>7</v>
      </c>
      <c r="B31" s="47">
        <v>30</v>
      </c>
      <c r="C31" s="47">
        <v>24</v>
      </c>
      <c r="D31" s="47">
        <v>29</v>
      </c>
      <c r="E31" s="47">
        <v>24</v>
      </c>
      <c r="F31" s="47">
        <v>20</v>
      </c>
      <c r="G31" s="47">
        <v>21</v>
      </c>
      <c r="H31" s="47">
        <v>17</v>
      </c>
      <c r="I31" s="47">
        <v>23</v>
      </c>
      <c r="J31" s="47">
        <v>30</v>
      </c>
      <c r="K31" s="47">
        <v>21</v>
      </c>
      <c r="L31" s="47">
        <v>22</v>
      </c>
      <c r="M31" s="47">
        <v>11</v>
      </c>
      <c r="N31" s="47">
        <v>19</v>
      </c>
      <c r="O31" s="47">
        <v>15</v>
      </c>
      <c r="P31" s="47">
        <v>16</v>
      </c>
      <c r="Q31" s="47">
        <v>23</v>
      </c>
      <c r="R31" s="47">
        <v>17</v>
      </c>
      <c r="S31" s="47">
        <v>22</v>
      </c>
      <c r="T31" s="47">
        <v>28</v>
      </c>
      <c r="U31" s="47">
        <v>32</v>
      </c>
      <c r="V31" s="47">
        <v>17</v>
      </c>
      <c r="W31" s="47">
        <v>16</v>
      </c>
      <c r="X31" s="47">
        <v>23</v>
      </c>
      <c r="Y31" s="47">
        <v>26</v>
      </c>
      <c r="Z31" s="47">
        <v>24</v>
      </c>
      <c r="AA31" s="47">
        <v>26</v>
      </c>
      <c r="AB31" s="47">
        <v>21</v>
      </c>
      <c r="AC31" s="47">
        <v>24</v>
      </c>
      <c r="AD31" s="47">
        <v>28</v>
      </c>
      <c r="AE31" s="47">
        <v>28</v>
      </c>
      <c r="AF31" s="47">
        <v>32</v>
      </c>
      <c r="AG31" s="52"/>
    </row>
    <row r="32" spans="1:33" ht="35.25" customHeight="1" x14ac:dyDescent="0.25">
      <c r="A32" s="50" t="s">
        <v>56</v>
      </c>
      <c r="B32" s="48">
        <v>134</v>
      </c>
      <c r="C32" s="47">
        <v>110</v>
      </c>
      <c r="D32" s="47">
        <v>68</v>
      </c>
      <c r="E32" s="47">
        <v>85</v>
      </c>
      <c r="F32" s="47">
        <v>83</v>
      </c>
      <c r="G32" s="47">
        <v>87</v>
      </c>
      <c r="H32" s="47">
        <v>113</v>
      </c>
      <c r="I32" s="48">
        <v>171</v>
      </c>
      <c r="J32" s="47">
        <v>108</v>
      </c>
      <c r="K32" s="47">
        <v>109</v>
      </c>
      <c r="L32" s="47">
        <v>97</v>
      </c>
      <c r="M32" s="47">
        <v>77</v>
      </c>
      <c r="N32" s="47">
        <v>83</v>
      </c>
      <c r="O32" s="47">
        <v>101</v>
      </c>
      <c r="P32" s="48">
        <v>160</v>
      </c>
      <c r="Q32" s="48">
        <v>146</v>
      </c>
      <c r="R32" s="47">
        <v>78</v>
      </c>
      <c r="S32" s="47">
        <v>74</v>
      </c>
      <c r="T32" s="47">
        <v>82</v>
      </c>
      <c r="U32" s="47">
        <v>68</v>
      </c>
      <c r="V32" s="47">
        <v>106</v>
      </c>
      <c r="W32" s="47">
        <v>94</v>
      </c>
      <c r="X32" s="47">
        <v>111</v>
      </c>
      <c r="Y32" s="47">
        <v>84</v>
      </c>
      <c r="Z32" s="47">
        <v>68</v>
      </c>
      <c r="AA32" s="47">
        <v>83</v>
      </c>
      <c r="AB32" s="47">
        <v>62</v>
      </c>
      <c r="AC32" s="47">
        <v>115</v>
      </c>
      <c r="AD32" s="48">
        <v>146</v>
      </c>
      <c r="AE32" s="47">
        <v>103</v>
      </c>
      <c r="AF32" s="47">
        <v>83</v>
      </c>
      <c r="AG32" s="52"/>
    </row>
    <row r="34" spans="1:32" ht="25.5" customHeight="1" x14ac:dyDescent="0.25">
      <c r="A34" s="49"/>
      <c r="B34" s="51" t="s">
        <v>61</v>
      </c>
      <c r="C34" s="79" t="s">
        <v>62</v>
      </c>
      <c r="D34" s="80"/>
      <c r="E34" s="80"/>
      <c r="F34" s="80"/>
      <c r="G34" s="80"/>
      <c r="H34" s="80"/>
      <c r="I34" s="81"/>
      <c r="J34" s="79" t="s">
        <v>63</v>
      </c>
      <c r="K34" s="80"/>
      <c r="L34" s="80"/>
      <c r="M34" s="80"/>
      <c r="N34" s="80"/>
      <c r="O34" s="80"/>
      <c r="P34" s="81"/>
      <c r="Q34" s="79" t="s">
        <v>64</v>
      </c>
      <c r="R34" s="80"/>
      <c r="S34" s="80"/>
      <c r="T34" s="80"/>
      <c r="U34" s="80"/>
      <c r="V34" s="80"/>
      <c r="W34" s="81"/>
      <c r="X34" s="79" t="s">
        <v>65</v>
      </c>
      <c r="Y34" s="80"/>
      <c r="Z34" s="80"/>
      <c r="AA34" s="80"/>
      <c r="AB34" s="80"/>
      <c r="AC34" s="80"/>
      <c r="AD34" s="81"/>
      <c r="AE34" s="79" t="s">
        <v>120</v>
      </c>
      <c r="AF34" s="81"/>
    </row>
    <row r="35" spans="1:32" x14ac:dyDescent="0.25">
      <c r="A35" s="49"/>
      <c r="B35" s="46" t="s">
        <v>113</v>
      </c>
      <c r="C35" s="46" t="s">
        <v>114</v>
      </c>
      <c r="D35" s="46" t="s">
        <v>115</v>
      </c>
      <c r="E35" s="46" t="s">
        <v>116</v>
      </c>
      <c r="F35" s="46" t="s">
        <v>117</v>
      </c>
      <c r="G35" s="46" t="s">
        <v>118</v>
      </c>
      <c r="H35" s="46" t="s">
        <v>119</v>
      </c>
      <c r="I35" s="46" t="s">
        <v>113</v>
      </c>
      <c r="J35" s="46" t="s">
        <v>114</v>
      </c>
      <c r="K35" s="46" t="s">
        <v>115</v>
      </c>
      <c r="L35" s="46" t="s">
        <v>116</v>
      </c>
      <c r="M35" s="46" t="s">
        <v>117</v>
      </c>
      <c r="N35" s="46" t="s">
        <v>118</v>
      </c>
      <c r="O35" s="46" t="s">
        <v>119</v>
      </c>
      <c r="P35" s="46" t="s">
        <v>113</v>
      </c>
      <c r="Q35" s="46" t="s">
        <v>114</v>
      </c>
      <c r="R35" s="46" t="s">
        <v>115</v>
      </c>
      <c r="S35" s="46" t="s">
        <v>116</v>
      </c>
      <c r="T35" s="46" t="s">
        <v>117</v>
      </c>
      <c r="U35" s="46" t="s">
        <v>118</v>
      </c>
      <c r="V35" s="46" t="s">
        <v>119</v>
      </c>
      <c r="W35" s="46" t="s">
        <v>113</v>
      </c>
      <c r="X35" s="46" t="s">
        <v>114</v>
      </c>
      <c r="Y35" s="46" t="s">
        <v>115</v>
      </c>
      <c r="Z35" s="46" t="s">
        <v>116</v>
      </c>
      <c r="AA35" s="46" t="s">
        <v>117</v>
      </c>
      <c r="AB35" s="46" t="s">
        <v>118</v>
      </c>
      <c r="AC35" s="46" t="s">
        <v>119</v>
      </c>
      <c r="AD35" s="46" t="s">
        <v>113</v>
      </c>
      <c r="AE35" s="46" t="s">
        <v>115</v>
      </c>
      <c r="AF35" s="46" t="s">
        <v>116</v>
      </c>
    </row>
    <row r="36" spans="1:32" ht="28.5" x14ac:dyDescent="0.25">
      <c r="A36" s="50" t="s">
        <v>60</v>
      </c>
      <c r="B36" s="47">
        <v>0</v>
      </c>
      <c r="C36" s="47">
        <v>0</v>
      </c>
      <c r="D36" s="47">
        <v>1</v>
      </c>
      <c r="E36" s="48">
        <v>10</v>
      </c>
      <c r="F36" s="47">
        <v>0</v>
      </c>
      <c r="G36" s="47">
        <v>7</v>
      </c>
      <c r="H36" s="47">
        <v>0</v>
      </c>
      <c r="I36" s="47">
        <v>0</v>
      </c>
      <c r="J36" s="47">
        <v>6</v>
      </c>
      <c r="K36" s="47">
        <v>0</v>
      </c>
      <c r="L36" s="47">
        <v>2</v>
      </c>
      <c r="M36" s="47">
        <v>4</v>
      </c>
      <c r="N36" s="47">
        <v>7</v>
      </c>
      <c r="O36" s="47">
        <v>0</v>
      </c>
      <c r="P36" s="47">
        <v>0</v>
      </c>
      <c r="Q36" s="47">
        <v>3</v>
      </c>
      <c r="R36" s="47">
        <v>7</v>
      </c>
      <c r="S36" s="47">
        <v>2</v>
      </c>
      <c r="T36" s="47">
        <v>7</v>
      </c>
      <c r="U36" s="47">
        <v>6</v>
      </c>
      <c r="V36" s="47">
        <v>0</v>
      </c>
      <c r="W36" s="47">
        <v>0</v>
      </c>
      <c r="X36" s="47">
        <v>3</v>
      </c>
      <c r="Y36" s="47">
        <v>8</v>
      </c>
      <c r="Z36" s="47">
        <v>4</v>
      </c>
      <c r="AA36" s="47">
        <v>1</v>
      </c>
      <c r="AB36" s="47">
        <v>4</v>
      </c>
      <c r="AC36" s="47">
        <v>0</v>
      </c>
      <c r="AD36" s="47">
        <v>0</v>
      </c>
      <c r="AE36" s="47">
        <v>6</v>
      </c>
      <c r="AF36" s="47">
        <v>6</v>
      </c>
    </row>
    <row r="37" spans="1:32" ht="42.75" x14ac:dyDescent="0.25">
      <c r="A37" s="50" t="s">
        <v>14</v>
      </c>
      <c r="B37" s="47">
        <v>0</v>
      </c>
      <c r="C37" s="47">
        <v>6</v>
      </c>
      <c r="D37" s="48">
        <v>12</v>
      </c>
      <c r="E37" s="47">
        <v>6</v>
      </c>
      <c r="F37" s="47">
        <v>0</v>
      </c>
      <c r="G37" s="48">
        <v>11</v>
      </c>
      <c r="H37" s="47">
        <v>0</v>
      </c>
      <c r="I37" s="47">
        <v>0</v>
      </c>
      <c r="J37" s="48">
        <v>12</v>
      </c>
      <c r="K37" s="47">
        <v>0</v>
      </c>
      <c r="L37" s="48">
        <v>10</v>
      </c>
      <c r="M37" s="47">
        <v>5</v>
      </c>
      <c r="N37" s="47">
        <v>7</v>
      </c>
      <c r="O37" s="47">
        <v>0</v>
      </c>
      <c r="P37" s="47">
        <v>0</v>
      </c>
      <c r="Q37" s="47">
        <v>2</v>
      </c>
      <c r="R37" s="47">
        <v>5</v>
      </c>
      <c r="S37" s="47">
        <v>5</v>
      </c>
      <c r="T37" s="47">
        <v>2</v>
      </c>
      <c r="U37" s="47">
        <v>8</v>
      </c>
      <c r="V37" s="47">
        <v>0</v>
      </c>
      <c r="W37" s="47">
        <v>0</v>
      </c>
      <c r="X37" s="47">
        <v>4</v>
      </c>
      <c r="Y37" s="47">
        <v>5</v>
      </c>
      <c r="Z37" s="47">
        <v>2</v>
      </c>
      <c r="AA37" s="47">
        <v>4</v>
      </c>
      <c r="AB37" s="47">
        <v>8</v>
      </c>
      <c r="AC37" s="47">
        <v>0</v>
      </c>
      <c r="AD37" s="47">
        <v>0</v>
      </c>
      <c r="AE37" s="47">
        <v>5</v>
      </c>
      <c r="AF37" s="47">
        <v>2</v>
      </c>
    </row>
    <row r="38" spans="1:32" ht="24.75" customHeight="1" x14ac:dyDescent="0.25">
      <c r="A38" s="50" t="s">
        <v>55</v>
      </c>
      <c r="B38" s="47">
        <v>0</v>
      </c>
      <c r="C38" s="47">
        <v>0</v>
      </c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7">
        <v>0</v>
      </c>
      <c r="M38" s="47">
        <v>0</v>
      </c>
      <c r="N38" s="47">
        <v>0</v>
      </c>
      <c r="O38" s="47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47">
        <v>1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2</v>
      </c>
      <c r="AB38" s="47">
        <v>0</v>
      </c>
      <c r="AC38" s="47">
        <v>0</v>
      </c>
      <c r="AD38" s="47">
        <v>0</v>
      </c>
      <c r="AE38" s="47">
        <v>0</v>
      </c>
      <c r="AF38" s="47">
        <v>0</v>
      </c>
    </row>
    <row r="39" spans="1:32" x14ac:dyDescent="0.25">
      <c r="A39" s="50"/>
    </row>
  </sheetData>
  <mergeCells count="26">
    <mergeCell ref="C34:I34"/>
    <mergeCell ref="J34:P34"/>
    <mergeCell ref="Q34:W34"/>
    <mergeCell ref="X34:AD34"/>
    <mergeCell ref="AE34:AF34"/>
    <mergeCell ref="C19:I19"/>
    <mergeCell ref="J19:P19"/>
    <mergeCell ref="Q19:W19"/>
    <mergeCell ref="X19:AD19"/>
    <mergeCell ref="AE19:AF19"/>
    <mergeCell ref="C29:I29"/>
    <mergeCell ref="J29:P29"/>
    <mergeCell ref="Q29:W29"/>
    <mergeCell ref="X29:AD29"/>
    <mergeCell ref="AE29:AF29"/>
    <mergeCell ref="AE2:AF2"/>
    <mergeCell ref="C13:I13"/>
    <mergeCell ref="J13:P13"/>
    <mergeCell ref="Q13:W13"/>
    <mergeCell ref="X13:AD13"/>
    <mergeCell ref="AE13:AF13"/>
    <mergeCell ref="B1:C1"/>
    <mergeCell ref="C2:I2"/>
    <mergeCell ref="J2:P2"/>
    <mergeCell ref="Q2:W2"/>
    <mergeCell ref="X2:AD2"/>
  </mergeCells>
  <conditionalFormatting sqref="B4:AF10 AI4 AI5:AO9">
    <cfRule type="colorScale" priority="10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0:AF10">
    <cfRule type="colorScale" priority="9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5:AF16">
    <cfRule type="colorScale" priority="8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1:AF27">
    <cfRule type="colorScale" priority="7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7:AF27">
    <cfRule type="colorScale" priority="6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31:AF32">
    <cfRule type="colorScale" priority="5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36:AF38">
    <cfRule type="colorScale" priority="1">
      <colorScale>
        <cfvo type="min"/>
        <cfvo type="percentile" val="50"/>
        <cfvo type="max"/>
        <color rgb="FFE9E5EB"/>
        <color rgb="FFBFB4C4"/>
        <color rgb="FF75627D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Mayo Final 2022</vt:lpstr>
      <vt:lpstr>MENSUAL</vt:lpstr>
      <vt:lpstr>Hoja2</vt:lpstr>
      <vt:lpstr>TABLAS DE CALOR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8Ipm</dc:creator>
  <cp:keywords/>
  <dc:description/>
  <cp:lastModifiedBy>Usuario1</cp:lastModifiedBy>
  <cp:revision/>
  <cp:lastPrinted>2022-06-06T22:44:36Z</cp:lastPrinted>
  <dcterms:created xsi:type="dcterms:W3CDTF">2021-05-11T15:30:23Z</dcterms:created>
  <dcterms:modified xsi:type="dcterms:W3CDTF">2022-06-13T17:20:53Z</dcterms:modified>
  <cp:category/>
  <cp:contentStatus/>
</cp:coreProperties>
</file>