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Ma. Fernanda Santos\FER\REPORTES ATENCIÓN\2022\OCTUBRE\"/>
    </mc:Choice>
  </mc:AlternateContent>
  <xr:revisionPtr revIDLastSave="0" documentId="13_ncr:1_{78EB80A0-0401-4EE2-B9BD-B6BFAA31EE89}" xr6:coauthVersionLast="36" xr6:coauthVersionMax="36" xr10:uidLastSave="{00000000-0000-0000-0000-000000000000}"/>
  <bookViews>
    <workbookView xWindow="0" yWindow="0" windowWidth="20490" windowHeight="7545" tabRatio="781" firstSheet="1" activeTab="1" xr2:uid="{00000000-000D-0000-FFFF-FFFF00000000}"/>
  </bookViews>
  <sheets>
    <sheet name="Final Octubre 2022" sheetId="6" r:id="rId1"/>
    <sheet name="Mensual Octubre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'Mensual Octubre'!$I$58:$R$90</definedName>
  </definedNames>
  <calcPr calcId="191029"/>
</workbook>
</file>

<file path=xl/calcChain.xml><?xml version="1.0" encoding="utf-8"?>
<calcChain xmlns="http://schemas.openxmlformats.org/spreadsheetml/2006/main">
  <c r="Q43" i="7" l="1"/>
  <c r="X39" i="7" l="1"/>
  <c r="J4" i="9" l="1" a="1"/>
  <c r="J4" i="9" s="1"/>
  <c r="I4" i="9" a="1"/>
  <c r="I4" i="9" s="1"/>
  <c r="H4" i="9" a="1"/>
  <c r="H4" i="9"/>
  <c r="H5" i="9"/>
  <c r="H6" i="9"/>
  <c r="H7" i="9"/>
  <c r="H8" i="9"/>
  <c r="H9" i="9"/>
  <c r="H10" i="9"/>
  <c r="G4" i="9" a="1"/>
  <c r="G4" i="9" s="1"/>
  <c r="F4" i="9" a="1"/>
  <c r="F4" i="9"/>
  <c r="F5" i="9"/>
  <c r="F6" i="9"/>
  <c r="F7" i="9"/>
  <c r="F8" i="9"/>
  <c r="F9" i="9"/>
  <c r="F10" i="9"/>
  <c r="E4" i="9" a="1"/>
  <c r="E4" i="9" s="1"/>
  <c r="C8" i="11"/>
  <c r="D8" i="11"/>
  <c r="E8" i="11"/>
  <c r="F8" i="11"/>
  <c r="G8" i="11"/>
  <c r="H8" i="11"/>
  <c r="I8" i="11"/>
  <c r="J8" i="11"/>
  <c r="B8" i="11"/>
  <c r="C7" i="11"/>
  <c r="D7" i="11"/>
  <c r="E7" i="11"/>
  <c r="F7" i="11"/>
  <c r="G7" i="11"/>
  <c r="H7" i="11"/>
  <c r="I7" i="11"/>
  <c r="J7" i="11"/>
  <c r="B7" i="11"/>
  <c r="C6" i="11"/>
  <c r="D6" i="11"/>
  <c r="E6" i="11"/>
  <c r="F6" i="11"/>
  <c r="G6" i="11"/>
  <c r="H6" i="11"/>
  <c r="I6" i="11"/>
  <c r="J6" i="11"/>
  <c r="B6" i="11"/>
  <c r="C5" i="11"/>
  <c r="D5" i="11"/>
  <c r="E5" i="11"/>
  <c r="F5" i="11"/>
  <c r="G5" i="11"/>
  <c r="H5" i="11"/>
  <c r="I5" i="11"/>
  <c r="J5" i="11"/>
  <c r="B5" i="11"/>
  <c r="C4" i="11"/>
  <c r="D4" i="11"/>
  <c r="E4" i="11"/>
  <c r="F4" i="11"/>
  <c r="G4" i="11"/>
  <c r="H4" i="11"/>
  <c r="I4" i="11"/>
  <c r="J4" i="11"/>
  <c r="B4" i="11"/>
  <c r="C3" i="11"/>
  <c r="D3" i="11"/>
  <c r="E3" i="11"/>
  <c r="F3" i="11"/>
  <c r="G3" i="11"/>
  <c r="H3" i="11"/>
  <c r="I3" i="11"/>
  <c r="J3" i="11"/>
  <c r="B3" i="11"/>
  <c r="C2" i="11"/>
  <c r="D2" i="11"/>
  <c r="E2" i="11"/>
  <c r="F2" i="11"/>
  <c r="G2" i="11"/>
  <c r="H2" i="11"/>
  <c r="I2" i="11"/>
  <c r="J2" i="11"/>
  <c r="B2" i="11"/>
  <c r="J9" i="9" l="1"/>
  <c r="J7" i="9"/>
  <c r="J5" i="9"/>
  <c r="J10" i="9"/>
  <c r="J8" i="9"/>
  <c r="J6" i="9"/>
  <c r="I9" i="9"/>
  <c r="I7" i="9"/>
  <c r="I5" i="9"/>
  <c r="I10" i="9"/>
  <c r="I8" i="9"/>
  <c r="I6" i="9"/>
  <c r="G9" i="9"/>
  <c r="G7" i="9"/>
  <c r="G5" i="9"/>
  <c r="G10" i="9"/>
  <c r="G8" i="9"/>
  <c r="G6" i="9"/>
  <c r="E10" i="9"/>
  <c r="E9" i="9"/>
  <c r="E7" i="9"/>
  <c r="E5" i="9"/>
  <c r="E8" i="9"/>
  <c r="E6" i="9"/>
  <c r="G31" i="8"/>
  <c r="F31" i="8"/>
  <c r="E31" i="8"/>
  <c r="D31" i="8"/>
  <c r="C31" i="8"/>
  <c r="B31" i="8"/>
  <c r="A31" i="8"/>
  <c r="F30" i="8"/>
  <c r="E30" i="8"/>
  <c r="D30" i="8"/>
  <c r="C30" i="8"/>
  <c r="B30" i="8"/>
  <c r="A30" i="8"/>
  <c r="G30" i="8" s="1"/>
  <c r="AF34" i="9" a="1"/>
  <c r="AF34" i="9" s="1"/>
  <c r="AF35" i="9"/>
  <c r="AE34" i="9" a="1"/>
  <c r="AE34" i="9" s="1"/>
  <c r="AE35" i="9"/>
  <c r="AD34" i="9" a="1"/>
  <c r="AD34" i="9" s="1"/>
  <c r="AC34" i="9" a="1"/>
  <c r="AC34" i="9"/>
  <c r="AC35" i="9"/>
  <c r="AC36" i="9"/>
  <c r="AB34" i="9" a="1"/>
  <c r="AB34" i="9" s="1"/>
  <c r="AA34" i="9" a="1"/>
  <c r="AA34" i="9" s="1"/>
  <c r="AA35" i="9"/>
  <c r="Z34" i="9" a="1"/>
  <c r="Z34" i="9" s="1"/>
  <c r="Y34" i="9" a="1"/>
  <c r="Y34" i="9" s="1"/>
  <c r="Y35" i="9"/>
  <c r="X34" i="9" a="1"/>
  <c r="X34" i="9" s="1"/>
  <c r="X35" i="9"/>
  <c r="W34" i="9" a="1"/>
  <c r="W34" i="9"/>
  <c r="W35" i="9"/>
  <c r="W36" i="9"/>
  <c r="V34" i="9" a="1"/>
  <c r="V34" i="9" s="1"/>
  <c r="V35" i="9"/>
  <c r="U34" i="9" a="1"/>
  <c r="U34" i="9"/>
  <c r="U35" i="9"/>
  <c r="U36" i="9"/>
  <c r="T34" i="9" a="1"/>
  <c r="T34" i="9" s="1"/>
  <c r="T35" i="9"/>
  <c r="S34" i="9" a="1"/>
  <c r="S34" i="9" s="1"/>
  <c r="S35" i="9"/>
  <c r="R34" i="9" a="1"/>
  <c r="R34" i="9" s="1"/>
  <c r="Q34" i="9" a="1"/>
  <c r="Q34" i="9" s="1"/>
  <c r="Q35" i="9"/>
  <c r="P34" i="9" a="1"/>
  <c r="P34" i="9" s="1"/>
  <c r="O34" i="9" a="1"/>
  <c r="O34" i="9"/>
  <c r="O35" i="9"/>
  <c r="O36" i="9"/>
  <c r="N34" i="9" a="1"/>
  <c r="N34" i="9"/>
  <c r="N35" i="9"/>
  <c r="N36" i="9"/>
  <c r="W17" i="7"/>
  <c r="X17" i="7"/>
  <c r="Y17" i="7"/>
  <c r="M34" i="9" a="1"/>
  <c r="M34" i="9" s="1"/>
  <c r="M35" i="9"/>
  <c r="L34" i="9" a="1"/>
  <c r="L34" i="9"/>
  <c r="L35" i="9"/>
  <c r="L36" i="9"/>
  <c r="K34" i="9" a="1"/>
  <c r="K34" i="9" s="1"/>
  <c r="J34" i="9" a="1"/>
  <c r="J34" i="9" s="1"/>
  <c r="I34" i="9" a="1"/>
  <c r="I34" i="9" s="1"/>
  <c r="H34" i="9" a="1"/>
  <c r="H34" i="9" s="1"/>
  <c r="G34" i="9" a="1"/>
  <c r="G34" i="9" s="1"/>
  <c r="F34" i="9" a="1"/>
  <c r="F34" i="9" s="1"/>
  <c r="E34" i="9" a="1"/>
  <c r="E34" i="9" s="1"/>
  <c r="D34" i="9" a="1"/>
  <c r="D34" i="9" s="1"/>
  <c r="D35" i="9"/>
  <c r="C34" i="9" a="1"/>
  <c r="C34" i="9"/>
  <c r="C35" i="9"/>
  <c r="C36" i="9"/>
  <c r="B34" i="9" a="1"/>
  <c r="B34" i="9"/>
  <c r="B35" i="9"/>
  <c r="B36" i="9"/>
  <c r="AF29" i="9" a="1"/>
  <c r="AF29" i="9" s="1"/>
  <c r="AF30" i="9"/>
  <c r="AE29" i="9" a="1"/>
  <c r="AE29" i="9" s="1"/>
  <c r="AE30" i="9"/>
  <c r="AD29" i="9" a="1"/>
  <c r="AD29" i="9" s="1"/>
  <c r="AD30" i="9"/>
  <c r="AC29" i="9" a="1"/>
  <c r="AC30" i="9" s="1"/>
  <c r="AB29" i="9" a="1"/>
  <c r="AB30" i="9" s="1"/>
  <c r="AA29" i="9" a="1"/>
  <c r="AA29" i="9" s="1"/>
  <c r="Z29" i="9" a="1"/>
  <c r="Z29" i="9" s="1"/>
  <c r="Z30" i="9"/>
  <c r="Y29" i="9" a="1"/>
  <c r="Y29" i="9" s="1"/>
  <c r="X29" i="9" a="1"/>
  <c r="X29" i="9"/>
  <c r="X30" i="9"/>
  <c r="W29" i="9" a="1"/>
  <c r="W29" i="9" s="1"/>
  <c r="W30" i="9"/>
  <c r="V29" i="9" a="1"/>
  <c r="V29" i="9"/>
  <c r="V30" i="9"/>
  <c r="U29" i="9" a="1"/>
  <c r="U29" i="9" s="1"/>
  <c r="U30" i="9"/>
  <c r="T29" i="9" a="1"/>
  <c r="T29" i="9"/>
  <c r="T30" i="9"/>
  <c r="S29" i="9" a="1"/>
  <c r="S29" i="9"/>
  <c r="S30" i="9"/>
  <c r="R29" i="9" a="1"/>
  <c r="R29" i="9"/>
  <c r="R30" i="9"/>
  <c r="Q29" i="9" a="1"/>
  <c r="Q29" i="9" s="1"/>
  <c r="P29" i="9" a="1"/>
  <c r="P29" i="9" s="1"/>
  <c r="O29" i="9" a="1"/>
  <c r="O29" i="9"/>
  <c r="O30" i="9"/>
  <c r="N29" i="9" a="1"/>
  <c r="N29" i="9" s="1"/>
  <c r="N30" i="9"/>
  <c r="M29" i="9" a="1"/>
  <c r="M30" i="9" s="1"/>
  <c r="N16" i="7"/>
  <c r="O16" i="7"/>
  <c r="L29" i="9" a="1"/>
  <c r="L30" i="9" s="1"/>
  <c r="K29" i="9" a="1"/>
  <c r="K29" i="9" s="1"/>
  <c r="K30" i="9"/>
  <c r="J29" i="9" a="1"/>
  <c r="J29" i="9" s="1"/>
  <c r="I29" i="9" a="1"/>
  <c r="I29" i="9" s="1"/>
  <c r="I30" i="9"/>
  <c r="H29" i="9" a="1"/>
  <c r="H29" i="9" s="1"/>
  <c r="G29" i="9" a="1"/>
  <c r="G29" i="9"/>
  <c r="G30" i="9"/>
  <c r="F29" i="9" a="1"/>
  <c r="F30" i="9" s="1"/>
  <c r="E29" i="9" a="1"/>
  <c r="E29" i="9" s="1"/>
  <c r="E30" i="9"/>
  <c r="D29" i="9" a="1"/>
  <c r="D29" i="9" s="1"/>
  <c r="C29" i="9" a="1"/>
  <c r="C30" i="9" s="1"/>
  <c r="B29" i="9" a="1"/>
  <c r="B30" i="9" s="1"/>
  <c r="AF19" i="9" a="1"/>
  <c r="AF20" i="9" s="1"/>
  <c r="AE19" i="9" a="1"/>
  <c r="AE20" i="9" s="1"/>
  <c r="AD19" i="9" a="1"/>
  <c r="AD20" i="9" s="1"/>
  <c r="P35" i="7"/>
  <c r="Q35" i="7"/>
  <c r="R35" i="7"/>
  <c r="S35" i="7"/>
  <c r="T35" i="7"/>
  <c r="U35" i="7"/>
  <c r="V35" i="7"/>
  <c r="AC19" i="9" a="1"/>
  <c r="AC20" i="9" s="1"/>
  <c r="AB19" i="9" a="1"/>
  <c r="AB19" i="9" s="1"/>
  <c r="AA19" i="9" a="1"/>
  <c r="AA19" i="9" s="1"/>
  <c r="Z19" i="9" a="1"/>
  <c r="Z20" i="9" s="1"/>
  <c r="Y19" i="9" a="1"/>
  <c r="Y19" i="9"/>
  <c r="Y20" i="9"/>
  <c r="Y21" i="9"/>
  <c r="Y22" i="9"/>
  <c r="Y23" i="9"/>
  <c r="Y24" i="9"/>
  <c r="Y25" i="9"/>
  <c r="X19" i="9" a="1"/>
  <c r="X20" i="9" s="1"/>
  <c r="W19" i="9" a="1"/>
  <c r="W19" i="9" s="1"/>
  <c r="V19" i="9" a="1"/>
  <c r="V19" i="9" s="1"/>
  <c r="U19" i="9" a="1"/>
  <c r="U19" i="9" s="1"/>
  <c r="T19" i="9" a="1"/>
  <c r="T19" i="9" s="1"/>
  <c r="S19" i="9" a="1"/>
  <c r="S20" i="9" s="1"/>
  <c r="R19" i="9" a="1"/>
  <c r="R19" i="9" s="1"/>
  <c r="R20" i="9"/>
  <c r="R22" i="9"/>
  <c r="R24" i="9"/>
  <c r="Q19" i="9" a="1"/>
  <c r="Q19" i="9" s="1"/>
  <c r="P19" i="9" a="1"/>
  <c r="P20" i="9" s="1"/>
  <c r="O19" i="9" a="1"/>
  <c r="O19" i="9"/>
  <c r="O20" i="9"/>
  <c r="O21" i="9"/>
  <c r="O22" i="9"/>
  <c r="O23" i="9"/>
  <c r="O24" i="9"/>
  <c r="O25" i="9"/>
  <c r="N19" i="9" a="1"/>
  <c r="N20" i="9" s="1"/>
  <c r="M19" i="9" a="1"/>
  <c r="M19" i="9" s="1"/>
  <c r="L19" i="9" a="1"/>
  <c r="L20" i="9" s="1"/>
  <c r="K19" i="9" a="1"/>
  <c r="K20" i="9" s="1"/>
  <c r="J19" i="9" a="1"/>
  <c r="J20" i="9" s="1"/>
  <c r="I19" i="9" a="1"/>
  <c r="I20" i="9" s="1"/>
  <c r="H19" i="9" a="1"/>
  <c r="H19" i="9" s="1"/>
  <c r="G19" i="9" a="1"/>
  <c r="G20" i="9" s="1"/>
  <c r="F19" i="9" a="1"/>
  <c r="F20" i="9" s="1"/>
  <c r="E19" i="9" a="1"/>
  <c r="E19" i="9"/>
  <c r="E20" i="9"/>
  <c r="E21" i="9"/>
  <c r="E22" i="9"/>
  <c r="E23" i="9"/>
  <c r="E24" i="9"/>
  <c r="E25" i="9"/>
  <c r="D19" i="9" a="1"/>
  <c r="D19" i="9"/>
  <c r="D20" i="9"/>
  <c r="D21" i="9"/>
  <c r="D22" i="9"/>
  <c r="D23" i="9"/>
  <c r="D24" i="9"/>
  <c r="D25" i="9"/>
  <c r="C19" i="9" a="1"/>
  <c r="C20" i="9" s="1"/>
  <c r="B19" i="9" a="1"/>
  <c r="B19" i="9" s="1"/>
  <c r="B20" i="9"/>
  <c r="B22" i="9"/>
  <c r="B24" i="9"/>
  <c r="AF14" i="9" a="1"/>
  <c r="AF14" i="9" s="1"/>
  <c r="AE14" i="9" a="1"/>
  <c r="AE14" i="9" s="1"/>
  <c r="AD14" i="9" a="1"/>
  <c r="AD14" i="9" s="1"/>
  <c r="AC14" i="9" a="1"/>
  <c r="AC14" i="9" s="1"/>
  <c r="AC15" i="9"/>
  <c r="AB14" i="9" a="1"/>
  <c r="AB14" i="9" s="1"/>
  <c r="AA14" i="9" a="1"/>
  <c r="AA15" i="9" s="1"/>
  <c r="Z14" i="9" a="1"/>
  <c r="Z14" i="9" s="1"/>
  <c r="Y14" i="9" a="1"/>
  <c r="Y14" i="9"/>
  <c r="Y15" i="9"/>
  <c r="X14" i="9" a="1"/>
  <c r="X14" i="9" s="1"/>
  <c r="X15" i="9"/>
  <c r="W14" i="9" a="1"/>
  <c r="W14" i="9" s="1"/>
  <c r="V14" i="9" a="1"/>
  <c r="V14" i="9" s="1"/>
  <c r="U14" i="9" a="1"/>
  <c r="U14" i="9" s="1"/>
  <c r="T14" i="9" a="1"/>
  <c r="T14" i="9" s="1"/>
  <c r="T15" i="9"/>
  <c r="S14" i="9" a="1"/>
  <c r="S14" i="9"/>
  <c r="S15" i="9"/>
  <c r="R14" i="9" a="1"/>
  <c r="R14" i="9" s="1"/>
  <c r="Q14" i="9" a="1"/>
  <c r="Q14" i="9" s="1"/>
  <c r="P14" i="9" a="1"/>
  <c r="P14" i="9" s="1"/>
  <c r="P15" i="9"/>
  <c r="O14" i="9" a="1"/>
  <c r="O14" i="9" s="1"/>
  <c r="O15" i="9"/>
  <c r="N14" i="9" a="1"/>
  <c r="N14" i="9" s="1"/>
  <c r="M14" i="9" a="1"/>
  <c r="M14" i="9" s="1"/>
  <c r="M15" i="9"/>
  <c r="L14" i="9" a="1"/>
  <c r="L14" i="9"/>
  <c r="L15" i="9"/>
  <c r="K14" i="9" a="1"/>
  <c r="K14" i="9" s="1"/>
  <c r="J14" i="9" a="1"/>
  <c r="J14" i="9" s="1"/>
  <c r="I14" i="9" a="1"/>
  <c r="I14" i="9" s="1"/>
  <c r="H14" i="9" a="1"/>
  <c r="H15" i="9" s="1"/>
  <c r="G14" i="9" a="1"/>
  <c r="G14" i="9" s="1"/>
  <c r="F14" i="9" a="1"/>
  <c r="F14" i="9" s="1"/>
  <c r="E14" i="9" a="1"/>
  <c r="E14" i="9"/>
  <c r="E15" i="9"/>
  <c r="D14" i="9" a="1"/>
  <c r="D14" i="9" s="1"/>
  <c r="C14" i="9" a="1"/>
  <c r="C14" i="9" s="1"/>
  <c r="C15" i="9"/>
  <c r="B14" i="9" a="1"/>
  <c r="B14" i="9" s="1"/>
  <c r="AF36" i="9" l="1"/>
  <c r="AE36" i="9"/>
  <c r="AD35" i="9"/>
  <c r="AD36" i="9"/>
  <c r="AB35" i="9"/>
  <c r="AB36" i="9"/>
  <c r="AA36" i="9"/>
  <c r="Z35" i="9"/>
  <c r="Z36" i="9"/>
  <c r="Y36" i="9"/>
  <c r="X36" i="9"/>
  <c r="V36" i="9"/>
  <c r="T36" i="9"/>
  <c r="S36" i="9"/>
  <c r="R35" i="9"/>
  <c r="R36" i="9"/>
  <c r="Q36" i="9"/>
  <c r="P35" i="9"/>
  <c r="P36" i="9"/>
  <c r="M36" i="9"/>
  <c r="K35" i="9"/>
  <c r="K36" i="9"/>
  <c r="J35" i="9"/>
  <c r="J36" i="9"/>
  <c r="I35" i="9"/>
  <c r="I36" i="9"/>
  <c r="H35" i="9"/>
  <c r="H36" i="9"/>
  <c r="G35" i="9"/>
  <c r="G36" i="9"/>
  <c r="F35" i="9"/>
  <c r="F36" i="9"/>
  <c r="E35" i="9"/>
  <c r="E36" i="9"/>
  <c r="D36" i="9"/>
  <c r="AC29" i="9"/>
  <c r="AB29" i="9"/>
  <c r="AA30" i="9"/>
  <c r="Y30" i="9"/>
  <c r="Q30" i="9"/>
  <c r="P30" i="9"/>
  <c r="M29" i="9"/>
  <c r="L29" i="9"/>
  <c r="J30" i="9"/>
  <c r="H30" i="9"/>
  <c r="F29" i="9"/>
  <c r="D30" i="9"/>
  <c r="C29" i="9"/>
  <c r="B29" i="9"/>
  <c r="AF25" i="9"/>
  <c r="AF23" i="9"/>
  <c r="AF21" i="9"/>
  <c r="AF19" i="9"/>
  <c r="AF24" i="9"/>
  <c r="AF22" i="9"/>
  <c r="AE25" i="9"/>
  <c r="AE23" i="9"/>
  <c r="AE21" i="9"/>
  <c r="AE19" i="9"/>
  <c r="AE24" i="9"/>
  <c r="AE22" i="9"/>
  <c r="AD25" i="9"/>
  <c r="AD23" i="9"/>
  <c r="AD21" i="9"/>
  <c r="AD19" i="9"/>
  <c r="AD24" i="9"/>
  <c r="AD22" i="9"/>
  <c r="AC25" i="9"/>
  <c r="AC23" i="9"/>
  <c r="AC21" i="9"/>
  <c r="AC19" i="9"/>
  <c r="AC24" i="9"/>
  <c r="AC22" i="9"/>
  <c r="AB24" i="9"/>
  <c r="AB22" i="9"/>
  <c r="AB20" i="9"/>
  <c r="AB25" i="9"/>
  <c r="AB23" i="9"/>
  <c r="AB21" i="9"/>
  <c r="AA24" i="9"/>
  <c r="AA22" i="9"/>
  <c r="AA20" i="9"/>
  <c r="AA25" i="9"/>
  <c r="AA23" i="9"/>
  <c r="AA21" i="9"/>
  <c r="Z25" i="9"/>
  <c r="Z23" i="9"/>
  <c r="Z21" i="9"/>
  <c r="Z19" i="9"/>
  <c r="Z24" i="9"/>
  <c r="Z22" i="9"/>
  <c r="X25" i="9"/>
  <c r="X23" i="9"/>
  <c r="X21" i="9"/>
  <c r="X19" i="9"/>
  <c r="X24" i="9"/>
  <c r="X22" i="9"/>
  <c r="W24" i="9"/>
  <c r="W22" i="9"/>
  <c r="W20" i="9"/>
  <c r="W25" i="9"/>
  <c r="W23" i="9"/>
  <c r="W21" i="9"/>
  <c r="V24" i="9"/>
  <c r="V22" i="9"/>
  <c r="V20" i="9"/>
  <c r="V25" i="9"/>
  <c r="V23" i="9"/>
  <c r="V21" i="9"/>
  <c r="U24" i="9"/>
  <c r="U22" i="9"/>
  <c r="U20" i="9"/>
  <c r="U25" i="9"/>
  <c r="U23" i="9"/>
  <c r="U21" i="9"/>
  <c r="T24" i="9"/>
  <c r="T22" i="9"/>
  <c r="T20" i="9"/>
  <c r="T25" i="9"/>
  <c r="T23" i="9"/>
  <c r="T21" i="9"/>
  <c r="S25" i="9"/>
  <c r="S23" i="9"/>
  <c r="S21" i="9"/>
  <c r="S19" i="9"/>
  <c r="S24" i="9"/>
  <c r="S22" i="9"/>
  <c r="R25" i="9"/>
  <c r="R23" i="9"/>
  <c r="R21" i="9"/>
  <c r="Q24" i="9"/>
  <c r="Q22" i="9"/>
  <c r="Q20" i="9"/>
  <c r="Q25" i="9"/>
  <c r="Q23" i="9"/>
  <c r="Q21" i="9"/>
  <c r="P25" i="9"/>
  <c r="P23" i="9"/>
  <c r="P21" i="9"/>
  <c r="P19" i="9"/>
  <c r="P24" i="9"/>
  <c r="P22" i="9"/>
  <c r="N25" i="9"/>
  <c r="N23" i="9"/>
  <c r="N21" i="9"/>
  <c r="N19" i="9"/>
  <c r="N24" i="9"/>
  <c r="N22" i="9"/>
  <c r="M24" i="9"/>
  <c r="M22" i="9"/>
  <c r="M20" i="9"/>
  <c r="M25" i="9"/>
  <c r="M23" i="9"/>
  <c r="M21" i="9"/>
  <c r="L25" i="9"/>
  <c r="L23" i="9"/>
  <c r="L21" i="9"/>
  <c r="L19" i="9"/>
  <c r="L24" i="9"/>
  <c r="L22" i="9"/>
  <c r="K25" i="9"/>
  <c r="K23" i="9"/>
  <c r="K21" i="9"/>
  <c r="K19" i="9"/>
  <c r="K24" i="9"/>
  <c r="K22" i="9"/>
  <c r="J25" i="9"/>
  <c r="J23" i="9"/>
  <c r="J21" i="9"/>
  <c r="J19" i="9"/>
  <c r="J24" i="9"/>
  <c r="J22" i="9"/>
  <c r="I25" i="9"/>
  <c r="I23" i="9"/>
  <c r="I21" i="9"/>
  <c r="I19" i="9"/>
  <c r="I24" i="9"/>
  <c r="I22" i="9"/>
  <c r="H24" i="9"/>
  <c r="H22" i="9"/>
  <c r="H20" i="9"/>
  <c r="H25" i="9"/>
  <c r="H23" i="9"/>
  <c r="H21" i="9"/>
  <c r="G25" i="9"/>
  <c r="G23" i="9"/>
  <c r="G21" i="9"/>
  <c r="G19" i="9"/>
  <c r="G24" i="9"/>
  <c r="G22" i="9"/>
  <c r="F25" i="9"/>
  <c r="F23" i="9"/>
  <c r="F21" i="9"/>
  <c r="F19" i="9"/>
  <c r="F24" i="9"/>
  <c r="F22" i="9"/>
  <c r="C25" i="9"/>
  <c r="C23" i="9"/>
  <c r="C21" i="9"/>
  <c r="C19" i="9"/>
  <c r="C24" i="9"/>
  <c r="C22" i="9"/>
  <c r="B25" i="9"/>
  <c r="B23" i="9"/>
  <c r="B21" i="9"/>
  <c r="AF15" i="9"/>
  <c r="AE15" i="9"/>
  <c r="AD15" i="9"/>
  <c r="AB15" i="9"/>
  <c r="AA14" i="9"/>
  <c r="Z15" i="9"/>
  <c r="W15" i="9"/>
  <c r="V15" i="9"/>
  <c r="U15" i="9"/>
  <c r="R15" i="9"/>
  <c r="Q15" i="9"/>
  <c r="N15" i="9"/>
  <c r="K15" i="9"/>
  <c r="J15" i="9"/>
  <c r="I15" i="9"/>
  <c r="H14" i="9"/>
  <c r="G15" i="9"/>
  <c r="F15" i="9"/>
  <c r="D15" i="9"/>
  <c r="B15" i="9"/>
  <c r="AF4" i="9" a="1"/>
  <c r="AF4" i="9" s="1"/>
  <c r="AF7" i="9"/>
  <c r="AF9" i="9"/>
  <c r="AE4" i="9" a="1"/>
  <c r="AE4" i="9"/>
  <c r="AE5" i="9"/>
  <c r="AE6" i="9"/>
  <c r="AE7" i="9"/>
  <c r="AE8" i="9"/>
  <c r="AE9" i="9"/>
  <c r="AE10" i="9"/>
  <c r="AD4" i="9" a="1"/>
  <c r="AD5" i="9" s="1"/>
  <c r="AC4" i="9" a="1"/>
  <c r="AC5" i="9" s="1"/>
  <c r="AB4" i="9" a="1"/>
  <c r="AB4" i="9"/>
  <c r="AB5" i="9"/>
  <c r="AB6" i="9"/>
  <c r="AB7" i="9"/>
  <c r="AB8" i="9"/>
  <c r="AB9" i="9"/>
  <c r="AB10" i="9"/>
  <c r="AA4" i="9" a="1"/>
  <c r="AA4" i="9"/>
  <c r="AA5" i="9"/>
  <c r="AA6" i="9"/>
  <c r="AA7" i="9"/>
  <c r="AA8" i="9"/>
  <c r="AA9" i="9"/>
  <c r="AA10" i="9"/>
  <c r="Z4" i="9" a="1"/>
  <c r="Z4" i="9" s="1"/>
  <c r="Y4" i="9" a="1"/>
  <c r="Y5" i="9" s="1"/>
  <c r="X4" i="9" a="1"/>
  <c r="X4" i="9" s="1"/>
  <c r="W4" i="9" a="1"/>
  <c r="W4" i="9" s="1"/>
  <c r="V4" i="9" a="1"/>
  <c r="V4" i="9" s="1"/>
  <c r="U4" i="9" a="1"/>
  <c r="U5" i="9" s="1"/>
  <c r="T4" i="9" a="1"/>
  <c r="T4" i="9"/>
  <c r="T5" i="9"/>
  <c r="T6" i="9"/>
  <c r="T7" i="9"/>
  <c r="T8" i="9"/>
  <c r="T9" i="9"/>
  <c r="T10" i="9"/>
  <c r="S4" i="9" a="1"/>
  <c r="S4" i="9" s="1"/>
  <c r="R4" i="9" a="1"/>
  <c r="R4" i="9"/>
  <c r="R5" i="9"/>
  <c r="R6" i="9"/>
  <c r="R7" i="9"/>
  <c r="R8" i="9"/>
  <c r="R9" i="9"/>
  <c r="R10" i="9"/>
  <c r="Q4" i="9" a="1"/>
  <c r="Q5" i="9" s="1"/>
  <c r="P4" i="9" a="1"/>
  <c r="P4" i="9" s="1"/>
  <c r="O4" i="9" a="1"/>
  <c r="O4" i="9"/>
  <c r="O5" i="9"/>
  <c r="O6" i="9"/>
  <c r="O7" i="9"/>
  <c r="O8" i="9"/>
  <c r="O9" i="9"/>
  <c r="O10" i="9"/>
  <c r="N4" i="9" a="1"/>
  <c r="N5" i="9" s="1"/>
  <c r="M4" i="9" a="1"/>
  <c r="M5" i="9" s="1"/>
  <c r="L4" i="9" a="1"/>
  <c r="L5" i="9" s="1"/>
  <c r="L9" i="9"/>
  <c r="K4" i="9" a="1"/>
  <c r="K4" i="9"/>
  <c r="K5" i="9"/>
  <c r="K6" i="9"/>
  <c r="K7" i="9"/>
  <c r="K8" i="9"/>
  <c r="K9" i="9"/>
  <c r="K10" i="9"/>
  <c r="D4" i="9" a="1"/>
  <c r="D4" i="9" s="1"/>
  <c r="C4" i="9" a="1"/>
  <c r="C4" i="9" s="1"/>
  <c r="C5" i="9"/>
  <c r="C7" i="9"/>
  <c r="C9" i="9"/>
  <c r="B4" i="9" a="1"/>
  <c r="B5" i="9" s="1"/>
  <c r="B9" i="9"/>
  <c r="R27" i="9"/>
  <c r="K27" i="9"/>
  <c r="D27" i="9"/>
  <c r="R32" i="9"/>
  <c r="K32" i="9"/>
  <c r="D32" i="9"/>
  <c r="Y32" i="9"/>
  <c r="Y27" i="9"/>
  <c r="Y17" i="9"/>
  <c r="R17" i="9"/>
  <c r="K17" i="9"/>
  <c r="D17" i="9"/>
  <c r="AF27" i="9"/>
  <c r="AF32" i="9"/>
  <c r="AF17" i="9"/>
  <c r="AF12" i="9"/>
  <c r="R12" i="9"/>
  <c r="K12" i="9"/>
  <c r="D12" i="9"/>
  <c r="F12" i="9"/>
  <c r="M12" i="9"/>
  <c r="T12" i="9"/>
  <c r="Y12" i="9"/>
  <c r="AF13" i="9"/>
  <c r="AF18" i="9" s="1"/>
  <c r="AF28" i="9" s="1"/>
  <c r="AF33" i="9" s="1"/>
  <c r="K54" i="7"/>
  <c r="L54" i="7"/>
  <c r="M54" i="7"/>
  <c r="N54" i="7"/>
  <c r="O54" i="7"/>
  <c r="P54" i="7"/>
  <c r="J54" i="7"/>
  <c r="C13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C5" i="7"/>
  <c r="AF5" i="9" l="1"/>
  <c r="AF10" i="9"/>
  <c r="AF8" i="9"/>
  <c r="AF6" i="9"/>
  <c r="AD10" i="9"/>
  <c r="AD8" i="9"/>
  <c r="AD6" i="9"/>
  <c r="AD4" i="9"/>
  <c r="AD9" i="9"/>
  <c r="AD7" i="9"/>
  <c r="AC10" i="9"/>
  <c r="AC8" i="9"/>
  <c r="AC6" i="9"/>
  <c r="AC4" i="9"/>
  <c r="AC9" i="9"/>
  <c r="AC7" i="9"/>
  <c r="Z9" i="9"/>
  <c r="Z7" i="9"/>
  <c r="Z5" i="9"/>
  <c r="Z10" i="9"/>
  <c r="Z8" i="9"/>
  <c r="Z6" i="9"/>
  <c r="Y10" i="9"/>
  <c r="Y8" i="9"/>
  <c r="Y6" i="9"/>
  <c r="Y4" i="9"/>
  <c r="Y9" i="9"/>
  <c r="Y7" i="9"/>
  <c r="X9" i="9"/>
  <c r="X7" i="9"/>
  <c r="X5" i="9"/>
  <c r="X10" i="9"/>
  <c r="X8" i="9"/>
  <c r="X6" i="9"/>
  <c r="W9" i="9"/>
  <c r="W7" i="9"/>
  <c r="W5" i="9"/>
  <c r="W10" i="9"/>
  <c r="W8" i="9"/>
  <c r="W6" i="9"/>
  <c r="V9" i="9"/>
  <c r="V7" i="9"/>
  <c r="V5" i="9"/>
  <c r="V10" i="9"/>
  <c r="V8" i="9"/>
  <c r="V6" i="9"/>
  <c r="U10" i="9"/>
  <c r="U8" i="9"/>
  <c r="U6" i="9"/>
  <c r="U4" i="9"/>
  <c r="U9" i="9"/>
  <c r="U7" i="9"/>
  <c r="S9" i="9"/>
  <c r="S7" i="9"/>
  <c r="S5" i="9"/>
  <c r="S10" i="9"/>
  <c r="S8" i="9"/>
  <c r="S6" i="9"/>
  <c r="Q10" i="9"/>
  <c r="Q8" i="9"/>
  <c r="Q6" i="9"/>
  <c r="Q4" i="9"/>
  <c r="Q9" i="9"/>
  <c r="Q7" i="9"/>
  <c r="P9" i="9"/>
  <c r="P7" i="9"/>
  <c r="P5" i="9"/>
  <c r="P10" i="9"/>
  <c r="P8" i="9"/>
  <c r="P6" i="9"/>
  <c r="N10" i="9"/>
  <c r="N8" i="9"/>
  <c r="N6" i="9"/>
  <c r="N4" i="9"/>
  <c r="N9" i="9"/>
  <c r="N7" i="9"/>
  <c r="M10" i="9"/>
  <c r="M8" i="9"/>
  <c r="M6" i="9"/>
  <c r="M4" i="9"/>
  <c r="M9" i="9"/>
  <c r="M7" i="9"/>
  <c r="L10" i="9"/>
  <c r="L8" i="9"/>
  <c r="L6" i="9"/>
  <c r="L4" i="9"/>
  <c r="L7" i="9"/>
  <c r="D9" i="9"/>
  <c r="D7" i="9"/>
  <c r="D5" i="9"/>
  <c r="D10" i="9"/>
  <c r="D8" i="9"/>
  <c r="D6" i="9"/>
  <c r="C10" i="9"/>
  <c r="C8" i="9"/>
  <c r="C6" i="9"/>
  <c r="B10" i="9"/>
  <c r="B8" i="9"/>
  <c r="B6" i="9"/>
  <c r="B4" i="9"/>
  <c r="B7" i="9"/>
  <c r="J90" i="7"/>
  <c r="C40" i="7" l="1"/>
  <c r="K90" i="7"/>
  <c r="R89" i="7"/>
  <c r="Q89" i="7"/>
  <c r="P89" i="7"/>
  <c r="O89" i="7"/>
  <c r="N89" i="7"/>
  <c r="R83" i="7"/>
  <c r="R84" i="7"/>
  <c r="R85" i="7"/>
  <c r="R86" i="7"/>
  <c r="R87" i="7"/>
  <c r="R88" i="7"/>
  <c r="Q83" i="7"/>
  <c r="Q84" i="7"/>
  <c r="Q85" i="7"/>
  <c r="Q86" i="7"/>
  <c r="Q87" i="7"/>
  <c r="Q88" i="7"/>
  <c r="P83" i="7"/>
  <c r="P84" i="7"/>
  <c r="P85" i="7"/>
  <c r="P86" i="7"/>
  <c r="P87" i="7"/>
  <c r="P88" i="7"/>
  <c r="O83" i="7"/>
  <c r="O84" i="7"/>
  <c r="O85" i="7"/>
  <c r="O86" i="7"/>
  <c r="O87" i="7"/>
  <c r="O88" i="7"/>
  <c r="N83" i="7"/>
  <c r="N84" i="7"/>
  <c r="N85" i="7"/>
  <c r="N86" i="7"/>
  <c r="N87" i="7"/>
  <c r="N88" i="7"/>
  <c r="R82" i="7"/>
  <c r="Q82" i="7"/>
  <c r="P82" i="7"/>
  <c r="O82" i="7"/>
  <c r="N82" i="7"/>
  <c r="Q81" i="7"/>
  <c r="R76" i="7"/>
  <c r="R77" i="7"/>
  <c r="R78" i="7"/>
  <c r="R79" i="7"/>
  <c r="R80" i="7"/>
  <c r="R81" i="7"/>
  <c r="Q76" i="7"/>
  <c r="Q77" i="7"/>
  <c r="Q78" i="7"/>
  <c r="Q79" i="7"/>
  <c r="Q80" i="7"/>
  <c r="P76" i="7"/>
  <c r="P77" i="7"/>
  <c r="P78" i="7"/>
  <c r="P79" i="7"/>
  <c r="P80" i="7"/>
  <c r="P81" i="7"/>
  <c r="O76" i="7"/>
  <c r="O77" i="7"/>
  <c r="O78" i="7"/>
  <c r="O79" i="7"/>
  <c r="O80" i="7"/>
  <c r="O81" i="7"/>
  <c r="N76" i="7"/>
  <c r="N77" i="7"/>
  <c r="N78" i="7"/>
  <c r="N79" i="7"/>
  <c r="N80" i="7"/>
  <c r="N81" i="7"/>
  <c r="R75" i="7"/>
  <c r="Q75" i="7"/>
  <c r="P75" i="7"/>
  <c r="O75" i="7"/>
  <c r="N75" i="7"/>
  <c r="R69" i="7"/>
  <c r="R70" i="7"/>
  <c r="R71" i="7"/>
  <c r="R90" i="7" s="1"/>
  <c r="R72" i="7"/>
  <c r="R73" i="7"/>
  <c r="R74" i="7"/>
  <c r="Q69" i="7"/>
  <c r="Q70" i="7"/>
  <c r="Q71" i="7"/>
  <c r="Q90" i="7" s="1"/>
  <c r="Q72" i="7"/>
  <c r="Q73" i="7"/>
  <c r="Q74" i="7"/>
  <c r="P69" i="7"/>
  <c r="P70" i="7"/>
  <c r="P71" i="7"/>
  <c r="P90" i="7" s="1"/>
  <c r="P72" i="7"/>
  <c r="P73" i="7"/>
  <c r="P74" i="7"/>
  <c r="O69" i="7"/>
  <c r="O70" i="7"/>
  <c r="O90" i="7" s="1"/>
  <c r="O71" i="7"/>
  <c r="O72" i="7"/>
  <c r="O73" i="7"/>
  <c r="O74" i="7"/>
  <c r="N69" i="7"/>
  <c r="N70" i="7"/>
  <c r="N90" i="7" s="1"/>
  <c r="N71" i="7"/>
  <c r="N72" i="7"/>
  <c r="N73" i="7"/>
  <c r="N74" i="7"/>
  <c r="R68" i="7"/>
  <c r="Q68" i="7"/>
  <c r="P68" i="7"/>
  <c r="O68" i="7"/>
  <c r="N68" i="7"/>
  <c r="R62" i="7"/>
  <c r="R63" i="7"/>
  <c r="R64" i="7"/>
  <c r="R65" i="7"/>
  <c r="R66" i="7"/>
  <c r="R67" i="7"/>
  <c r="Q62" i="7"/>
  <c r="Q63" i="7"/>
  <c r="Q64" i="7"/>
  <c r="Q65" i="7"/>
  <c r="Q66" i="7"/>
  <c r="Q67" i="7"/>
  <c r="P62" i="7"/>
  <c r="P63" i="7"/>
  <c r="P64" i="7"/>
  <c r="P65" i="7"/>
  <c r="P66" i="7"/>
  <c r="P67" i="7"/>
  <c r="O62" i="7"/>
  <c r="O63" i="7"/>
  <c r="O64" i="7"/>
  <c r="O65" i="7"/>
  <c r="O66" i="7"/>
  <c r="O67" i="7"/>
  <c r="N62" i="7"/>
  <c r="N63" i="7"/>
  <c r="N64" i="7"/>
  <c r="N65" i="7"/>
  <c r="N66" i="7"/>
  <c r="N67" i="7"/>
  <c r="R61" i="7"/>
  <c r="Q61" i="7"/>
  <c r="P61" i="7"/>
  <c r="O61" i="7"/>
  <c r="N61" i="7"/>
  <c r="M89" i="7"/>
  <c r="M83" i="7"/>
  <c r="M84" i="7"/>
  <c r="M85" i="7"/>
  <c r="M86" i="7"/>
  <c r="M87" i="7"/>
  <c r="M90" i="7" s="1"/>
  <c r="M88" i="7"/>
  <c r="M82" i="7"/>
  <c r="M76" i="7"/>
  <c r="M77" i="7"/>
  <c r="M78" i="7"/>
  <c r="M79" i="7"/>
  <c r="M80" i="7"/>
  <c r="M81" i="7"/>
  <c r="M75" i="7"/>
  <c r="M69" i="7"/>
  <c r="M70" i="7"/>
  <c r="M71" i="7"/>
  <c r="M72" i="7"/>
  <c r="M73" i="7"/>
  <c r="M74" i="7"/>
  <c r="M68" i="7"/>
  <c r="M62" i="7"/>
  <c r="M63" i="7"/>
  <c r="M64" i="7"/>
  <c r="M65" i="7"/>
  <c r="M66" i="7"/>
  <c r="M67" i="7"/>
  <c r="M61" i="7"/>
  <c r="L89" i="7"/>
  <c r="L83" i="7"/>
  <c r="L84" i="7"/>
  <c r="L85" i="7"/>
  <c r="L86" i="7"/>
  <c r="L87" i="7"/>
  <c r="L90" i="7" s="1"/>
  <c r="L88" i="7"/>
  <c r="L82" i="7"/>
  <c r="L76" i="7"/>
  <c r="L77" i="7"/>
  <c r="L78" i="7"/>
  <c r="L79" i="7"/>
  <c r="L80" i="7"/>
  <c r="L81" i="7"/>
  <c r="L75" i="7"/>
  <c r="L70" i="7"/>
  <c r="L71" i="7"/>
  <c r="L72" i="7"/>
  <c r="L73" i="7"/>
  <c r="L74" i="7"/>
  <c r="L69" i="7"/>
  <c r="L68" i="7"/>
  <c r="L62" i="7"/>
  <c r="L63" i="7"/>
  <c r="L64" i="7"/>
  <c r="L65" i="7"/>
  <c r="L66" i="7"/>
  <c r="L67" i="7"/>
  <c r="L61" i="7"/>
  <c r="K89" i="7"/>
  <c r="K83" i="7"/>
  <c r="K84" i="7"/>
  <c r="K85" i="7"/>
  <c r="K86" i="7"/>
  <c r="K87" i="7"/>
  <c r="K88" i="7"/>
  <c r="K82" i="7"/>
  <c r="K76" i="7"/>
  <c r="K77" i="7"/>
  <c r="K78" i="7"/>
  <c r="K79" i="7"/>
  <c r="K80" i="7"/>
  <c r="K81" i="7"/>
  <c r="K75" i="7"/>
  <c r="K69" i="7"/>
  <c r="K70" i="7"/>
  <c r="K71" i="7"/>
  <c r="K72" i="7"/>
  <c r="K73" i="7"/>
  <c r="K74" i="7"/>
  <c r="K68" i="7"/>
  <c r="K62" i="7"/>
  <c r="K63" i="7"/>
  <c r="K64" i="7"/>
  <c r="K65" i="7"/>
  <c r="K66" i="7"/>
  <c r="K67" i="7"/>
  <c r="K61" i="7"/>
  <c r="J89" i="7"/>
  <c r="J83" i="7"/>
  <c r="J84" i="7"/>
  <c r="J85" i="7"/>
  <c r="J86" i="7"/>
  <c r="J87" i="7"/>
  <c r="J88" i="7"/>
  <c r="J82" i="7"/>
  <c r="J76" i="7"/>
  <c r="J77" i="7"/>
  <c r="J78" i="7"/>
  <c r="J79" i="7"/>
  <c r="J80" i="7"/>
  <c r="J81" i="7"/>
  <c r="J75" i="7"/>
  <c r="J69" i="7"/>
  <c r="J70" i="7"/>
  <c r="J71" i="7"/>
  <c r="J72" i="7"/>
  <c r="J73" i="7"/>
  <c r="J74" i="7"/>
  <c r="J68" i="7"/>
  <c r="J62" i="7"/>
  <c r="J63" i="7"/>
  <c r="J64" i="7"/>
  <c r="J65" i="7"/>
  <c r="J66" i="7"/>
  <c r="J67" i="7"/>
  <c r="J61" i="7"/>
  <c r="P60" i="7"/>
  <c r="Q60" i="7"/>
  <c r="R60" i="7"/>
  <c r="Q59" i="7"/>
  <c r="R59" i="7"/>
  <c r="P59" i="7"/>
  <c r="O60" i="7"/>
  <c r="N60" i="7"/>
  <c r="O59" i="7"/>
  <c r="N59" i="7"/>
  <c r="M60" i="7"/>
  <c r="M59" i="7"/>
  <c r="L60" i="7"/>
  <c r="L59" i="7"/>
  <c r="K60" i="7"/>
  <c r="K59" i="7"/>
  <c r="J60" i="7"/>
  <c r="J59" i="7"/>
  <c r="K53" i="7"/>
  <c r="L53" i="7"/>
  <c r="M53" i="7"/>
  <c r="N53" i="7"/>
  <c r="O53" i="7"/>
  <c r="P53" i="7"/>
  <c r="Q53" i="7"/>
  <c r="AG48" i="7"/>
  <c r="AH48" i="7"/>
  <c r="AG53" i="7"/>
  <c r="AH53" i="7"/>
  <c r="AF53" i="7"/>
  <c r="AG52" i="7"/>
  <c r="AH52" i="7"/>
  <c r="AF52" i="7"/>
  <c r="AG51" i="7"/>
  <c r="AH51" i="7"/>
  <c r="AF51" i="7"/>
  <c r="AG49" i="7"/>
  <c r="AH49" i="7"/>
  <c r="AF49" i="7"/>
  <c r="AF48" i="7"/>
  <c r="AE53" i="7"/>
  <c r="AD53" i="7"/>
  <c r="AC53" i="7"/>
  <c r="AD52" i="7"/>
  <c r="AC52" i="7"/>
  <c r="AD51" i="7"/>
  <c r="AC51" i="7"/>
  <c r="AD49" i="7"/>
  <c r="AC49" i="7"/>
  <c r="AD48" i="7"/>
  <c r="AC48" i="7"/>
  <c r="AB53" i="7"/>
  <c r="T53" i="7"/>
  <c r="V53" i="7"/>
  <c r="W53" i="7"/>
  <c r="X53" i="7"/>
  <c r="Y53" i="7"/>
  <c r="Z53" i="7"/>
  <c r="AA53" i="7"/>
  <c r="U53" i="7"/>
  <c r="S53" i="7"/>
  <c r="R53" i="7"/>
  <c r="V51" i="7"/>
  <c r="W51" i="7"/>
  <c r="X51" i="7"/>
  <c r="Y51" i="7"/>
  <c r="Z51" i="7"/>
  <c r="AA51" i="7"/>
  <c r="U51" i="7"/>
  <c r="V50" i="7"/>
  <c r="W50" i="7"/>
  <c r="X50" i="7"/>
  <c r="Y50" i="7"/>
  <c r="Z50" i="7"/>
  <c r="AA50" i="7"/>
  <c r="U50" i="7"/>
  <c r="V49" i="7"/>
  <c r="W49" i="7"/>
  <c r="X49" i="7"/>
  <c r="Y49" i="7"/>
  <c r="Z49" i="7"/>
  <c r="AA49" i="7"/>
  <c r="U49" i="7"/>
  <c r="V48" i="7"/>
  <c r="W48" i="7"/>
  <c r="X48" i="7"/>
  <c r="Y48" i="7"/>
  <c r="Z48" i="7"/>
  <c r="AA48" i="7"/>
  <c r="U48" i="7"/>
  <c r="S52" i="7"/>
  <c r="S51" i="7"/>
  <c r="S50" i="7"/>
  <c r="S49" i="7"/>
  <c r="R52" i="7"/>
  <c r="R51" i="7"/>
  <c r="R50" i="7"/>
  <c r="R49" i="7"/>
  <c r="S48" i="7"/>
  <c r="S54" i="7" s="1"/>
  <c r="R48" i="7"/>
  <c r="R54" i="7" s="1"/>
  <c r="J53" i="7"/>
  <c r="K52" i="7"/>
  <c r="L52" i="7"/>
  <c r="M52" i="7"/>
  <c r="N52" i="7"/>
  <c r="O52" i="7"/>
  <c r="P52" i="7"/>
  <c r="Q52" i="7"/>
  <c r="J52" i="7"/>
  <c r="K51" i="7"/>
  <c r="L51" i="7"/>
  <c r="M51" i="7"/>
  <c r="N51" i="7"/>
  <c r="O51" i="7"/>
  <c r="P51" i="7"/>
  <c r="Q51" i="7"/>
  <c r="J51" i="7"/>
  <c r="K50" i="7"/>
  <c r="L50" i="7"/>
  <c r="M50" i="7"/>
  <c r="N50" i="7"/>
  <c r="O50" i="7"/>
  <c r="P50" i="7"/>
  <c r="Q50" i="7"/>
  <c r="J50" i="7"/>
  <c r="K49" i="7"/>
  <c r="L49" i="7"/>
  <c r="M49" i="7"/>
  <c r="N49" i="7"/>
  <c r="O49" i="7"/>
  <c r="P49" i="7"/>
  <c r="Q49" i="7"/>
  <c r="J49" i="7"/>
  <c r="Q48" i="7"/>
  <c r="Q54" i="7" s="1"/>
  <c r="K48" i="7"/>
  <c r="L48" i="7"/>
  <c r="M48" i="7"/>
  <c r="N48" i="7"/>
  <c r="O48" i="7"/>
  <c r="P48" i="7"/>
  <c r="J48" i="7"/>
  <c r="I53" i="7"/>
  <c r="I52" i="7"/>
  <c r="I51" i="7"/>
  <c r="I50" i="7"/>
  <c r="I49" i="7"/>
  <c r="I48" i="7"/>
  <c r="E39" i="7"/>
  <c r="G39" i="7"/>
  <c r="I39" i="7"/>
  <c r="K39" i="7"/>
  <c r="Q39" i="7"/>
  <c r="U39" i="7"/>
  <c r="Y39" i="7"/>
  <c r="C39" i="7"/>
  <c r="C38" i="7"/>
  <c r="D38" i="7"/>
  <c r="D39" i="7" s="1"/>
  <c r="E38" i="7"/>
  <c r="F38" i="7"/>
  <c r="F39" i="7" s="1"/>
  <c r="G38" i="7"/>
  <c r="H38" i="7"/>
  <c r="H39" i="7" s="1"/>
  <c r="I38" i="7"/>
  <c r="J38" i="7"/>
  <c r="J39" i="7" s="1"/>
  <c r="K38" i="7"/>
  <c r="L38" i="7"/>
  <c r="N38" i="7"/>
  <c r="N39" i="7" s="1"/>
  <c r="O38" i="7"/>
  <c r="O39" i="7" s="1"/>
  <c r="P38" i="7"/>
  <c r="P39" i="7" s="1"/>
  <c r="Q38" i="7"/>
  <c r="R38" i="7"/>
  <c r="R39" i="7" s="1"/>
  <c r="S38" i="7"/>
  <c r="S39" i="7" s="1"/>
  <c r="T38" i="7"/>
  <c r="T39" i="7" s="1"/>
  <c r="U38" i="7"/>
  <c r="V38" i="7"/>
  <c r="V39" i="7" s="1"/>
  <c r="W38" i="7"/>
  <c r="W39" i="7" s="1"/>
  <c r="X38" i="7"/>
  <c r="Y38" i="7"/>
  <c r="W34" i="6"/>
  <c r="X34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" i="6"/>
  <c r="T48" i="7" l="1"/>
  <c r="T54" i="7" s="1"/>
  <c r="M38" i="7"/>
  <c r="M39" i="7" s="1"/>
  <c r="L39" i="7"/>
  <c r="Z38" i="7"/>
  <c r="Z39" i="7" s="1"/>
  <c r="D34" i="6" l="1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C34" i="6"/>
  <c r="AA17" i="9" l="1"/>
  <c r="AA27" i="9" s="1"/>
  <c r="AA32" i="9" s="1"/>
  <c r="T17" i="9"/>
  <c r="T27" i="9" s="1"/>
  <c r="T32" i="9" s="1"/>
  <c r="M17" i="9"/>
  <c r="M27" i="9" s="1"/>
  <c r="M32" i="9" s="1"/>
  <c r="F17" i="9"/>
  <c r="F27" i="9" s="1"/>
  <c r="F32" i="9" s="1"/>
  <c r="B12" i="9"/>
  <c r="B17" i="9" s="1"/>
  <c r="B27" i="9" s="1"/>
  <c r="B32" i="9" s="1"/>
  <c r="C13" i="9"/>
  <c r="C18" i="9" s="1"/>
  <c r="C28" i="9" s="1"/>
  <c r="C33" i="9" s="1"/>
  <c r="D13" i="9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28" i="9" s="1"/>
  <c r="L33" i="9" s="1"/>
  <c r="M13" i="9"/>
  <c r="M18" i="9" s="1"/>
  <c r="M33" i="9" s="1"/>
  <c r="N13" i="9"/>
  <c r="N18" i="9" s="1"/>
  <c r="N2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AE13" i="9"/>
  <c r="AE18" i="9" s="1"/>
  <c r="AE28" i="9" s="1"/>
  <c r="AE33" i="9" s="1"/>
  <c r="B13" i="9"/>
  <c r="B18" i="9" s="1"/>
  <c r="B28" i="9" s="1"/>
  <c r="B33" i="9" s="1"/>
  <c r="Y36" i="7"/>
  <c r="Y35" i="7"/>
  <c r="X36" i="7"/>
  <c r="W36" i="7"/>
  <c r="X35" i="7"/>
  <c r="W35" i="7"/>
  <c r="V36" i="7"/>
  <c r="U36" i="7"/>
  <c r="T36" i="7"/>
  <c r="S36" i="7"/>
  <c r="R36" i="7"/>
  <c r="P36" i="7"/>
  <c r="Q36" i="7"/>
  <c r="N36" i="7"/>
  <c r="O36" i="7"/>
  <c r="O35" i="7"/>
  <c r="N35" i="7"/>
  <c r="K36" i="7"/>
  <c r="L36" i="7"/>
  <c r="L35" i="7"/>
  <c r="K35" i="7"/>
  <c r="F36" i="7"/>
  <c r="G36" i="7"/>
  <c r="H36" i="7"/>
  <c r="I36" i="7"/>
  <c r="I35" i="7"/>
  <c r="G35" i="7"/>
  <c r="H35" i="7"/>
  <c r="F35" i="7"/>
  <c r="C36" i="7"/>
  <c r="D36" i="7"/>
  <c r="E36" i="7"/>
  <c r="D35" i="7"/>
  <c r="E35" i="7"/>
  <c r="C35" i="7"/>
  <c r="P28" i="7"/>
  <c r="P30" i="7"/>
  <c r="P31" i="7"/>
  <c r="P32" i="7"/>
  <c r="P33" i="7"/>
  <c r="P34" i="7"/>
  <c r="Q28" i="7"/>
  <c r="Q30" i="7"/>
  <c r="Q31" i="7"/>
  <c r="Q32" i="7"/>
  <c r="Q33" i="7"/>
  <c r="Q34" i="7"/>
  <c r="R28" i="7"/>
  <c r="R30" i="7"/>
  <c r="R31" i="7"/>
  <c r="C25" i="8" s="1"/>
  <c r="R32" i="7"/>
  <c r="R33" i="7"/>
  <c r="R34" i="7"/>
  <c r="S28" i="7"/>
  <c r="S30" i="7"/>
  <c r="S31" i="7"/>
  <c r="S32" i="7"/>
  <c r="S33" i="7"/>
  <c r="S34" i="7"/>
  <c r="T28" i="7"/>
  <c r="T30" i="7"/>
  <c r="T31" i="7"/>
  <c r="T32" i="7"/>
  <c r="T33" i="7"/>
  <c r="T34" i="7"/>
  <c r="U28" i="7"/>
  <c r="U30" i="7"/>
  <c r="U31" i="7"/>
  <c r="U32" i="7"/>
  <c r="U33" i="7"/>
  <c r="U34" i="7"/>
  <c r="V28" i="7"/>
  <c r="V30" i="7"/>
  <c r="V31" i="7"/>
  <c r="V32" i="7"/>
  <c r="V33" i="7"/>
  <c r="V34" i="7"/>
  <c r="W28" i="7"/>
  <c r="W30" i="7"/>
  <c r="W31" i="7"/>
  <c r="W32" i="7"/>
  <c r="W33" i="7"/>
  <c r="W34" i="7"/>
  <c r="X28" i="7"/>
  <c r="X30" i="7"/>
  <c r="X31" i="7"/>
  <c r="X32" i="7"/>
  <c r="X33" i="7"/>
  <c r="X34" i="7"/>
  <c r="Y28" i="7"/>
  <c r="Y30" i="7"/>
  <c r="Y31" i="7"/>
  <c r="Y32" i="7"/>
  <c r="Y33" i="7"/>
  <c r="Y34" i="7"/>
  <c r="Y27" i="7"/>
  <c r="X27" i="7"/>
  <c r="W27" i="7"/>
  <c r="V27" i="7"/>
  <c r="U27" i="7"/>
  <c r="T27" i="7"/>
  <c r="S27" i="7"/>
  <c r="R27" i="7"/>
  <c r="Q27" i="7"/>
  <c r="P27" i="7"/>
  <c r="N28" i="7"/>
  <c r="O28" i="7"/>
  <c r="N30" i="7"/>
  <c r="O30" i="7"/>
  <c r="N31" i="7"/>
  <c r="O31" i="7"/>
  <c r="N32" i="7"/>
  <c r="O32" i="7"/>
  <c r="N33" i="7"/>
  <c r="O33" i="7"/>
  <c r="N34" i="7"/>
  <c r="O34" i="7"/>
  <c r="O27" i="7"/>
  <c r="N27" i="7"/>
  <c r="K28" i="7"/>
  <c r="L28" i="7"/>
  <c r="K30" i="7"/>
  <c r="L30" i="7"/>
  <c r="K31" i="7"/>
  <c r="L31" i="7"/>
  <c r="K32" i="7"/>
  <c r="L32" i="7"/>
  <c r="K33" i="7"/>
  <c r="L33" i="7"/>
  <c r="K34" i="7"/>
  <c r="L34" i="7"/>
  <c r="L27" i="7"/>
  <c r="K27" i="7"/>
  <c r="I28" i="7"/>
  <c r="I30" i="7"/>
  <c r="I31" i="7"/>
  <c r="I32" i="7"/>
  <c r="I33" i="7"/>
  <c r="I34" i="7"/>
  <c r="I27" i="7"/>
  <c r="F28" i="7"/>
  <c r="G28" i="7"/>
  <c r="H28" i="7"/>
  <c r="F30" i="7"/>
  <c r="G30" i="7"/>
  <c r="H30" i="7"/>
  <c r="F31" i="7"/>
  <c r="G31" i="7"/>
  <c r="H31" i="7"/>
  <c r="F32" i="7"/>
  <c r="G32" i="7"/>
  <c r="H32" i="7"/>
  <c r="F33" i="7"/>
  <c r="G33" i="7"/>
  <c r="H33" i="7"/>
  <c r="F34" i="7"/>
  <c r="G34" i="7"/>
  <c r="H34" i="7"/>
  <c r="G27" i="7"/>
  <c r="H27" i="7"/>
  <c r="F27" i="7"/>
  <c r="C28" i="7"/>
  <c r="D28" i="7"/>
  <c r="E28" i="7"/>
  <c r="C30" i="7"/>
  <c r="D30" i="7"/>
  <c r="E30" i="7"/>
  <c r="C31" i="7"/>
  <c r="D31" i="7"/>
  <c r="E31" i="7"/>
  <c r="C32" i="7"/>
  <c r="D32" i="7"/>
  <c r="E32" i="7"/>
  <c r="C33" i="7"/>
  <c r="D33" i="7"/>
  <c r="E33" i="7"/>
  <c r="C34" i="7"/>
  <c r="D34" i="7"/>
  <c r="E34" i="7"/>
  <c r="D27" i="7"/>
  <c r="E27" i="7"/>
  <c r="C27" i="7"/>
  <c r="X20" i="7"/>
  <c r="X22" i="7"/>
  <c r="X23" i="7"/>
  <c r="X24" i="7"/>
  <c r="X25" i="7"/>
  <c r="X26" i="7"/>
  <c r="X19" i="7"/>
  <c r="W20" i="7"/>
  <c r="W22" i="7"/>
  <c r="W23" i="7"/>
  <c r="W24" i="7"/>
  <c r="W25" i="7"/>
  <c r="W26" i="7"/>
  <c r="W19" i="7"/>
  <c r="Y20" i="7"/>
  <c r="Y22" i="7"/>
  <c r="Y23" i="7"/>
  <c r="Y24" i="7"/>
  <c r="Y25" i="7"/>
  <c r="Y26" i="7"/>
  <c r="Y19" i="7"/>
  <c r="V20" i="7"/>
  <c r="V22" i="7"/>
  <c r="V23" i="7"/>
  <c r="V24" i="7"/>
  <c r="V25" i="7"/>
  <c r="V26" i="7"/>
  <c r="V19" i="7"/>
  <c r="D37" i="7" l="1"/>
  <c r="H37" i="7"/>
  <c r="F37" i="7"/>
  <c r="K37" i="7"/>
  <c r="N37" i="7"/>
  <c r="E37" i="7"/>
  <c r="C37" i="7"/>
  <c r="G37" i="7"/>
  <c r="I37" i="7"/>
  <c r="L37" i="7"/>
  <c r="O37" i="7"/>
  <c r="Y37" i="7"/>
  <c r="X37" i="7"/>
  <c r="W37" i="7"/>
  <c r="V37" i="7"/>
  <c r="AA52" i="7" s="1"/>
  <c r="AA54" i="7" s="1"/>
  <c r="U37" i="7"/>
  <c r="Z52" i="7" s="1"/>
  <c r="Z54" i="7" s="1"/>
  <c r="T37" i="7"/>
  <c r="Y52" i="7" s="1"/>
  <c r="Y54" i="7" s="1"/>
  <c r="S37" i="7"/>
  <c r="X52" i="7" s="1"/>
  <c r="X54" i="7" s="1"/>
  <c r="R37" i="7"/>
  <c r="W52" i="7" s="1"/>
  <c r="W54" i="7" s="1"/>
  <c r="Q37" i="7"/>
  <c r="V52" i="7" s="1"/>
  <c r="V54" i="7" s="1"/>
  <c r="P37" i="7"/>
  <c r="U52" i="7" s="1"/>
  <c r="U54" i="7" s="1"/>
  <c r="Y29" i="7"/>
  <c r="X29" i="7"/>
  <c r="V29" i="7"/>
  <c r="W29" i="7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G25" i="8" s="1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U20" i="7"/>
  <c r="U22" i="7"/>
  <c r="U23" i="7"/>
  <c r="U24" i="7"/>
  <c r="U25" i="7"/>
  <c r="U26" i="7"/>
  <c r="U19" i="7"/>
  <c r="T20" i="7"/>
  <c r="T22" i="7"/>
  <c r="T23" i="7"/>
  <c r="T24" i="7"/>
  <c r="T25" i="7"/>
  <c r="T26" i="7"/>
  <c r="T19" i="7"/>
  <c r="S20" i="7"/>
  <c r="S22" i="7"/>
  <c r="S23" i="7"/>
  <c r="S24" i="7"/>
  <c r="S25" i="7"/>
  <c r="S26" i="7"/>
  <c r="R20" i="7"/>
  <c r="R22" i="7"/>
  <c r="R23" i="7"/>
  <c r="R24" i="7"/>
  <c r="R25" i="7"/>
  <c r="R26" i="7"/>
  <c r="Q20" i="7"/>
  <c r="Q22" i="7"/>
  <c r="Q23" i="7"/>
  <c r="Q24" i="7"/>
  <c r="Q25" i="7"/>
  <c r="Q26" i="7"/>
  <c r="P26" i="7"/>
  <c r="P20" i="7"/>
  <c r="P22" i="7"/>
  <c r="P23" i="7"/>
  <c r="P24" i="7"/>
  <c r="P25" i="7"/>
  <c r="R19" i="7"/>
  <c r="S19" i="7"/>
  <c r="Q19" i="7"/>
  <c r="P19" i="7"/>
  <c r="N20" i="7"/>
  <c r="O20" i="7"/>
  <c r="N22" i="7"/>
  <c r="O22" i="7"/>
  <c r="N23" i="7"/>
  <c r="O23" i="7"/>
  <c r="N24" i="7"/>
  <c r="O24" i="7"/>
  <c r="N25" i="7"/>
  <c r="O25" i="7"/>
  <c r="N26" i="7"/>
  <c r="O26" i="7"/>
  <c r="O19" i="7"/>
  <c r="N19" i="7"/>
  <c r="K20" i="7"/>
  <c r="L20" i="7"/>
  <c r="K22" i="7"/>
  <c r="L22" i="7"/>
  <c r="K23" i="7"/>
  <c r="L23" i="7"/>
  <c r="K24" i="7"/>
  <c r="L24" i="7"/>
  <c r="K25" i="7"/>
  <c r="L25" i="7"/>
  <c r="K26" i="7"/>
  <c r="L26" i="7"/>
  <c r="L19" i="7"/>
  <c r="K19" i="7"/>
  <c r="I20" i="7"/>
  <c r="I22" i="7"/>
  <c r="I23" i="7"/>
  <c r="I24" i="7"/>
  <c r="I25" i="7"/>
  <c r="I26" i="7"/>
  <c r="H20" i="7"/>
  <c r="H22" i="7"/>
  <c r="H23" i="7"/>
  <c r="H24" i="7"/>
  <c r="H25" i="7"/>
  <c r="H26" i="7"/>
  <c r="G20" i="7"/>
  <c r="G22" i="7"/>
  <c r="G23" i="7"/>
  <c r="G24" i="7"/>
  <c r="G25" i="7"/>
  <c r="G26" i="7"/>
  <c r="F20" i="7"/>
  <c r="F22" i="7"/>
  <c r="F23" i="7"/>
  <c r="F24" i="7"/>
  <c r="F25" i="7"/>
  <c r="F26" i="7"/>
  <c r="I19" i="7"/>
  <c r="H19" i="7"/>
  <c r="G19" i="7"/>
  <c r="F19" i="7"/>
  <c r="C20" i="7"/>
  <c r="D20" i="7"/>
  <c r="E20" i="7"/>
  <c r="C22" i="7"/>
  <c r="D22" i="7"/>
  <c r="E22" i="7"/>
  <c r="C23" i="7"/>
  <c r="D23" i="7"/>
  <c r="E23" i="7"/>
  <c r="C24" i="7"/>
  <c r="D24" i="7"/>
  <c r="E24" i="7"/>
  <c r="C25" i="7"/>
  <c r="D25" i="7"/>
  <c r="E25" i="7"/>
  <c r="C26" i="7"/>
  <c r="D26" i="7"/>
  <c r="E26" i="7"/>
  <c r="D19" i="7"/>
  <c r="E19" i="7"/>
  <c r="C19" i="7"/>
  <c r="Y12" i="7"/>
  <c r="Y14" i="7"/>
  <c r="Y15" i="7"/>
  <c r="Y16" i="7"/>
  <c r="Y18" i="7"/>
  <c r="Y11" i="7"/>
  <c r="X12" i="7"/>
  <c r="X14" i="7"/>
  <c r="X15" i="7"/>
  <c r="X16" i="7"/>
  <c r="X18" i="7"/>
  <c r="X11" i="7"/>
  <c r="W12" i="7"/>
  <c r="W14" i="7"/>
  <c r="W15" i="7"/>
  <c r="W16" i="7"/>
  <c r="W18" i="7"/>
  <c r="W11" i="7"/>
  <c r="V12" i="7"/>
  <c r="V14" i="7"/>
  <c r="V15" i="7"/>
  <c r="V16" i="7"/>
  <c r="V17" i="7"/>
  <c r="V18" i="7"/>
  <c r="V11" i="7"/>
  <c r="U12" i="7"/>
  <c r="U14" i="7"/>
  <c r="U15" i="7"/>
  <c r="U16" i="7"/>
  <c r="U17" i="7"/>
  <c r="U18" i="7"/>
  <c r="U11" i="7"/>
  <c r="S18" i="7"/>
  <c r="T12" i="7"/>
  <c r="T14" i="7"/>
  <c r="T15" i="7"/>
  <c r="T16" i="7"/>
  <c r="T17" i="7"/>
  <c r="T18" i="7"/>
  <c r="T11" i="7"/>
  <c r="S12" i="7"/>
  <c r="S14" i="7"/>
  <c r="S15" i="7"/>
  <c r="S16" i="7"/>
  <c r="S17" i="7"/>
  <c r="S11" i="7"/>
  <c r="R12" i="7"/>
  <c r="R14" i="7"/>
  <c r="R15" i="7"/>
  <c r="R16" i="7"/>
  <c r="R17" i="7"/>
  <c r="R18" i="7"/>
  <c r="R11" i="7"/>
  <c r="Q12" i="7"/>
  <c r="Q14" i="7"/>
  <c r="Q15" i="7"/>
  <c r="Q16" i="7"/>
  <c r="Q17" i="7"/>
  <c r="Q18" i="7"/>
  <c r="Q11" i="7"/>
  <c r="P12" i="7"/>
  <c r="P14" i="7"/>
  <c r="P15" i="7"/>
  <c r="P16" i="7"/>
  <c r="P17" i="7"/>
  <c r="P18" i="7"/>
  <c r="P11" i="7"/>
  <c r="N12" i="7"/>
  <c r="O12" i="7"/>
  <c r="N14" i="7"/>
  <c r="O14" i="7"/>
  <c r="N15" i="7"/>
  <c r="O15" i="7"/>
  <c r="N17" i="7"/>
  <c r="O17" i="7"/>
  <c r="N18" i="7"/>
  <c r="O18" i="7"/>
  <c r="O11" i="7"/>
  <c r="N11" i="7"/>
  <c r="K12" i="7"/>
  <c r="L12" i="7"/>
  <c r="K14" i="7"/>
  <c r="L14" i="7"/>
  <c r="K15" i="7"/>
  <c r="L15" i="7"/>
  <c r="K16" i="7"/>
  <c r="L16" i="7"/>
  <c r="K17" i="7"/>
  <c r="L17" i="7"/>
  <c r="K18" i="7"/>
  <c r="L18" i="7"/>
  <c r="L11" i="7"/>
  <c r="K11" i="7"/>
  <c r="I12" i="7"/>
  <c r="I14" i="7"/>
  <c r="I15" i="7"/>
  <c r="I16" i="7"/>
  <c r="I17" i="7"/>
  <c r="I18" i="7"/>
  <c r="I11" i="7"/>
  <c r="H12" i="7"/>
  <c r="H14" i="7"/>
  <c r="H15" i="7"/>
  <c r="H16" i="7"/>
  <c r="H17" i="7"/>
  <c r="H18" i="7"/>
  <c r="H11" i="7"/>
  <c r="G12" i="7"/>
  <c r="G14" i="7"/>
  <c r="G15" i="7"/>
  <c r="G16" i="7"/>
  <c r="G17" i="7"/>
  <c r="G18" i="7"/>
  <c r="G11" i="7"/>
  <c r="F18" i="7"/>
  <c r="F12" i="7"/>
  <c r="F14" i="7"/>
  <c r="F15" i="7"/>
  <c r="F16" i="7"/>
  <c r="F17" i="7"/>
  <c r="F11" i="7"/>
  <c r="E12" i="7"/>
  <c r="E14" i="7"/>
  <c r="E15" i="7"/>
  <c r="E16" i="7"/>
  <c r="E17" i="7"/>
  <c r="E18" i="7"/>
  <c r="E11" i="7"/>
  <c r="C12" i="7"/>
  <c r="D12" i="7"/>
  <c r="C14" i="7"/>
  <c r="D14" i="7"/>
  <c r="C15" i="7"/>
  <c r="D15" i="7"/>
  <c r="C16" i="7"/>
  <c r="D16" i="7"/>
  <c r="C17" i="7"/>
  <c r="D17" i="7"/>
  <c r="C18" i="7"/>
  <c r="D18" i="7"/>
  <c r="D11" i="7"/>
  <c r="C11" i="7"/>
  <c r="Y4" i="7"/>
  <c r="Y6" i="7"/>
  <c r="Y7" i="7"/>
  <c r="Y8" i="7"/>
  <c r="Y9" i="7"/>
  <c r="Y10" i="7"/>
  <c r="Y3" i="7"/>
  <c r="X4" i="7"/>
  <c r="X6" i="7"/>
  <c r="X7" i="7"/>
  <c r="X8" i="7"/>
  <c r="X9" i="7"/>
  <c r="X10" i="7"/>
  <c r="X3" i="7"/>
  <c r="W4" i="7"/>
  <c r="W6" i="7"/>
  <c r="W7" i="7"/>
  <c r="W8" i="7"/>
  <c r="W9" i="7"/>
  <c r="W10" i="7"/>
  <c r="W3" i="7"/>
  <c r="V4" i="7"/>
  <c r="V6" i="7"/>
  <c r="V7" i="7"/>
  <c r="V8" i="7"/>
  <c r="V9" i="7"/>
  <c r="V10" i="7"/>
  <c r="V3" i="7"/>
  <c r="U4" i="7"/>
  <c r="U6" i="7"/>
  <c r="U7" i="7"/>
  <c r="U8" i="7"/>
  <c r="U9" i="7"/>
  <c r="U10" i="7"/>
  <c r="U3" i="7"/>
  <c r="T4" i="7"/>
  <c r="T6" i="7"/>
  <c r="T7" i="7"/>
  <c r="T8" i="7"/>
  <c r="T9" i="7"/>
  <c r="T10" i="7"/>
  <c r="T3" i="7"/>
  <c r="S4" i="7"/>
  <c r="S6" i="7"/>
  <c r="S7" i="7"/>
  <c r="S8" i="7"/>
  <c r="S9" i="7"/>
  <c r="S10" i="7"/>
  <c r="S3" i="7"/>
  <c r="R4" i="7"/>
  <c r="R6" i="7"/>
  <c r="R7" i="7"/>
  <c r="R8" i="7"/>
  <c r="R9" i="7"/>
  <c r="R10" i="7"/>
  <c r="R3" i="7"/>
  <c r="Q4" i="7"/>
  <c r="Q6" i="7"/>
  <c r="Q7" i="7"/>
  <c r="Q8" i="7"/>
  <c r="Q9" i="7"/>
  <c r="Q10" i="7"/>
  <c r="Q3" i="7"/>
  <c r="P4" i="7"/>
  <c r="P6" i="7"/>
  <c r="P7" i="7"/>
  <c r="P8" i="7"/>
  <c r="P9" i="7"/>
  <c r="P10" i="7"/>
  <c r="P3" i="7"/>
  <c r="O4" i="7"/>
  <c r="O6" i="7"/>
  <c r="O7" i="7"/>
  <c r="O8" i="7"/>
  <c r="O9" i="7"/>
  <c r="O10" i="7"/>
  <c r="O3" i="7"/>
  <c r="N4" i="7"/>
  <c r="N6" i="7"/>
  <c r="N7" i="7"/>
  <c r="N8" i="7"/>
  <c r="N9" i="7"/>
  <c r="N10" i="7"/>
  <c r="N3" i="7"/>
  <c r="K4" i="7"/>
  <c r="L4" i="7"/>
  <c r="K6" i="7"/>
  <c r="L6" i="7"/>
  <c r="K7" i="7"/>
  <c r="L7" i="7"/>
  <c r="K8" i="7"/>
  <c r="L8" i="7"/>
  <c r="K9" i="7"/>
  <c r="L9" i="7"/>
  <c r="K10" i="7"/>
  <c r="L10" i="7"/>
  <c r="L3" i="7"/>
  <c r="K3" i="7"/>
  <c r="I4" i="7"/>
  <c r="I6" i="7"/>
  <c r="I7" i="7"/>
  <c r="I8" i="7"/>
  <c r="I9" i="7"/>
  <c r="I10" i="7"/>
  <c r="I3" i="7"/>
  <c r="H4" i="7"/>
  <c r="H6" i="7"/>
  <c r="H7" i="7"/>
  <c r="H8" i="7"/>
  <c r="H9" i="7"/>
  <c r="H10" i="7"/>
  <c r="H3" i="7"/>
  <c r="G4" i="7"/>
  <c r="G6" i="7"/>
  <c r="G7" i="7"/>
  <c r="G8" i="7"/>
  <c r="G9" i="7"/>
  <c r="G10" i="7"/>
  <c r="G3" i="7"/>
  <c r="F4" i="7"/>
  <c r="F6" i="7"/>
  <c r="F7" i="7"/>
  <c r="F8" i="7"/>
  <c r="F9" i="7"/>
  <c r="F10" i="7"/>
  <c r="F3" i="7"/>
  <c r="D4" i="7"/>
  <c r="E4" i="7"/>
  <c r="D6" i="7"/>
  <c r="E6" i="7"/>
  <c r="D7" i="7"/>
  <c r="E7" i="7"/>
  <c r="D8" i="7"/>
  <c r="E8" i="7"/>
  <c r="D9" i="7"/>
  <c r="E9" i="7"/>
  <c r="D10" i="7"/>
  <c r="E10" i="7"/>
  <c r="E3" i="7"/>
  <c r="D3" i="7"/>
  <c r="C10" i="7"/>
  <c r="C9" i="7"/>
  <c r="C8" i="7"/>
  <c r="C7" i="7"/>
  <c r="C6" i="7"/>
  <c r="C4" i="7"/>
  <c r="C3" i="7"/>
  <c r="M36" i="7"/>
  <c r="J36" i="7"/>
  <c r="M34" i="7"/>
  <c r="J34" i="7"/>
  <c r="J33" i="7"/>
  <c r="M32" i="7"/>
  <c r="J32" i="7"/>
  <c r="J31" i="7"/>
  <c r="M30" i="7"/>
  <c r="J30" i="7"/>
  <c r="G26" i="8" l="1"/>
  <c r="S43" i="7"/>
  <c r="S41" i="7"/>
  <c r="S42" i="7"/>
  <c r="J37" i="7"/>
  <c r="C42" i="7"/>
  <c r="C43" i="7"/>
  <c r="C41" i="7"/>
  <c r="E43" i="7"/>
  <c r="E42" i="7"/>
  <c r="E41" i="7"/>
  <c r="G43" i="7"/>
  <c r="G42" i="7"/>
  <c r="G41" i="7"/>
  <c r="I43" i="7"/>
  <c r="I42" i="7"/>
  <c r="I41" i="7"/>
  <c r="L43" i="7"/>
  <c r="L41" i="7"/>
  <c r="L42" i="7"/>
  <c r="O43" i="7"/>
  <c r="O42" i="7"/>
  <c r="O41" i="7"/>
  <c r="Q41" i="7"/>
  <c r="Q42" i="7"/>
  <c r="U43" i="7"/>
  <c r="U41" i="7"/>
  <c r="U42" i="7"/>
  <c r="W43" i="7"/>
  <c r="W41" i="7"/>
  <c r="W42" i="7"/>
  <c r="Y43" i="7"/>
  <c r="Y41" i="7"/>
  <c r="Y42" i="7"/>
  <c r="D43" i="7"/>
  <c r="D42" i="7"/>
  <c r="D41" i="7"/>
  <c r="F43" i="7"/>
  <c r="F42" i="7"/>
  <c r="F41" i="7"/>
  <c r="H43" i="7"/>
  <c r="H41" i="7"/>
  <c r="H42" i="7"/>
  <c r="K43" i="7"/>
  <c r="K42" i="7"/>
  <c r="K41" i="7"/>
  <c r="N43" i="7"/>
  <c r="N42" i="7"/>
  <c r="N41" i="7"/>
  <c r="P42" i="7"/>
  <c r="P43" i="7"/>
  <c r="P41" i="7"/>
  <c r="R40" i="7"/>
  <c r="R42" i="7"/>
  <c r="R43" i="7"/>
  <c r="R41" i="7"/>
  <c r="T42" i="7"/>
  <c r="T43" i="7"/>
  <c r="T41" i="7"/>
  <c r="V40" i="7"/>
  <c r="V42" i="7"/>
  <c r="V43" i="7"/>
  <c r="V41" i="7"/>
  <c r="X42" i="7"/>
  <c r="X43" i="7"/>
  <c r="X41" i="7"/>
  <c r="D29" i="7"/>
  <c r="K29" i="7"/>
  <c r="N29" i="7"/>
  <c r="P29" i="7"/>
  <c r="T29" i="7"/>
  <c r="E29" i="7"/>
  <c r="C29" i="7"/>
  <c r="F29" i="7"/>
  <c r="G29" i="7"/>
  <c r="H29" i="7"/>
  <c r="I29" i="7"/>
  <c r="L29" i="7"/>
  <c r="O29" i="7"/>
  <c r="Q29" i="7"/>
  <c r="R29" i="7"/>
  <c r="S29" i="7"/>
  <c r="U29" i="7"/>
  <c r="C21" i="7"/>
  <c r="E21" i="7"/>
  <c r="F21" i="7"/>
  <c r="G21" i="7"/>
  <c r="I21" i="7"/>
  <c r="L21" i="7"/>
  <c r="O21" i="7"/>
  <c r="AD50" i="7" s="1"/>
  <c r="AD54" i="7" s="1"/>
  <c r="Q21" i="7"/>
  <c r="T21" i="7"/>
  <c r="U21" i="7"/>
  <c r="W21" i="7"/>
  <c r="AF50" i="7" s="1"/>
  <c r="AF54" i="7" s="1"/>
  <c r="Y21" i="7"/>
  <c r="AH50" i="7" s="1"/>
  <c r="AH54" i="7" s="1"/>
  <c r="D21" i="7"/>
  <c r="H21" i="7"/>
  <c r="K21" i="7"/>
  <c r="N21" i="7"/>
  <c r="AC50" i="7" s="1"/>
  <c r="AC54" i="7" s="1"/>
  <c r="P21" i="7"/>
  <c r="R21" i="7"/>
  <c r="S21" i="7"/>
  <c r="V21" i="7"/>
  <c r="X21" i="7"/>
  <c r="AG50" i="7" s="1"/>
  <c r="AG54" i="7" s="1"/>
  <c r="T52" i="7"/>
  <c r="M14" i="7"/>
  <c r="E13" i="7"/>
  <c r="G13" i="7"/>
  <c r="I13" i="7"/>
  <c r="L13" i="7"/>
  <c r="O13" i="7"/>
  <c r="Q13" i="7"/>
  <c r="S13" i="7"/>
  <c r="U13" i="7"/>
  <c r="W13" i="7"/>
  <c r="Y13" i="7"/>
  <c r="D13" i="7"/>
  <c r="F13" i="7"/>
  <c r="H13" i="7"/>
  <c r="K13" i="7"/>
  <c r="N13" i="7"/>
  <c r="P13" i="7"/>
  <c r="R13" i="7"/>
  <c r="T13" i="7"/>
  <c r="V13" i="7"/>
  <c r="X13" i="7"/>
  <c r="E40" i="7"/>
  <c r="J17" i="7"/>
  <c r="T50" i="7"/>
  <c r="T49" i="7"/>
  <c r="J20" i="7"/>
  <c r="J12" i="7"/>
  <c r="J24" i="7"/>
  <c r="M8" i="7"/>
  <c r="J15" i="7"/>
  <c r="J23" i="7"/>
  <c r="J26" i="7"/>
  <c r="G28" i="8"/>
  <c r="G27" i="8"/>
  <c r="J25" i="7"/>
  <c r="G24" i="8"/>
  <c r="G23" i="8"/>
  <c r="M18" i="7"/>
  <c r="J22" i="7"/>
  <c r="M10" i="7"/>
  <c r="J11" i="7"/>
  <c r="M12" i="7"/>
  <c r="M15" i="7"/>
  <c r="AB52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J9" i="7"/>
  <c r="M9" i="7"/>
  <c r="A6" i="8"/>
  <c r="B7" i="8"/>
  <c r="B5" i="8"/>
  <c r="C6" i="8"/>
  <c r="D7" i="8"/>
  <c r="D5" i="8"/>
  <c r="E6" i="8"/>
  <c r="F7" i="8"/>
  <c r="F5" i="8"/>
  <c r="M17" i="7"/>
  <c r="M16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J19" i="7"/>
  <c r="M26" i="7"/>
  <c r="M25" i="7"/>
  <c r="M24" i="7"/>
  <c r="M23" i="7"/>
  <c r="M22" i="7"/>
  <c r="M20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M4" i="7"/>
  <c r="J4" i="7"/>
  <c r="M7" i="7"/>
  <c r="M6" i="7"/>
  <c r="A1" i="8"/>
  <c r="A4" i="8"/>
  <c r="A2" i="8"/>
  <c r="B3" i="8"/>
  <c r="C1" i="8"/>
  <c r="C4" i="8"/>
  <c r="C2" i="8"/>
  <c r="D3" i="8"/>
  <c r="E1" i="8"/>
  <c r="E4" i="8"/>
  <c r="E2" i="8"/>
  <c r="F3" i="8"/>
  <c r="J7" i="7"/>
  <c r="A3" i="8"/>
  <c r="B1" i="8"/>
  <c r="B4" i="8"/>
  <c r="B2" i="8"/>
  <c r="C3" i="8"/>
  <c r="D1" i="8"/>
  <c r="D4" i="8"/>
  <c r="D2" i="8"/>
  <c r="E3" i="8"/>
  <c r="F1" i="8"/>
  <c r="F4" i="8"/>
  <c r="F2" i="8"/>
  <c r="Z32" i="7"/>
  <c r="J18" i="7"/>
  <c r="J16" i="7"/>
  <c r="J14" i="7"/>
  <c r="J10" i="7"/>
  <c r="J8" i="7"/>
  <c r="J6" i="7"/>
  <c r="Z30" i="7"/>
  <c r="Z34" i="7"/>
  <c r="Z36" i="7"/>
  <c r="M3" i="7"/>
  <c r="M11" i="7"/>
  <c r="M19" i="7"/>
  <c r="J3" i="7"/>
  <c r="J28" i="7"/>
  <c r="J35" i="7"/>
  <c r="J27" i="7"/>
  <c r="M28" i="7"/>
  <c r="M31" i="7"/>
  <c r="M37" i="7" s="1"/>
  <c r="M33" i="7"/>
  <c r="M27" i="7"/>
  <c r="M35" i="7"/>
  <c r="W40" i="7" l="1"/>
  <c r="O40" i="7"/>
  <c r="N40" i="7"/>
  <c r="M43" i="7"/>
  <c r="M42" i="7"/>
  <c r="M41" i="7"/>
  <c r="D40" i="7"/>
  <c r="X40" i="7"/>
  <c r="T40" i="7"/>
  <c r="P40" i="7"/>
  <c r="Y40" i="7"/>
  <c r="U40" i="7"/>
  <c r="Q40" i="7"/>
  <c r="J43" i="7"/>
  <c r="J42" i="7"/>
  <c r="J41" i="7"/>
  <c r="L40" i="7"/>
  <c r="K40" i="7"/>
  <c r="H40" i="7"/>
  <c r="F40" i="7"/>
  <c r="I40" i="7"/>
  <c r="G40" i="7"/>
  <c r="S40" i="7"/>
  <c r="M29" i="7"/>
  <c r="J29" i="7"/>
  <c r="J21" i="7"/>
  <c r="M21" i="7"/>
  <c r="J13" i="7"/>
  <c r="M13" i="7"/>
  <c r="M40" i="7"/>
  <c r="T51" i="7"/>
  <c r="Z17" i="7"/>
  <c r="Z25" i="7"/>
  <c r="Z23" i="7"/>
  <c r="Z7" i="7"/>
  <c r="Z26" i="7"/>
  <c r="Z24" i="7"/>
  <c r="Z20" i="7"/>
  <c r="Z12" i="7"/>
  <c r="Z4" i="7"/>
  <c r="Z15" i="7"/>
  <c r="Z19" i="7"/>
  <c r="AB49" i="7"/>
  <c r="AB51" i="7"/>
  <c r="Z22" i="7"/>
  <c r="Z16" i="7"/>
  <c r="AB50" i="7"/>
  <c r="Z9" i="7"/>
  <c r="G18" i="8"/>
  <c r="G20" i="8"/>
  <c r="G9" i="8"/>
  <c r="G13" i="8"/>
  <c r="G6" i="8"/>
  <c r="G17" i="8"/>
  <c r="G10" i="8"/>
  <c r="G14" i="8"/>
  <c r="G7" i="8"/>
  <c r="Z31" i="7"/>
  <c r="Z8" i="7"/>
  <c r="Z33" i="7"/>
  <c r="Z18" i="7"/>
  <c r="Z10" i="7"/>
  <c r="G16" i="8"/>
  <c r="G15" i="8"/>
  <c r="G11" i="8"/>
  <c r="G8" i="8"/>
  <c r="G21" i="8"/>
  <c r="G19" i="8"/>
  <c r="G12" i="8"/>
  <c r="G5" i="8"/>
  <c r="Z6" i="7"/>
  <c r="G3" i="8"/>
  <c r="G4" i="8"/>
  <c r="G1" i="8"/>
  <c r="G2" i="8"/>
  <c r="Z28" i="7"/>
  <c r="Z11" i="7"/>
  <c r="Z14" i="7"/>
  <c r="Z27" i="7"/>
  <c r="Z35" i="7"/>
  <c r="Z3" i="7"/>
  <c r="Z37" i="7" l="1"/>
  <c r="J40" i="7"/>
  <c r="Z29" i="7"/>
  <c r="Z21" i="7"/>
  <c r="Z40" i="7" s="1"/>
  <c r="Z13" i="7"/>
  <c r="W62" i="7"/>
  <c r="W65" i="7"/>
  <c r="W63" i="7"/>
  <c r="W64" i="7"/>
  <c r="AB48" i="7"/>
  <c r="AB54" i="7" s="1"/>
  <c r="W61" i="7"/>
  <c r="AE49" i="7" l="1"/>
  <c r="AE50" i="7"/>
  <c r="AE51" i="7"/>
  <c r="AE52" i="7"/>
  <c r="AE48" i="7"/>
  <c r="AE54" i="7" s="1"/>
</calcChain>
</file>

<file path=xl/sharedStrings.xml><?xml version="1.0" encoding="utf-8"?>
<sst xmlns="http://schemas.openxmlformats.org/spreadsheetml/2006/main" count="237" uniqueCount="138">
  <si>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</si>
  <si>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</si>
  <si>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</si>
  <si>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</si>
  <si>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</si>
  <si>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</si>
  <si>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</si>
  <si>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</si>
  <si>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Folios de conocimiento Telmujer</t>
  </si>
  <si>
    <t>Atenciones psicológicas y jurídicas refugio</t>
  </si>
  <si>
    <t>Atenciones de primera vez Centro de Empoderamiento Infantil</t>
  </si>
  <si>
    <t>Atenciones de seguimiento Centro de Empoderamiento Infantil</t>
  </si>
  <si>
    <t>Atenciones por medios digitales (WhatsApp)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</si>
  <si>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</si>
  <si>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</si>
  <si>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</si>
  <si>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</si>
  <si>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Ingresos al refugio</t>
  </si>
  <si>
    <t>Atenciones seguimiento psicológico UAM</t>
  </si>
  <si>
    <t>Asesorías jurídicas subsecuentes UAM</t>
  </si>
  <si>
    <t>Acompañamientos jurídicos UAM</t>
  </si>
  <si>
    <t>Atenciones de primera vez y subsecuentes a niñas, niños y adolescentes en UAM</t>
  </si>
  <si>
    <t>Atenciones primer contacto presenciales en UAM</t>
  </si>
  <si>
    <t>Atenciones primer contacto a distancia en UAM</t>
  </si>
  <si>
    <t>Seguimientos de Trabajo Social en UAM</t>
  </si>
  <si>
    <t>Acumulado Mensual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</si>
  <si>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</si>
  <si>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</si>
  <si>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</si>
  <si>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</si>
  <si>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</si>
  <si>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</si>
  <si>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</si>
  <si>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</si>
  <si>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</si>
  <si>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</si>
  <si>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</si>
  <si>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</si>
  <si>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</si>
  <si>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</si>
  <si>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</si>
  <si>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</si>
  <si>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</si>
  <si>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</si>
  <si>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</si>
  <si>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</si>
  <si>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</si>
  <si>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</si>
  <si>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PROMEDIO</t>
  </si>
  <si>
    <t>MAX</t>
  </si>
  <si>
    <t>MIN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</si>
  <si>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</si>
  <si>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</si>
  <si>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</si>
  <si>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</si>
  <si>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</si>
  <si>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</si>
  <si>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</si>
  <si>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</si>
  <si>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</si>
  <si>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</si>
  <si>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</si>
  <si>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</si>
  <si>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</si>
  <si>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</si>
  <si>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 xml:space="preserve">Acumulado semanal </t>
  </si>
  <si>
    <t>M</t>
  </si>
  <si>
    <t>Semana  1
01 al 02</t>
  </si>
  <si>
    <t>Domingo
02/10</t>
  </si>
  <si>
    <t>Sábado
01/10</t>
  </si>
  <si>
    <t>Lunes
03/10</t>
  </si>
  <si>
    <t>Martes
04/10</t>
  </si>
  <si>
    <t>Miercoles
05/10</t>
  </si>
  <si>
    <t>Jueves
06/10</t>
  </si>
  <si>
    <t>Viernes
07/10</t>
  </si>
  <si>
    <t>Sabado
08/10</t>
  </si>
  <si>
    <t>Domingo
09/10</t>
  </si>
  <si>
    <t>Lunes
10/10</t>
  </si>
  <si>
    <t>Martes
11/10</t>
  </si>
  <si>
    <t>Miercoles
12/10</t>
  </si>
  <si>
    <t>Jueves
13/10</t>
  </si>
  <si>
    <t>Viernes 
14/10</t>
  </si>
  <si>
    <t>Sábado
15/10</t>
  </si>
  <si>
    <t>Domingo
16/10</t>
  </si>
  <si>
    <t>Semana 2
03 al 09</t>
  </si>
  <si>
    <t>Semana 3
10 al 16</t>
  </si>
  <si>
    <t>Lunes
17/10</t>
  </si>
  <si>
    <t>Martes
18/10</t>
  </si>
  <si>
    <t>Miercoles
19/10</t>
  </si>
  <si>
    <t>Jueves
20/10</t>
  </si>
  <si>
    <t>Viernes
21/10</t>
  </si>
  <si>
    <t>Sábado
22/10</t>
  </si>
  <si>
    <t>Domingo
23/10</t>
  </si>
  <si>
    <t>Semana 4
17 al 23</t>
  </si>
  <si>
    <t>Lunes
24/10</t>
  </si>
  <si>
    <t>Martes
25/10</t>
  </si>
  <si>
    <t>Miercoles
26/10</t>
  </si>
  <si>
    <t>Jueves
27/10</t>
  </si>
  <si>
    <t>Viernes
28/10</t>
  </si>
  <si>
    <t>Sábado
29/10</t>
  </si>
  <si>
    <t>Domingo
30/10</t>
  </si>
  <si>
    <t>Lunes
31/10</t>
  </si>
  <si>
    <t>Semana 5
24 al 30</t>
  </si>
  <si>
    <t>Semana 6
31</t>
  </si>
  <si>
    <t>01
S</t>
  </si>
  <si>
    <t>02
D</t>
  </si>
  <si>
    <t>03
L</t>
  </si>
  <si>
    <t>04
M</t>
  </si>
  <si>
    <t>05
MI</t>
  </si>
  <si>
    <t>06
J</t>
  </si>
  <si>
    <t>08
S</t>
  </si>
  <si>
    <t>07
V</t>
  </si>
  <si>
    <t>09
D</t>
  </si>
  <si>
    <t>10
L</t>
  </si>
  <si>
    <t>11
M</t>
  </si>
  <si>
    <t>12
MI</t>
  </si>
  <si>
    <t>13
J</t>
  </si>
  <si>
    <t>14
V</t>
  </si>
  <si>
    <t>15
S</t>
  </si>
  <si>
    <t>16
D</t>
  </si>
  <si>
    <t>17
L</t>
  </si>
  <si>
    <t>18
M</t>
  </si>
  <si>
    <t>19
MI</t>
  </si>
  <si>
    <t>20
J</t>
  </si>
  <si>
    <t>21
V</t>
  </si>
  <si>
    <t>22
S</t>
  </si>
  <si>
    <t>23
D</t>
  </si>
  <si>
    <t>24
L</t>
  </si>
  <si>
    <t>25
M</t>
  </si>
  <si>
    <t>26
MI</t>
  </si>
  <si>
    <t>27
J</t>
  </si>
  <si>
    <t>28
V</t>
  </si>
  <si>
    <t>29
S</t>
  </si>
  <si>
    <t>30
D</t>
  </si>
  <si>
    <t>31
L</t>
  </si>
  <si>
    <t>Semana 1
01 al 02</t>
  </si>
  <si>
    <t>Semana 6
       31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</si>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</sst>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b/>
      <sz val="11"/>
      <color theme="1"/>
      <name val="Calibri"/>
      <family val="2"/>
    </font>
    <font>
      <b/>
      <sz val="10"/>
      <color rgb="FF5C4D62"/>
      <name val="Adelle Sans Light"/>
      <family val="3"/>
    </font>
    <font>
      <b/>
      <sz val="11"/>
      <color theme="1"/>
      <name val="Adelle Sans Light"/>
      <family val="3"/>
    </font>
    <font>
      <b/>
      <sz val="11"/>
      <color rgb="FF5C4D62"/>
      <name val="Adelle Sans Light"/>
      <family val="3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Adelle Sans Light"/>
      <family val="3"/>
    </font>
    <font>
      <sz val="11"/>
      <color theme="1"/>
      <name val="Calibri"/>
    </font>
    <font>
      <b/>
      <sz val="11"/>
      <color theme="0"/>
      <name val="Adelle Sans Light"/>
      <family val="3"/>
    </font>
  </fonts>
  <fills count="15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 applyFont="1" applyAlignment="1"/>
    <xf numFmtId="0" fontId="5" fillId="0" borderId="1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10" fillId="0" borderId="21" xfId="0" applyFont="1" applyBorder="1" applyAlignment="1">
      <alignment horizontal="center" vertical="center" wrapText="1" readingOrder="1"/>
    </xf>
    <xf numFmtId="0" fontId="11" fillId="10" borderId="21" xfId="0" applyFont="1" applyFill="1" applyBorder="1" applyAlignment="1">
      <alignment horizontal="left" vertical="center" wrapText="1"/>
    </xf>
    <xf numFmtId="0" fontId="12" fillId="10" borderId="2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14" fontId="16" fillId="0" borderId="21" xfId="0" applyNumberFormat="1" applyFont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3" fillId="11" borderId="14" xfId="0" applyFont="1" applyFill="1" applyBorder="1" applyAlignment="1">
      <alignment horizontal="center"/>
    </xf>
    <xf numFmtId="0" fontId="13" fillId="12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16" fillId="11" borderId="23" xfId="0" applyFont="1" applyFill="1" applyBorder="1" applyAlignment="1">
      <alignment horizontal="center"/>
    </xf>
    <xf numFmtId="49" fontId="16" fillId="11" borderId="14" xfId="0" applyNumberFormat="1" applyFont="1" applyFill="1" applyBorder="1" applyAlignment="1">
      <alignment horizontal="center"/>
    </xf>
    <xf numFmtId="14" fontId="16" fillId="11" borderId="16" xfId="0" applyNumberFormat="1" applyFont="1" applyFill="1" applyBorder="1" applyAlignment="1">
      <alignment horizontal="center"/>
    </xf>
    <xf numFmtId="0" fontId="13" fillId="11" borderId="14" xfId="0" applyNumberFormat="1" applyFont="1" applyFill="1" applyBorder="1" applyAlignment="1">
      <alignment horizontal="center"/>
    </xf>
    <xf numFmtId="0" fontId="17" fillId="14" borderId="0" xfId="0" applyFont="1" applyFill="1" applyAlignment="1"/>
    <xf numFmtId="14" fontId="16" fillId="14" borderId="0" xfId="0" applyNumberFormat="1" applyFont="1" applyFill="1" applyBorder="1" applyAlignment="1">
      <alignment horizontal="center" wrapText="1"/>
    </xf>
    <xf numFmtId="49" fontId="16" fillId="14" borderId="0" xfId="0" applyNumberFormat="1" applyFont="1" applyFill="1"/>
    <xf numFmtId="0" fontId="17" fillId="8" borderId="0" xfId="0" applyFont="1" applyFill="1" applyAlignment="1"/>
    <xf numFmtId="14" fontId="16" fillId="8" borderId="0" xfId="0" applyNumberFormat="1" applyFont="1" applyFill="1" applyBorder="1" applyAlignment="1">
      <alignment horizontal="center" wrapText="1"/>
    </xf>
    <xf numFmtId="49" fontId="16" fillId="8" borderId="0" xfId="0" applyNumberFormat="1" applyFont="1" applyFill="1"/>
    <xf numFmtId="0" fontId="17" fillId="12" borderId="0" xfId="0" applyFont="1" applyFill="1" applyAlignment="1"/>
    <xf numFmtId="14" fontId="16" fillId="12" borderId="0" xfId="0" applyNumberFormat="1" applyFont="1" applyFill="1" applyBorder="1" applyAlignment="1">
      <alignment horizontal="center" wrapText="1"/>
    </xf>
    <xf numFmtId="49" fontId="16" fillId="12" borderId="0" xfId="0" applyNumberFormat="1" applyFont="1" applyFill="1"/>
    <xf numFmtId="0" fontId="18" fillId="7" borderId="17" xfId="0" applyFont="1" applyFill="1" applyBorder="1" applyAlignment="1">
      <alignment horizontal="center" vertical="center" wrapText="1"/>
    </xf>
    <xf numFmtId="1" fontId="17" fillId="14" borderId="0" xfId="0" applyNumberFormat="1" applyFont="1" applyFill="1" applyAlignment="1"/>
    <xf numFmtId="0" fontId="19" fillId="0" borderId="14" xfId="0" applyFont="1" applyBorder="1" applyAlignment="1">
      <alignment horizontal="center" vertical="center" wrapText="1"/>
    </xf>
    <xf numFmtId="14" fontId="19" fillId="0" borderId="14" xfId="0" applyNumberFormat="1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9" fillId="13" borderId="14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 readingOrder="1"/>
    </xf>
    <xf numFmtId="0" fontId="10" fillId="0" borderId="21" xfId="0" applyFont="1" applyBorder="1" applyAlignment="1">
      <alignment vertical="center" wrapText="1" readingOrder="1"/>
    </xf>
    <xf numFmtId="0" fontId="20" fillId="10" borderId="21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2" borderId="8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14" fillId="3" borderId="15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7" xfId="0" applyFont="1" applyBorder="1"/>
    <xf numFmtId="0" fontId="16" fillId="0" borderId="0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/>
    <xf numFmtId="0" fontId="14" fillId="13" borderId="27" xfId="0" applyFont="1" applyFill="1" applyBorder="1" applyAlignment="1">
      <alignment horizontal="center"/>
    </xf>
    <xf numFmtId="0" fontId="15" fillId="0" borderId="16" xfId="0" applyFont="1" applyBorder="1"/>
    <xf numFmtId="0" fontId="7" fillId="2" borderId="7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46244C"/>
      <color rgb="FF8064A2"/>
      <color rgb="FF998BA3"/>
      <color rgb="FFFFC000"/>
      <color rgb="FF54002A"/>
      <color rgb="FFE3DFE5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Octubre'!$C$2:$I$2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Octubre'!$C$40:$I$40</c:f>
              <c:numCache>
                <c:formatCode>General</c:formatCode>
                <c:ptCount val="7"/>
                <c:pt idx="0">
                  <c:v>68</c:v>
                </c:pt>
                <c:pt idx="1">
                  <c:v>1</c:v>
                </c:pt>
                <c:pt idx="2">
                  <c:v>274</c:v>
                </c:pt>
                <c:pt idx="3">
                  <c:v>114</c:v>
                </c:pt>
                <c:pt idx="4">
                  <c:v>81</c:v>
                </c:pt>
                <c:pt idx="5">
                  <c:v>5</c:v>
                </c:pt>
                <c:pt idx="6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Octubre'!$I$48</c:f>
              <c:strCache>
                <c:ptCount val="1"/>
                <c:pt idx="0">
                  <c:v>Semana  1
01 al 02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Octubre'!$J$48:$P$48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'Mensual Octubre'!$I$49</c:f>
              <c:strCache>
                <c:ptCount val="1"/>
                <c:pt idx="0">
                  <c:v>Semana 2
03 al 09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Octubre'!$J$49:$P$49</c:f>
              <c:numCache>
                <c:formatCode>General</c:formatCode>
                <c:ptCount val="7"/>
                <c:pt idx="0">
                  <c:v>23</c:v>
                </c:pt>
                <c:pt idx="1">
                  <c:v>0</c:v>
                </c:pt>
                <c:pt idx="2">
                  <c:v>69</c:v>
                </c:pt>
                <c:pt idx="3">
                  <c:v>29</c:v>
                </c:pt>
                <c:pt idx="4">
                  <c:v>21</c:v>
                </c:pt>
                <c:pt idx="5">
                  <c:v>1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'Mensual Octubre'!$I$50</c:f>
              <c:strCache>
                <c:ptCount val="1"/>
                <c:pt idx="0">
                  <c:v>Semana 3
10 al 16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Octubre'!$J$50:$P$50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73</c:v>
                </c:pt>
                <c:pt idx="3">
                  <c:v>27</c:v>
                </c:pt>
                <c:pt idx="4">
                  <c:v>20</c:v>
                </c:pt>
                <c:pt idx="5">
                  <c:v>2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'Mensual Octubre'!$I$51</c:f>
              <c:strCache>
                <c:ptCount val="1"/>
                <c:pt idx="0">
                  <c:v>Semana 4
17 al 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Octubre'!$J$51:$P$51</c:f>
              <c:numCache>
                <c:formatCode>General</c:formatCode>
                <c:ptCount val="7"/>
                <c:pt idx="0">
                  <c:v>14</c:v>
                </c:pt>
                <c:pt idx="1">
                  <c:v>1</c:v>
                </c:pt>
                <c:pt idx="2">
                  <c:v>65</c:v>
                </c:pt>
                <c:pt idx="3">
                  <c:v>25</c:v>
                </c:pt>
                <c:pt idx="4">
                  <c:v>28</c:v>
                </c:pt>
                <c:pt idx="5">
                  <c:v>1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'Mensual Octubre'!$I$52</c:f>
              <c:strCache>
                <c:ptCount val="1"/>
                <c:pt idx="0">
                  <c:v>Semana 5
24 al 30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Octubre'!$J$52:$P$52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56</c:v>
                </c:pt>
                <c:pt idx="3">
                  <c:v>27</c:v>
                </c:pt>
                <c:pt idx="4">
                  <c:v>12</c:v>
                </c:pt>
                <c:pt idx="5">
                  <c:v>0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AB-48DA-9F4D-B0222C543D04}"/>
            </c:ext>
          </c:extLst>
        </c:ser>
        <c:ser>
          <c:idx val="5"/>
          <c:order val="5"/>
          <c:tx>
            <c:strRef>
              <c:f>'Mensual Octubre'!$I$53</c:f>
              <c:strCache>
                <c:ptCount val="1"/>
                <c:pt idx="0">
                  <c:v>Semana 6
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Octubre'!$J$47:$P$47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'Mensual Octubre'!$J$53:$P$53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5-4797-B5B0-D4B92CB945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Octubre'!$K$2:$L$2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Octubre'!$K$40:$L$40</c:f>
              <c:numCache>
                <c:formatCode>General</c:formatCode>
                <c:ptCount val="2"/>
                <c:pt idx="0">
                  <c:v>11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60551625757484E-3"/>
          <c:y val="3.8927539325313572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'Mensual Octubre'!$I$48</c:f>
              <c:strCache>
                <c:ptCount val="1"/>
                <c:pt idx="0">
                  <c:v>Semana  1
01 al 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Octubre'!$R$48:$S$48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'Mensual Octubre'!$I$49</c:f>
              <c:strCache>
                <c:ptCount val="1"/>
                <c:pt idx="0">
                  <c:v>Semana 2
03 al 09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Octubre'!$R$49:$S$49</c:f>
              <c:numCache>
                <c:formatCode>General</c:formatCode>
                <c:ptCount val="2"/>
                <c:pt idx="0">
                  <c:v>1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'Mensual Octubre'!$I$50</c:f>
              <c:strCache>
                <c:ptCount val="1"/>
                <c:pt idx="0">
                  <c:v>Semana 3
10 al 16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Octubre'!$R$50:$S$50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'Mensual Octubre'!$I$51</c:f>
              <c:strCache>
                <c:ptCount val="1"/>
                <c:pt idx="0">
                  <c:v>Semana 4
17 al 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Octubre'!$R$51:$S$51</c:f>
              <c:numCache>
                <c:formatCode>General</c:formatCode>
                <c:ptCount val="2"/>
                <c:pt idx="0">
                  <c:v>3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'Mensual Octubre'!$I$52</c:f>
              <c:strCache>
                <c:ptCount val="1"/>
                <c:pt idx="0">
                  <c:v>Semana 5
24 al 30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Octubre'!$R$52:$S$52</c:f>
              <c:numCache>
                <c:formatCode>General</c:formatCode>
                <c:ptCount val="2"/>
                <c:pt idx="0">
                  <c:v>1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ser>
          <c:idx val="5"/>
          <c:order val="5"/>
          <c:tx>
            <c:strRef>
              <c:f>'Mensual Octubre'!$I$53</c:f>
              <c:strCache>
                <c:ptCount val="1"/>
                <c:pt idx="0">
                  <c:v>Semana 6
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Octubre'!$R$47:$S$47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'Mensual Octubre'!$R$53:$S$53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4-4724-BE62-D827D3525D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Octubre'!$J$58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Octubre'!$J$59:$J$90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39</c:v>
                </c:pt>
                <c:pt idx="3">
                  <c:v>37</c:v>
                </c:pt>
                <c:pt idx="4">
                  <c:v>37</c:v>
                </c:pt>
                <c:pt idx="5">
                  <c:v>40</c:v>
                </c:pt>
                <c:pt idx="6">
                  <c:v>38</c:v>
                </c:pt>
                <c:pt idx="7">
                  <c:v>0</c:v>
                </c:pt>
                <c:pt idx="8">
                  <c:v>0</c:v>
                </c:pt>
                <c:pt idx="9">
                  <c:v>35</c:v>
                </c:pt>
                <c:pt idx="10">
                  <c:v>28</c:v>
                </c:pt>
                <c:pt idx="11">
                  <c:v>37</c:v>
                </c:pt>
                <c:pt idx="12">
                  <c:v>42</c:v>
                </c:pt>
                <c:pt idx="13">
                  <c:v>31</c:v>
                </c:pt>
                <c:pt idx="14">
                  <c:v>0</c:v>
                </c:pt>
                <c:pt idx="15">
                  <c:v>0</c:v>
                </c:pt>
                <c:pt idx="16">
                  <c:v>44</c:v>
                </c:pt>
                <c:pt idx="17">
                  <c:v>35</c:v>
                </c:pt>
                <c:pt idx="18">
                  <c:v>27</c:v>
                </c:pt>
                <c:pt idx="19">
                  <c:v>35</c:v>
                </c:pt>
                <c:pt idx="20">
                  <c:v>42</c:v>
                </c:pt>
                <c:pt idx="21">
                  <c:v>0</c:v>
                </c:pt>
                <c:pt idx="22">
                  <c:v>0</c:v>
                </c:pt>
                <c:pt idx="23">
                  <c:v>42</c:v>
                </c:pt>
                <c:pt idx="24">
                  <c:v>31</c:v>
                </c:pt>
                <c:pt idx="25">
                  <c:v>8</c:v>
                </c:pt>
                <c:pt idx="26">
                  <c:v>34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'Mensual Octubre'!$K$58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Octubre'!$K$58:$K$88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13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7</c:v>
                </c:pt>
                <c:pt idx="19">
                  <c:v>10</c:v>
                </c:pt>
                <c:pt idx="20">
                  <c:v>6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13</c:v>
                </c:pt>
                <c:pt idx="26">
                  <c:v>6</c:v>
                </c:pt>
                <c:pt idx="27">
                  <c:v>8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Octubre'!$P$2:$V$2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Octubre'!$P$40:$V$40</c:f>
              <c:numCache>
                <c:formatCode>General</c:formatCode>
                <c:ptCount val="7"/>
                <c:pt idx="0">
                  <c:v>148</c:v>
                </c:pt>
                <c:pt idx="1">
                  <c:v>0</c:v>
                </c:pt>
                <c:pt idx="2">
                  <c:v>212</c:v>
                </c:pt>
                <c:pt idx="3">
                  <c:v>341</c:v>
                </c:pt>
                <c:pt idx="4">
                  <c:v>172</c:v>
                </c:pt>
                <c:pt idx="5">
                  <c:v>22</c:v>
                </c:pt>
                <c:pt idx="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Octubre'!$I$48</c:f>
              <c:strCache>
                <c:ptCount val="1"/>
                <c:pt idx="0">
                  <c:v>Semana  1
01 al 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Octubre'!$U$48:$AA$48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'Mensual Octubre'!$I$49</c:f>
              <c:strCache>
                <c:ptCount val="1"/>
                <c:pt idx="0">
                  <c:v>Semana 2
03 al 09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Octubre'!$U$49:$AA$49</c:f>
              <c:numCache>
                <c:formatCode>General</c:formatCode>
                <c:ptCount val="7"/>
                <c:pt idx="0">
                  <c:v>44</c:v>
                </c:pt>
                <c:pt idx="1">
                  <c:v>0</c:v>
                </c:pt>
                <c:pt idx="2">
                  <c:v>52</c:v>
                </c:pt>
                <c:pt idx="3">
                  <c:v>80</c:v>
                </c:pt>
                <c:pt idx="4">
                  <c:v>39</c:v>
                </c:pt>
                <c:pt idx="5">
                  <c:v>6</c:v>
                </c:pt>
                <c:pt idx="6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'Mensual Octubre'!$I$50</c:f>
              <c:strCache>
                <c:ptCount val="1"/>
                <c:pt idx="0">
                  <c:v>Semana 3
10 al 16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Octubre'!$U$50:$AA$50</c:f>
              <c:numCache>
                <c:formatCode>General</c:formatCode>
                <c:ptCount val="7"/>
                <c:pt idx="0">
                  <c:v>33</c:v>
                </c:pt>
                <c:pt idx="1">
                  <c:v>0</c:v>
                </c:pt>
                <c:pt idx="2">
                  <c:v>42</c:v>
                </c:pt>
                <c:pt idx="3">
                  <c:v>69</c:v>
                </c:pt>
                <c:pt idx="4">
                  <c:v>40</c:v>
                </c:pt>
                <c:pt idx="5">
                  <c:v>4</c:v>
                </c:pt>
                <c:pt idx="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'Mensual Octubre'!$I$51</c:f>
              <c:strCache>
                <c:ptCount val="1"/>
                <c:pt idx="0">
                  <c:v>Semana 4
17 al 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Octubre'!$U$51:$AA$51</c:f>
              <c:numCache>
                <c:formatCode>General</c:formatCode>
                <c:ptCount val="7"/>
                <c:pt idx="0">
                  <c:v>41</c:v>
                </c:pt>
                <c:pt idx="1">
                  <c:v>0</c:v>
                </c:pt>
                <c:pt idx="2">
                  <c:v>64</c:v>
                </c:pt>
                <c:pt idx="3">
                  <c:v>120</c:v>
                </c:pt>
                <c:pt idx="4">
                  <c:v>51</c:v>
                </c:pt>
                <c:pt idx="5">
                  <c:v>8</c:v>
                </c:pt>
                <c:pt idx="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'Mensual Octubre'!$I$52</c:f>
              <c:strCache>
                <c:ptCount val="1"/>
                <c:pt idx="0">
                  <c:v>Semana 5
24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Octubre'!$U$52:$AA$52</c:f>
              <c:numCache>
                <c:formatCode>General</c:formatCode>
                <c:ptCount val="7"/>
                <c:pt idx="0">
                  <c:v>30</c:v>
                </c:pt>
                <c:pt idx="1">
                  <c:v>0</c:v>
                </c:pt>
                <c:pt idx="2">
                  <c:v>53</c:v>
                </c:pt>
                <c:pt idx="3">
                  <c:v>72</c:v>
                </c:pt>
                <c:pt idx="4">
                  <c:v>42</c:v>
                </c:pt>
                <c:pt idx="5">
                  <c:v>4</c:v>
                </c:pt>
                <c:pt idx="6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ser>
          <c:idx val="5"/>
          <c:order val="5"/>
          <c:tx>
            <c:strRef>
              <c:f>'Mensual Octubre'!$I$53</c:f>
              <c:strCache>
                <c:ptCount val="1"/>
                <c:pt idx="0">
                  <c:v>Semana 6
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Octubre'!$U$47:$AA$47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'Mensual Octubre'!$U$53:$AA$53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3-42EA-8D5A-2AEEC84D5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Octubre'!$L$58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Octubre'!$L$59:$L$90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6</c:v>
                </c:pt>
                <c:pt idx="18">
                  <c:v>8</c:v>
                </c:pt>
                <c:pt idx="19">
                  <c:v>3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'Mensual Octubre'!$M$58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Octubre'!$M$59:$M$90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33</c:v>
                </c:pt>
                <c:pt idx="3">
                  <c:v>18</c:v>
                </c:pt>
                <c:pt idx="4">
                  <c:v>32</c:v>
                </c:pt>
                <c:pt idx="5">
                  <c:v>14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20</c:v>
                </c:pt>
                <c:pt idx="11">
                  <c:v>22</c:v>
                </c:pt>
                <c:pt idx="12">
                  <c:v>14</c:v>
                </c:pt>
                <c:pt idx="13">
                  <c:v>9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30</c:v>
                </c:pt>
                <c:pt idx="18">
                  <c:v>24</c:v>
                </c:pt>
                <c:pt idx="19">
                  <c:v>19</c:v>
                </c:pt>
                <c:pt idx="20">
                  <c:v>18</c:v>
                </c:pt>
                <c:pt idx="21">
                  <c:v>0</c:v>
                </c:pt>
                <c:pt idx="22">
                  <c:v>0</c:v>
                </c:pt>
                <c:pt idx="23">
                  <c:v>26</c:v>
                </c:pt>
                <c:pt idx="24">
                  <c:v>29</c:v>
                </c:pt>
                <c:pt idx="25">
                  <c:v>24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'Mensual Octubre'!$N$2:$O$2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Octubre'!$N$40:$O$40</c:f>
              <c:numCache>
                <c:formatCode>General</c:formatCode>
                <c:ptCount val="2"/>
                <c:pt idx="0">
                  <c:v>754</c:v>
                </c:pt>
                <c:pt idx="1">
                  <c:v>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Octubre'!$I$48</c:f>
              <c:strCache>
                <c:ptCount val="1"/>
                <c:pt idx="0">
                  <c:v>Semana  1
01 al 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Octubre'!$AC$48:$AD$48</c:f>
              <c:numCache>
                <c:formatCode>General</c:formatCode>
                <c:ptCount val="2"/>
                <c:pt idx="0">
                  <c:v>40</c:v>
                </c:pt>
                <c:pt idx="1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'Mensual Octubre'!$I$49</c:f>
              <c:strCache>
                <c:ptCount val="1"/>
                <c:pt idx="0">
                  <c:v>Semana 2
03 al 09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Octubre'!$AC$49:$AD$49</c:f>
              <c:numCache>
                <c:formatCode>General</c:formatCode>
                <c:ptCount val="2"/>
                <c:pt idx="0">
                  <c:v>184</c:v>
                </c:pt>
                <c:pt idx="1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'Mensual Octubre'!$I$50</c:f>
              <c:strCache>
                <c:ptCount val="1"/>
                <c:pt idx="0">
                  <c:v>Semana 3
10 al 16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Octubre'!$AC$50:$AD$50</c:f>
              <c:numCache>
                <c:formatCode>General</c:formatCode>
                <c:ptCount val="2"/>
                <c:pt idx="0">
                  <c:v>197</c:v>
                </c:pt>
                <c:pt idx="1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'Mensual Octubre'!$I$51</c:f>
              <c:strCache>
                <c:ptCount val="1"/>
                <c:pt idx="0">
                  <c:v>Semana 4
17 al 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Octubre'!$AC$51:$AD$51</c:f>
              <c:numCache>
                <c:formatCode>General</c:formatCode>
                <c:ptCount val="2"/>
                <c:pt idx="0">
                  <c:v>168</c:v>
                </c:pt>
                <c:pt idx="1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'Mensual Octubre'!$I$52</c:f>
              <c:strCache>
                <c:ptCount val="1"/>
                <c:pt idx="0">
                  <c:v>Semana 5
24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Octubre'!$AC$52:$AD$52</c:f>
              <c:numCache>
                <c:formatCode>General</c:formatCode>
                <c:ptCount val="2"/>
                <c:pt idx="0">
                  <c:v>137</c:v>
                </c:pt>
                <c:pt idx="1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ser>
          <c:idx val="5"/>
          <c:order val="5"/>
          <c:tx>
            <c:strRef>
              <c:f>'Mensual Octubre'!$I$53</c:f>
              <c:strCache>
                <c:ptCount val="1"/>
                <c:pt idx="0">
                  <c:v>Semana 6
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Octubre'!$AC$47:$AD$47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'Mensual Octubre'!$AC$53:$AD$53</c:f>
              <c:numCache>
                <c:formatCode>General</c:formatCode>
                <c:ptCount val="2"/>
                <c:pt idx="0">
                  <c:v>28</c:v>
                </c:pt>
                <c:pt idx="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1-4683-95B4-EFF5605E43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Octubre'!$N$58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Octubre'!$N$59:$N$90</c:f>
              <c:numCache>
                <c:formatCode>General</c:formatCode>
                <c:ptCount val="32"/>
                <c:pt idx="0">
                  <c:v>21</c:v>
                </c:pt>
                <c:pt idx="1">
                  <c:v>19</c:v>
                </c:pt>
                <c:pt idx="2">
                  <c:v>27</c:v>
                </c:pt>
                <c:pt idx="3">
                  <c:v>30</c:v>
                </c:pt>
                <c:pt idx="4">
                  <c:v>30</c:v>
                </c:pt>
                <c:pt idx="5">
                  <c:v>31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29</c:v>
                </c:pt>
                <c:pt idx="10">
                  <c:v>29</c:v>
                </c:pt>
                <c:pt idx="11">
                  <c:v>33</c:v>
                </c:pt>
                <c:pt idx="12">
                  <c:v>31</c:v>
                </c:pt>
                <c:pt idx="13">
                  <c:v>16</c:v>
                </c:pt>
                <c:pt idx="14">
                  <c:v>30</c:v>
                </c:pt>
                <c:pt idx="15">
                  <c:v>29</c:v>
                </c:pt>
                <c:pt idx="16">
                  <c:v>34</c:v>
                </c:pt>
                <c:pt idx="17">
                  <c:v>22</c:v>
                </c:pt>
                <c:pt idx="18">
                  <c:v>25</c:v>
                </c:pt>
                <c:pt idx="19">
                  <c:v>17</c:v>
                </c:pt>
                <c:pt idx="20">
                  <c:v>25</c:v>
                </c:pt>
                <c:pt idx="21">
                  <c:v>28</c:v>
                </c:pt>
                <c:pt idx="22">
                  <c:v>17</c:v>
                </c:pt>
                <c:pt idx="23">
                  <c:v>24</c:v>
                </c:pt>
                <c:pt idx="24">
                  <c:v>21</c:v>
                </c:pt>
                <c:pt idx="25">
                  <c:v>18</c:v>
                </c:pt>
                <c:pt idx="26">
                  <c:v>21</c:v>
                </c:pt>
                <c:pt idx="27">
                  <c:v>16</c:v>
                </c:pt>
                <c:pt idx="28">
                  <c:v>15</c:v>
                </c:pt>
                <c:pt idx="29">
                  <c:v>22</c:v>
                </c:pt>
                <c:pt idx="30">
                  <c:v>28</c:v>
                </c:pt>
                <c:pt idx="31">
                  <c:v>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'Mensual Octubre'!$O$58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Octubre'!$O$59:$O$90</c:f>
              <c:numCache>
                <c:formatCode>General</c:formatCode>
                <c:ptCount val="32"/>
                <c:pt idx="0">
                  <c:v>87</c:v>
                </c:pt>
                <c:pt idx="1">
                  <c:v>156</c:v>
                </c:pt>
                <c:pt idx="2">
                  <c:v>109</c:v>
                </c:pt>
                <c:pt idx="3">
                  <c:v>89</c:v>
                </c:pt>
                <c:pt idx="4">
                  <c:v>84</c:v>
                </c:pt>
                <c:pt idx="5">
                  <c:v>59</c:v>
                </c:pt>
                <c:pt idx="6">
                  <c:v>74</c:v>
                </c:pt>
                <c:pt idx="7">
                  <c:v>101</c:v>
                </c:pt>
                <c:pt idx="8">
                  <c:v>123</c:v>
                </c:pt>
                <c:pt idx="9">
                  <c:v>86</c:v>
                </c:pt>
                <c:pt idx="10">
                  <c:v>80</c:v>
                </c:pt>
                <c:pt idx="11">
                  <c:v>59</c:v>
                </c:pt>
                <c:pt idx="12">
                  <c:v>85</c:v>
                </c:pt>
                <c:pt idx="13">
                  <c:v>77</c:v>
                </c:pt>
                <c:pt idx="14">
                  <c:v>93</c:v>
                </c:pt>
                <c:pt idx="15">
                  <c:v>113</c:v>
                </c:pt>
                <c:pt idx="16">
                  <c:v>125</c:v>
                </c:pt>
                <c:pt idx="17">
                  <c:v>84</c:v>
                </c:pt>
                <c:pt idx="18">
                  <c:v>70</c:v>
                </c:pt>
                <c:pt idx="19">
                  <c:v>56</c:v>
                </c:pt>
                <c:pt idx="20">
                  <c:v>47</c:v>
                </c:pt>
                <c:pt idx="21">
                  <c:v>101</c:v>
                </c:pt>
                <c:pt idx="22">
                  <c:v>168</c:v>
                </c:pt>
                <c:pt idx="23">
                  <c:v>137</c:v>
                </c:pt>
                <c:pt idx="24">
                  <c:v>58</c:v>
                </c:pt>
                <c:pt idx="25">
                  <c:v>89</c:v>
                </c:pt>
                <c:pt idx="26">
                  <c:v>83</c:v>
                </c:pt>
                <c:pt idx="27">
                  <c:v>70</c:v>
                </c:pt>
                <c:pt idx="28">
                  <c:v>115</c:v>
                </c:pt>
                <c:pt idx="29">
                  <c:v>131</c:v>
                </c:pt>
                <c:pt idx="30">
                  <c:v>94</c:v>
                </c:pt>
                <c:pt idx="31">
                  <c:v>2903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'Mensual Octubre'!$I$48</c:f>
              <c:strCache>
                <c:ptCount val="1"/>
                <c:pt idx="0">
                  <c:v>Semana  1
01 al 02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Octubre'!$AF$48:$AH$48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'Mensual Octubre'!$I$49</c:f>
              <c:strCache>
                <c:ptCount val="1"/>
                <c:pt idx="0">
                  <c:v>Semana 2
03 al 09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Octubre'!$AF$49:$AH$49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'Mensual Octubre'!$I$50</c:f>
              <c:strCache>
                <c:ptCount val="1"/>
                <c:pt idx="0">
                  <c:v>Semana 3
10 al 16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Octubre'!$AF$50:$AH$50</c:f>
              <c:numCache>
                <c:formatCode>General</c:formatCode>
                <c:ptCount val="3"/>
                <c:pt idx="0">
                  <c:v>16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'Mensual Octubre'!$I$51</c:f>
              <c:strCache>
                <c:ptCount val="1"/>
                <c:pt idx="0">
                  <c:v>Semana 4
17 al 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Octubre'!$AF$51:$AH$51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'Mensual Octubre'!$I$52</c:f>
              <c:strCache>
                <c:ptCount val="1"/>
                <c:pt idx="0">
                  <c:v>Semana 5
24 al 30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Octubre'!$AF$52:$AH$52</c:f>
              <c:numCache>
                <c:formatCode>General</c:formatCode>
                <c:ptCount val="3"/>
                <c:pt idx="0">
                  <c:v>22</c:v>
                </c:pt>
                <c:pt idx="1">
                  <c:v>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ser>
          <c:idx val="5"/>
          <c:order val="5"/>
          <c:tx>
            <c:strRef>
              <c:f>'Mensual Octubre'!$I$53</c:f>
              <c:strCache>
                <c:ptCount val="1"/>
                <c:pt idx="0">
                  <c:v>Semana 6
31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Octubre'!$AF$47:$AH$47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'Mensual Octubre'!$AF$53:$AH$53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7-41E9-8D6F-510684A974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'Mensual Octubre'!$P$58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Octubre'!$P$59:$P$90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7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0</c:v>
                </c:pt>
                <c:pt idx="29">
                  <c:v>0</c:v>
                </c:pt>
                <c:pt idx="30">
                  <c:v>5</c:v>
                </c:pt>
                <c:pt idx="3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'Mensual Octubre'!$Q$58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Octubre'!$Q$59:$Q$90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3</c:v>
                </c:pt>
                <c:pt idx="20">
                  <c:v>13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'Mensual Octubre'!$R$58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Octubre'!$I$59:$I$89</c:f>
              <c:strCache>
                <c:ptCount val="31"/>
                <c:pt idx="0">
                  <c:v>01
S</c:v>
                </c:pt>
                <c:pt idx="1">
                  <c:v>02
D</c:v>
                </c:pt>
                <c:pt idx="2">
                  <c:v>03
L</c:v>
                </c:pt>
                <c:pt idx="3">
                  <c:v>04
M</c:v>
                </c:pt>
                <c:pt idx="4">
                  <c:v>05
MI</c:v>
                </c:pt>
                <c:pt idx="5">
                  <c:v>06
J</c:v>
                </c:pt>
                <c:pt idx="6">
                  <c:v>07
V</c:v>
                </c:pt>
                <c:pt idx="7">
                  <c:v>08
S</c:v>
                </c:pt>
                <c:pt idx="8">
                  <c:v>09
D</c:v>
                </c:pt>
                <c:pt idx="9">
                  <c:v>10
L</c:v>
                </c:pt>
                <c:pt idx="10">
                  <c:v>11
M</c:v>
                </c:pt>
                <c:pt idx="11">
                  <c:v>12
MI</c:v>
                </c:pt>
                <c:pt idx="12">
                  <c:v>13
J</c:v>
                </c:pt>
                <c:pt idx="13">
                  <c:v>14
V</c:v>
                </c:pt>
                <c:pt idx="14">
                  <c:v>15
S</c:v>
                </c:pt>
                <c:pt idx="15">
                  <c:v>16
D</c:v>
                </c:pt>
                <c:pt idx="16">
                  <c:v>17
L</c:v>
                </c:pt>
                <c:pt idx="17">
                  <c:v>18
M</c:v>
                </c:pt>
                <c:pt idx="18">
                  <c:v>19
MI</c:v>
                </c:pt>
                <c:pt idx="19">
                  <c:v>20
J</c:v>
                </c:pt>
                <c:pt idx="20">
                  <c:v>21
V</c:v>
                </c:pt>
                <c:pt idx="21">
                  <c:v>22
S</c:v>
                </c:pt>
                <c:pt idx="22">
                  <c:v>23
D</c:v>
                </c:pt>
                <c:pt idx="23">
                  <c:v>24
L</c:v>
                </c:pt>
                <c:pt idx="24">
                  <c:v>25
M</c:v>
                </c:pt>
                <c:pt idx="25">
                  <c:v>26
MI</c:v>
                </c:pt>
                <c:pt idx="26">
                  <c:v>27
J</c:v>
                </c:pt>
                <c:pt idx="27">
                  <c:v>28
V</c:v>
                </c:pt>
                <c:pt idx="28">
                  <c:v>29
S</c:v>
                </c:pt>
                <c:pt idx="29">
                  <c:v>30
D</c:v>
                </c:pt>
                <c:pt idx="30">
                  <c:v>31
L</c:v>
                </c:pt>
              </c:strCache>
            </c:strRef>
          </c:cat>
          <c:val>
            <c:numRef>
              <c:f>'Mensual Octubre'!$R$59:$R$90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'Mensual Octubre'!$V$61:$V$65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'Mensual Octubre'!$W$61:$W$65</c:f>
              <c:numCache>
                <c:formatCode>General</c:formatCode>
                <c:ptCount val="5"/>
                <c:pt idx="0">
                  <c:v>145</c:v>
                </c:pt>
                <c:pt idx="1">
                  <c:v>3657</c:v>
                </c:pt>
                <c:pt idx="2">
                  <c:v>1273</c:v>
                </c:pt>
                <c:pt idx="3">
                  <c:v>159</c:v>
                </c:pt>
                <c:pt idx="4">
                  <c:v>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137</c:v>
                </c:pt>
                <c:pt idx="3">
                  <c:v>151</c:v>
                </c:pt>
                <c:pt idx="4">
                  <c:v>109</c:v>
                </c:pt>
                <c:pt idx="5">
                  <c:v>131</c:v>
                </c:pt>
                <c:pt idx="6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34</c:v>
                </c:pt>
                <c:pt idx="4">
                  <c:v>37</c:v>
                </c:pt>
                <c:pt idx="5">
                  <c:v>35</c:v>
                </c:pt>
                <c:pt idx="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General</c:formatCode>
                <c:ptCount val="7"/>
                <c:pt idx="0">
                  <c:v>109</c:v>
                </c:pt>
                <c:pt idx="1">
                  <c:v>116</c:v>
                </c:pt>
                <c:pt idx="2">
                  <c:v>79</c:v>
                </c:pt>
                <c:pt idx="3">
                  <c:v>100</c:v>
                </c:pt>
                <c:pt idx="4">
                  <c:v>106</c:v>
                </c:pt>
                <c:pt idx="5">
                  <c:v>102</c:v>
                </c:pt>
                <c:pt idx="6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General</c:formatCode>
                <c:ptCount val="7"/>
                <c:pt idx="0">
                  <c:v>691</c:v>
                </c:pt>
                <c:pt idx="1">
                  <c:v>497</c:v>
                </c:pt>
                <c:pt idx="2">
                  <c:v>268</c:v>
                </c:pt>
                <c:pt idx="3">
                  <c:v>283</c:v>
                </c:pt>
                <c:pt idx="4">
                  <c:v>302</c:v>
                </c:pt>
                <c:pt idx="5">
                  <c:v>311</c:v>
                </c:pt>
                <c:pt idx="6">
                  <c:v>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15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10</c:v>
                </c:pt>
                <c:pt idx="4">
                  <c:v>6</c:v>
                </c:pt>
                <c:pt idx="5">
                  <c:v>11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6697</xdr:rowOff>
    </xdr:from>
    <xdr:to>
      <xdr:col>3</xdr:col>
      <xdr:colOff>477982</xdr:colOff>
      <xdr:row>48</xdr:row>
      <xdr:rowOff>42430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103910</xdr:colOff>
      <xdr:row>47</xdr:row>
      <xdr:rowOff>329046</xdr:rowOff>
    </xdr:from>
    <xdr:to>
      <xdr:col>7</xdr:col>
      <xdr:colOff>484909</xdr:colOff>
      <xdr:row>53</xdr:row>
      <xdr:rowOff>90303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290699</xdr:colOff>
      <xdr:row>54</xdr:row>
      <xdr:rowOff>90304</xdr:rowOff>
    </xdr:from>
    <xdr:to>
      <xdr:col>12</xdr:col>
      <xdr:colOff>207819</xdr:colOff>
      <xdr:row>57</xdr:row>
      <xdr:rowOff>813955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224121</xdr:colOff>
      <xdr:row>54</xdr:row>
      <xdr:rowOff>17174</xdr:rowOff>
    </xdr:from>
    <xdr:to>
      <xdr:col>6</xdr:col>
      <xdr:colOff>503465</xdr:colOff>
      <xdr:row>57</xdr:row>
      <xdr:rowOff>1006929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190498</xdr:colOff>
      <xdr:row>58</xdr:row>
      <xdr:rowOff>152078</xdr:rowOff>
    </xdr:from>
    <xdr:to>
      <xdr:col>5</xdr:col>
      <xdr:colOff>51954</xdr:colOff>
      <xdr:row>64</xdr:row>
      <xdr:rowOff>138545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666749</xdr:colOff>
      <xdr:row>57</xdr:row>
      <xdr:rowOff>831274</xdr:rowOff>
    </xdr:from>
    <xdr:to>
      <xdr:col>34</xdr:col>
      <xdr:colOff>666603</xdr:colOff>
      <xdr:row>75</xdr:row>
      <xdr:rowOff>166688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51954</xdr:colOff>
      <xdr:row>96</xdr:row>
      <xdr:rowOff>51955</xdr:rowOff>
    </xdr:from>
    <xdr:to>
      <xdr:col>14</xdr:col>
      <xdr:colOff>25544</xdr:colOff>
      <xdr:row>107</xdr:row>
      <xdr:rowOff>19482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68</xdr:row>
      <xdr:rowOff>69274</xdr:rowOff>
    </xdr:from>
    <xdr:to>
      <xdr:col>8</xdr:col>
      <xdr:colOff>623455</xdr:colOff>
      <xdr:row>76</xdr:row>
      <xdr:rowOff>103909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80403</xdr:colOff>
      <xdr:row>102</xdr:row>
      <xdr:rowOff>145028</xdr:rowOff>
    </xdr:from>
    <xdr:to>
      <xdr:col>4</xdr:col>
      <xdr:colOff>381000</xdr:colOff>
      <xdr:row>111</xdr:row>
      <xdr:rowOff>17318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72984</xdr:colOff>
      <xdr:row>77</xdr:row>
      <xdr:rowOff>138546</xdr:rowOff>
    </xdr:from>
    <xdr:to>
      <xdr:col>7</xdr:col>
      <xdr:colOff>121228</xdr:colOff>
      <xdr:row>93</xdr:row>
      <xdr:rowOff>190500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121227</xdr:colOff>
      <xdr:row>57</xdr:row>
      <xdr:rowOff>415636</xdr:rowOff>
    </xdr:from>
    <xdr:to>
      <xdr:col>29</xdr:col>
      <xdr:colOff>809624</xdr:colOff>
      <xdr:row>72</xdr:row>
      <xdr:rowOff>166687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103909</xdr:colOff>
      <xdr:row>113</xdr:row>
      <xdr:rowOff>92271</xdr:rowOff>
    </xdr:from>
    <xdr:to>
      <xdr:col>7</xdr:col>
      <xdr:colOff>364918</xdr:colOff>
      <xdr:row>121</xdr:row>
      <xdr:rowOff>53192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261938</xdr:colOff>
      <xdr:row>122</xdr:row>
      <xdr:rowOff>93951</xdr:rowOff>
    </xdr:from>
    <xdr:to>
      <xdr:col>9</xdr:col>
      <xdr:colOff>166687</xdr:colOff>
      <xdr:row>139</xdr:row>
      <xdr:rowOff>47625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111888</xdr:colOff>
      <xdr:row>98</xdr:row>
      <xdr:rowOff>90920</xdr:rowOff>
    </xdr:from>
    <xdr:to>
      <xdr:col>26</xdr:col>
      <xdr:colOff>487073</xdr:colOff>
      <xdr:row>114</xdr:row>
      <xdr:rowOff>67107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32904</xdr:rowOff>
    </xdr:from>
    <xdr:to>
      <xdr:col>1</xdr:col>
      <xdr:colOff>2130136</xdr:colOff>
      <xdr:row>22</xdr:row>
      <xdr:rowOff>103909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7"/>
  <sheetViews>
    <sheetView zoomScale="85" zoomScaleNormal="85" workbookViewId="0">
      <pane xSplit="2" ySplit="2" topLeftCell="C21" activePane="bottomRight" state="frozen"/>
      <selection activeCell="G46" sqref="G46"/>
      <selection pane="topRight" activeCell="G46" sqref="G46"/>
      <selection pane="bottomLeft" activeCell="G46" sqref="G46"/>
      <selection pane="bottomRight" activeCell="P25" sqref="P25"/>
    </sheetView>
  </sheetViews>
  <sheetFormatPr baseColWidth="10" defaultColWidth="14.42578125" defaultRowHeight="15" customHeight="1" x14ac:dyDescent="0.25"/>
  <cols>
    <col min="1" max="1" width="10.140625" customWidth="1"/>
    <col min="2" max="24" width="10.7109375" customWidth="1"/>
  </cols>
  <sheetData>
    <row r="1" spans="1:24" ht="15.75" thickBot="1" x14ac:dyDescent="0.3">
      <c r="A1" s="65" t="s">
        <v>0</v>
      </c>
      <c r="B1" s="67" t="s">
        <v>1</v>
      </c>
      <c r="C1" s="61">
        <v>2.1</v>
      </c>
      <c r="D1" s="62"/>
      <c r="E1" s="2">
        <v>2.2000000000000002</v>
      </c>
      <c r="F1" s="61">
        <v>2.2999999999999998</v>
      </c>
      <c r="G1" s="69"/>
      <c r="H1" s="2">
        <v>2.4</v>
      </c>
      <c r="I1" s="61">
        <v>2.5</v>
      </c>
      <c r="J1" s="62"/>
      <c r="K1" s="2">
        <v>2.6</v>
      </c>
      <c r="L1" s="61">
        <v>2.7</v>
      </c>
      <c r="M1" s="62"/>
      <c r="N1" s="2">
        <v>2.8</v>
      </c>
      <c r="O1" s="2"/>
      <c r="P1" s="2"/>
      <c r="Q1" s="2">
        <v>2.9</v>
      </c>
      <c r="R1" s="61" t="s">
        <v>2</v>
      </c>
      <c r="S1" s="62"/>
      <c r="T1" s="2">
        <v>2.11</v>
      </c>
      <c r="U1" s="61">
        <v>2.12</v>
      </c>
      <c r="V1" s="62"/>
      <c r="W1" s="2"/>
      <c r="X1" s="59" t="s">
        <v>3</v>
      </c>
    </row>
    <row r="2" spans="1:24" ht="127.5" x14ac:dyDescent="0.25">
      <c r="A2" s="66"/>
      <c r="B2" s="68"/>
      <c r="C2" s="3" t="s">
        <v>4</v>
      </c>
      <c r="D2" s="4" t="s">
        <v>5</v>
      </c>
      <c r="E2" s="4" t="s">
        <v>6</v>
      </c>
      <c r="F2" s="3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4" t="s">
        <v>12</v>
      </c>
      <c r="L2" s="3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3" t="s">
        <v>19</v>
      </c>
      <c r="S2" s="4" t="s">
        <v>20</v>
      </c>
      <c r="T2" s="4" t="s">
        <v>21</v>
      </c>
      <c r="U2" s="3" t="s">
        <v>22</v>
      </c>
      <c r="V2" s="4" t="s">
        <v>23</v>
      </c>
      <c r="W2" s="4" t="s">
        <v>24</v>
      </c>
      <c r="X2" s="60"/>
    </row>
    <row r="3" spans="1:24" x14ac:dyDescent="0.25">
      <c r="A3" s="48">
        <v>39</v>
      </c>
      <c r="B3" s="49">
        <v>44835</v>
      </c>
      <c r="C3" s="48">
        <v>0</v>
      </c>
      <c r="D3" s="48">
        <v>0</v>
      </c>
      <c r="E3" s="48">
        <v>0</v>
      </c>
      <c r="F3" s="48">
        <v>21</v>
      </c>
      <c r="G3" s="48">
        <v>87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  <c r="W3" s="48">
        <v>0</v>
      </c>
      <c r="X3" s="48">
        <f>+SUM(C3:W3)</f>
        <v>108</v>
      </c>
    </row>
    <row r="4" spans="1:24" x14ac:dyDescent="0.25">
      <c r="A4" s="48">
        <v>39</v>
      </c>
      <c r="B4" s="49">
        <v>44836</v>
      </c>
      <c r="C4" s="48">
        <v>0</v>
      </c>
      <c r="D4" s="48">
        <v>0</v>
      </c>
      <c r="E4" s="48">
        <v>0</v>
      </c>
      <c r="F4" s="48">
        <v>19</v>
      </c>
      <c r="G4" s="48">
        <v>156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  <c r="W4" s="48">
        <v>0</v>
      </c>
      <c r="X4" s="48">
        <f t="shared" ref="X4:X33" si="0">+SUM(C4:W4)</f>
        <v>175</v>
      </c>
    </row>
    <row r="5" spans="1:24" x14ac:dyDescent="0.25">
      <c r="A5" s="48">
        <v>40</v>
      </c>
      <c r="B5" s="49">
        <v>44837</v>
      </c>
      <c r="C5" s="48">
        <v>3</v>
      </c>
      <c r="D5" s="48">
        <v>0</v>
      </c>
      <c r="E5" s="48">
        <v>12</v>
      </c>
      <c r="F5" s="48">
        <v>27</v>
      </c>
      <c r="G5" s="48">
        <v>109</v>
      </c>
      <c r="H5" s="48">
        <v>2</v>
      </c>
      <c r="I5" s="48">
        <v>0</v>
      </c>
      <c r="J5" s="48">
        <v>7</v>
      </c>
      <c r="K5" s="48">
        <v>7</v>
      </c>
      <c r="L5" s="48">
        <v>7</v>
      </c>
      <c r="M5" s="48">
        <v>0</v>
      </c>
      <c r="N5" s="48">
        <v>2</v>
      </c>
      <c r="O5" s="48">
        <v>10</v>
      </c>
      <c r="P5" s="48">
        <v>0</v>
      </c>
      <c r="Q5" s="48">
        <v>18</v>
      </c>
      <c r="R5" s="48">
        <v>4</v>
      </c>
      <c r="S5" s="48">
        <v>1</v>
      </c>
      <c r="T5" s="48">
        <v>33</v>
      </c>
      <c r="U5" s="48">
        <v>10</v>
      </c>
      <c r="V5" s="48">
        <v>0</v>
      </c>
      <c r="W5" s="48">
        <v>17</v>
      </c>
      <c r="X5" s="48">
        <f t="shared" si="0"/>
        <v>269</v>
      </c>
    </row>
    <row r="6" spans="1:24" x14ac:dyDescent="0.25">
      <c r="A6" s="48">
        <v>40</v>
      </c>
      <c r="B6" s="49">
        <v>44838</v>
      </c>
      <c r="C6" s="48">
        <v>3</v>
      </c>
      <c r="D6" s="48">
        <v>0</v>
      </c>
      <c r="E6" s="48">
        <v>15</v>
      </c>
      <c r="F6" s="48">
        <v>30</v>
      </c>
      <c r="G6" s="48">
        <v>89</v>
      </c>
      <c r="H6" s="48">
        <v>2</v>
      </c>
      <c r="I6" s="48">
        <v>0</v>
      </c>
      <c r="J6" s="48">
        <v>6</v>
      </c>
      <c r="K6" s="48">
        <v>3</v>
      </c>
      <c r="L6" s="48">
        <v>4</v>
      </c>
      <c r="M6" s="48">
        <v>0</v>
      </c>
      <c r="N6" s="48">
        <v>1</v>
      </c>
      <c r="O6" s="48">
        <v>12</v>
      </c>
      <c r="P6" s="48">
        <v>0</v>
      </c>
      <c r="Q6" s="48">
        <v>13</v>
      </c>
      <c r="R6" s="48">
        <v>8</v>
      </c>
      <c r="S6" s="48">
        <v>1</v>
      </c>
      <c r="T6" s="48">
        <v>18</v>
      </c>
      <c r="U6" s="48">
        <v>11</v>
      </c>
      <c r="V6" s="48">
        <v>0</v>
      </c>
      <c r="W6" s="48">
        <v>7</v>
      </c>
      <c r="X6" s="48">
        <f t="shared" si="0"/>
        <v>223</v>
      </c>
    </row>
    <row r="7" spans="1:24" x14ac:dyDescent="0.25">
      <c r="A7" s="48">
        <v>40</v>
      </c>
      <c r="B7" s="49">
        <v>44839</v>
      </c>
      <c r="C7" s="48">
        <v>6</v>
      </c>
      <c r="D7" s="48">
        <v>0</v>
      </c>
      <c r="E7" s="48">
        <v>10</v>
      </c>
      <c r="F7" s="48">
        <v>30</v>
      </c>
      <c r="G7" s="48">
        <v>84</v>
      </c>
      <c r="H7" s="48">
        <v>5</v>
      </c>
      <c r="I7" s="48">
        <v>0</v>
      </c>
      <c r="J7" s="48">
        <v>8</v>
      </c>
      <c r="K7" s="48">
        <v>8</v>
      </c>
      <c r="L7" s="48">
        <v>4</v>
      </c>
      <c r="M7" s="48">
        <v>0</v>
      </c>
      <c r="N7" s="48">
        <v>0</v>
      </c>
      <c r="O7" s="48">
        <v>9</v>
      </c>
      <c r="P7" s="48">
        <v>0</v>
      </c>
      <c r="Q7" s="48">
        <v>24</v>
      </c>
      <c r="R7" s="48">
        <v>18</v>
      </c>
      <c r="S7" s="48">
        <v>3</v>
      </c>
      <c r="T7" s="48">
        <v>32</v>
      </c>
      <c r="U7" s="48">
        <v>13</v>
      </c>
      <c r="V7" s="48">
        <v>0</v>
      </c>
      <c r="W7" s="48">
        <v>14</v>
      </c>
      <c r="X7" s="48">
        <f t="shared" si="0"/>
        <v>268</v>
      </c>
    </row>
    <row r="8" spans="1:24" x14ac:dyDescent="0.25">
      <c r="A8" s="48">
        <v>40</v>
      </c>
      <c r="B8" s="49">
        <v>44840</v>
      </c>
      <c r="C8" s="48">
        <v>6</v>
      </c>
      <c r="D8" s="48">
        <v>0</v>
      </c>
      <c r="E8" s="48">
        <v>16</v>
      </c>
      <c r="F8" s="48">
        <v>31</v>
      </c>
      <c r="G8" s="48">
        <v>59</v>
      </c>
      <c r="H8" s="48">
        <v>3</v>
      </c>
      <c r="I8" s="48">
        <v>0</v>
      </c>
      <c r="J8" s="48">
        <v>7</v>
      </c>
      <c r="K8" s="48">
        <v>7</v>
      </c>
      <c r="L8" s="48">
        <v>3</v>
      </c>
      <c r="M8" s="48">
        <v>0</v>
      </c>
      <c r="N8" s="48">
        <v>1</v>
      </c>
      <c r="O8" s="48">
        <v>8</v>
      </c>
      <c r="P8" s="48">
        <v>0</v>
      </c>
      <c r="Q8" s="48">
        <v>13</v>
      </c>
      <c r="R8" s="48">
        <v>7</v>
      </c>
      <c r="S8" s="48">
        <v>0</v>
      </c>
      <c r="T8" s="48">
        <v>14</v>
      </c>
      <c r="U8" s="48">
        <v>5</v>
      </c>
      <c r="V8" s="48">
        <v>0</v>
      </c>
      <c r="W8" s="48">
        <v>7</v>
      </c>
      <c r="X8" s="48">
        <f t="shared" si="0"/>
        <v>187</v>
      </c>
    </row>
    <row r="9" spans="1:24" x14ac:dyDescent="0.25">
      <c r="A9" s="48">
        <v>40</v>
      </c>
      <c r="B9" s="49">
        <v>44841</v>
      </c>
      <c r="C9" s="48">
        <v>5</v>
      </c>
      <c r="D9" s="48">
        <v>0</v>
      </c>
      <c r="E9" s="48">
        <v>16</v>
      </c>
      <c r="F9" s="48">
        <v>22</v>
      </c>
      <c r="G9" s="48">
        <v>74</v>
      </c>
      <c r="H9" s="48">
        <v>3</v>
      </c>
      <c r="I9" s="48">
        <v>1</v>
      </c>
      <c r="J9" s="48">
        <v>0</v>
      </c>
      <c r="K9" s="48">
        <v>4</v>
      </c>
      <c r="L9" s="48">
        <v>3</v>
      </c>
      <c r="M9" s="48">
        <v>1</v>
      </c>
      <c r="N9" s="48">
        <v>4</v>
      </c>
      <c r="O9" s="48">
        <v>9</v>
      </c>
      <c r="P9" s="48">
        <v>0</v>
      </c>
      <c r="Q9" s="48">
        <v>12</v>
      </c>
      <c r="R9" s="48">
        <v>2</v>
      </c>
      <c r="S9" s="48">
        <v>1</v>
      </c>
      <c r="T9" s="48">
        <v>15</v>
      </c>
      <c r="U9" s="48">
        <v>5</v>
      </c>
      <c r="V9" s="48">
        <v>0</v>
      </c>
      <c r="W9" s="48">
        <v>7</v>
      </c>
      <c r="X9" s="48">
        <f t="shared" si="0"/>
        <v>184</v>
      </c>
    </row>
    <row r="10" spans="1:24" x14ac:dyDescent="0.25">
      <c r="A10" s="48">
        <v>40</v>
      </c>
      <c r="B10" s="49">
        <v>44842</v>
      </c>
      <c r="C10" s="48">
        <v>0</v>
      </c>
      <c r="D10" s="48">
        <v>0</v>
      </c>
      <c r="E10" s="48">
        <v>0</v>
      </c>
      <c r="F10" s="48">
        <v>22</v>
      </c>
      <c r="G10" s="48">
        <v>101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f t="shared" si="0"/>
        <v>123</v>
      </c>
    </row>
    <row r="11" spans="1:24" x14ac:dyDescent="0.25">
      <c r="A11" s="48">
        <v>40</v>
      </c>
      <c r="B11" s="49">
        <v>44843</v>
      </c>
      <c r="C11" s="48">
        <v>0</v>
      </c>
      <c r="D11" s="48">
        <v>0</v>
      </c>
      <c r="E11" s="48">
        <v>0</v>
      </c>
      <c r="F11" s="48">
        <v>22</v>
      </c>
      <c r="G11" s="48">
        <v>123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f t="shared" si="0"/>
        <v>145</v>
      </c>
    </row>
    <row r="12" spans="1:24" x14ac:dyDescent="0.25">
      <c r="A12" s="48">
        <v>41</v>
      </c>
      <c r="B12" s="49">
        <v>44844</v>
      </c>
      <c r="C12" s="48">
        <v>1</v>
      </c>
      <c r="D12" s="48">
        <v>0</v>
      </c>
      <c r="E12" s="48">
        <v>18</v>
      </c>
      <c r="F12" s="48">
        <v>29</v>
      </c>
      <c r="G12" s="48">
        <v>86</v>
      </c>
      <c r="H12" s="48">
        <v>2</v>
      </c>
      <c r="I12" s="48">
        <v>0</v>
      </c>
      <c r="J12" s="48">
        <v>9</v>
      </c>
      <c r="K12" s="48">
        <v>6</v>
      </c>
      <c r="L12" s="48">
        <v>3</v>
      </c>
      <c r="M12" s="48">
        <v>0</v>
      </c>
      <c r="N12" s="48">
        <v>10</v>
      </c>
      <c r="O12" s="48">
        <v>7</v>
      </c>
      <c r="P12" s="48">
        <v>0</v>
      </c>
      <c r="Q12" s="48">
        <v>5</v>
      </c>
      <c r="R12" s="48">
        <v>2</v>
      </c>
      <c r="S12" s="48">
        <v>0</v>
      </c>
      <c r="T12" s="48">
        <v>6</v>
      </c>
      <c r="U12" s="48">
        <v>1</v>
      </c>
      <c r="V12" s="48">
        <v>0</v>
      </c>
      <c r="W12" s="48">
        <v>3</v>
      </c>
      <c r="X12" s="48">
        <f t="shared" si="0"/>
        <v>188</v>
      </c>
    </row>
    <row r="13" spans="1:24" x14ac:dyDescent="0.25">
      <c r="A13" s="48">
        <v>41</v>
      </c>
      <c r="B13" s="49">
        <v>44845</v>
      </c>
      <c r="C13" s="48">
        <v>2</v>
      </c>
      <c r="D13" s="48">
        <v>0</v>
      </c>
      <c r="E13" s="48">
        <v>17</v>
      </c>
      <c r="F13" s="48">
        <v>29</v>
      </c>
      <c r="G13" s="48">
        <v>80</v>
      </c>
      <c r="H13" s="48">
        <v>3</v>
      </c>
      <c r="I13" s="48">
        <v>2</v>
      </c>
      <c r="J13" s="48">
        <v>7</v>
      </c>
      <c r="K13" s="48">
        <v>2</v>
      </c>
      <c r="L13" s="48">
        <v>3</v>
      </c>
      <c r="M13" s="48">
        <v>0</v>
      </c>
      <c r="N13" s="48">
        <v>2</v>
      </c>
      <c r="O13" s="48">
        <v>4</v>
      </c>
      <c r="P13" s="48">
        <v>0</v>
      </c>
      <c r="Q13" s="48">
        <v>21</v>
      </c>
      <c r="R13" s="48">
        <v>11</v>
      </c>
      <c r="S13" s="48">
        <v>0</v>
      </c>
      <c r="T13" s="48">
        <v>20</v>
      </c>
      <c r="U13" s="48">
        <v>12</v>
      </c>
      <c r="V13" s="48">
        <v>0</v>
      </c>
      <c r="W13" s="48">
        <v>7</v>
      </c>
      <c r="X13" s="48">
        <f t="shared" si="0"/>
        <v>222</v>
      </c>
    </row>
    <row r="14" spans="1:24" x14ac:dyDescent="0.25">
      <c r="A14" s="48">
        <v>41</v>
      </c>
      <c r="B14" s="49">
        <v>44846</v>
      </c>
      <c r="C14" s="48">
        <v>4</v>
      </c>
      <c r="D14" s="48">
        <v>0</v>
      </c>
      <c r="E14" s="48">
        <v>12</v>
      </c>
      <c r="F14" s="48">
        <v>33</v>
      </c>
      <c r="G14" s="48">
        <v>59</v>
      </c>
      <c r="H14" s="48">
        <v>4</v>
      </c>
      <c r="I14" s="48">
        <v>0</v>
      </c>
      <c r="J14" s="48">
        <v>13</v>
      </c>
      <c r="K14" s="48">
        <v>6</v>
      </c>
      <c r="L14" s="48">
        <v>3</v>
      </c>
      <c r="M14" s="48">
        <v>2</v>
      </c>
      <c r="N14" s="48">
        <v>3</v>
      </c>
      <c r="O14" s="48">
        <v>10</v>
      </c>
      <c r="P14" s="48">
        <v>0</v>
      </c>
      <c r="Q14" s="48">
        <v>18</v>
      </c>
      <c r="R14" s="48">
        <v>10</v>
      </c>
      <c r="S14" s="48">
        <v>2</v>
      </c>
      <c r="T14" s="48">
        <v>22</v>
      </c>
      <c r="U14" s="48">
        <v>7</v>
      </c>
      <c r="V14" s="48">
        <v>0</v>
      </c>
      <c r="W14" s="48">
        <v>12</v>
      </c>
      <c r="X14" s="48">
        <f t="shared" si="0"/>
        <v>220</v>
      </c>
    </row>
    <row r="15" spans="1:24" x14ac:dyDescent="0.25">
      <c r="A15" s="48">
        <v>41</v>
      </c>
      <c r="B15" s="49">
        <v>44847</v>
      </c>
      <c r="C15" s="48">
        <v>3</v>
      </c>
      <c r="D15" s="48">
        <v>0</v>
      </c>
      <c r="E15" s="48">
        <v>13</v>
      </c>
      <c r="F15" s="48">
        <v>31</v>
      </c>
      <c r="G15" s="48">
        <v>85</v>
      </c>
      <c r="H15" s="48">
        <v>4</v>
      </c>
      <c r="I15" s="48">
        <v>2</v>
      </c>
      <c r="J15" s="48">
        <v>11</v>
      </c>
      <c r="K15" s="48">
        <v>12</v>
      </c>
      <c r="L15" s="48">
        <v>6</v>
      </c>
      <c r="M15" s="48">
        <v>0</v>
      </c>
      <c r="N15" s="48">
        <v>2</v>
      </c>
      <c r="O15" s="48">
        <v>8</v>
      </c>
      <c r="P15" s="48">
        <v>0</v>
      </c>
      <c r="Q15" s="48">
        <v>15</v>
      </c>
      <c r="R15" s="48">
        <v>10</v>
      </c>
      <c r="S15" s="48">
        <v>0</v>
      </c>
      <c r="T15" s="48">
        <v>14</v>
      </c>
      <c r="U15" s="48">
        <v>7</v>
      </c>
      <c r="V15" s="48">
        <v>0</v>
      </c>
      <c r="W15" s="48">
        <v>10</v>
      </c>
      <c r="X15" s="48">
        <f t="shared" si="0"/>
        <v>233</v>
      </c>
    </row>
    <row r="16" spans="1:24" x14ac:dyDescent="0.25">
      <c r="A16" s="48">
        <v>41</v>
      </c>
      <c r="B16" s="49">
        <v>44848</v>
      </c>
      <c r="C16" s="48">
        <v>3</v>
      </c>
      <c r="D16" s="48">
        <v>0</v>
      </c>
      <c r="E16" s="48">
        <v>13</v>
      </c>
      <c r="F16" s="48">
        <v>16</v>
      </c>
      <c r="G16" s="48">
        <v>77</v>
      </c>
      <c r="H16" s="48">
        <v>3</v>
      </c>
      <c r="I16" s="48">
        <v>0</v>
      </c>
      <c r="J16" s="48">
        <v>5</v>
      </c>
      <c r="K16" s="48">
        <v>1</v>
      </c>
      <c r="L16" s="48">
        <v>5</v>
      </c>
      <c r="M16" s="48">
        <v>0</v>
      </c>
      <c r="N16" s="48">
        <v>0</v>
      </c>
      <c r="O16" s="48">
        <v>9</v>
      </c>
      <c r="P16" s="48">
        <v>0</v>
      </c>
      <c r="Q16" s="48">
        <v>10</v>
      </c>
      <c r="R16" s="48">
        <v>7</v>
      </c>
      <c r="S16" s="48">
        <v>2</v>
      </c>
      <c r="T16" s="48">
        <v>9</v>
      </c>
      <c r="U16" s="48">
        <v>6</v>
      </c>
      <c r="V16" s="48">
        <v>0</v>
      </c>
      <c r="W16" s="48">
        <v>10</v>
      </c>
      <c r="X16" s="48">
        <f t="shared" si="0"/>
        <v>176</v>
      </c>
    </row>
    <row r="17" spans="1:24" x14ac:dyDescent="0.25">
      <c r="A17" s="48">
        <v>41</v>
      </c>
      <c r="B17" s="49">
        <v>44849</v>
      </c>
      <c r="C17" s="48"/>
      <c r="D17" s="48"/>
      <c r="E17" s="48"/>
      <c r="F17" s="48">
        <v>30</v>
      </c>
      <c r="G17" s="48">
        <v>93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>
        <f t="shared" si="0"/>
        <v>123</v>
      </c>
    </row>
    <row r="18" spans="1:24" ht="15.75" customHeight="1" x14ac:dyDescent="0.25">
      <c r="A18" s="48">
        <v>41</v>
      </c>
      <c r="B18" s="49">
        <v>44850</v>
      </c>
      <c r="C18" s="48"/>
      <c r="D18" s="48"/>
      <c r="E18" s="48"/>
      <c r="F18" s="48">
        <v>29</v>
      </c>
      <c r="G18" s="48">
        <v>113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>
        <f t="shared" si="0"/>
        <v>142</v>
      </c>
    </row>
    <row r="19" spans="1:24" ht="15.75" customHeight="1" x14ac:dyDescent="0.25">
      <c r="A19" s="48">
        <v>42</v>
      </c>
      <c r="B19" s="49">
        <v>44851</v>
      </c>
      <c r="C19" s="48">
        <v>3</v>
      </c>
      <c r="D19" s="48">
        <v>0</v>
      </c>
      <c r="E19" s="48">
        <v>18</v>
      </c>
      <c r="F19" s="48">
        <v>34</v>
      </c>
      <c r="G19" s="48">
        <v>125</v>
      </c>
      <c r="H19" s="48">
        <v>2</v>
      </c>
      <c r="I19" s="48">
        <v>0</v>
      </c>
      <c r="J19" s="48">
        <v>8</v>
      </c>
      <c r="K19" s="48">
        <v>7</v>
      </c>
      <c r="L19" s="48">
        <v>8</v>
      </c>
      <c r="M19" s="48">
        <v>0</v>
      </c>
      <c r="N19" s="48">
        <v>3</v>
      </c>
      <c r="O19" s="48">
        <v>8</v>
      </c>
      <c r="P19" s="48">
        <v>0</v>
      </c>
      <c r="Q19" s="48">
        <v>21</v>
      </c>
      <c r="R19" s="48">
        <v>10</v>
      </c>
      <c r="S19" s="48">
        <v>1</v>
      </c>
      <c r="T19" s="48">
        <v>25</v>
      </c>
      <c r="U19" s="48">
        <v>15</v>
      </c>
      <c r="V19" s="48">
        <v>0</v>
      </c>
      <c r="W19" s="48">
        <v>10</v>
      </c>
      <c r="X19" s="48">
        <f t="shared" si="0"/>
        <v>298</v>
      </c>
    </row>
    <row r="20" spans="1:24" ht="15.75" customHeight="1" x14ac:dyDescent="0.25">
      <c r="A20" s="48">
        <v>42</v>
      </c>
      <c r="B20" s="49">
        <v>44852</v>
      </c>
      <c r="C20" s="48">
        <v>3</v>
      </c>
      <c r="D20" s="48">
        <v>0</v>
      </c>
      <c r="E20" s="48">
        <v>11</v>
      </c>
      <c r="F20" s="48">
        <v>22</v>
      </c>
      <c r="G20" s="48">
        <v>84</v>
      </c>
      <c r="H20" s="48">
        <v>7</v>
      </c>
      <c r="I20" s="48">
        <v>1</v>
      </c>
      <c r="J20" s="48">
        <v>6</v>
      </c>
      <c r="K20" s="48">
        <v>4</v>
      </c>
      <c r="L20" s="48">
        <v>7</v>
      </c>
      <c r="M20" s="48">
        <v>1</v>
      </c>
      <c r="N20" s="48">
        <v>3</v>
      </c>
      <c r="O20" s="48">
        <v>9</v>
      </c>
      <c r="P20" s="48">
        <v>0</v>
      </c>
      <c r="Q20" s="48">
        <v>25</v>
      </c>
      <c r="R20" s="48">
        <v>11</v>
      </c>
      <c r="S20" s="48">
        <v>0</v>
      </c>
      <c r="T20" s="48">
        <v>30</v>
      </c>
      <c r="U20" s="48">
        <v>6</v>
      </c>
      <c r="V20" s="48">
        <v>0</v>
      </c>
      <c r="W20" s="48">
        <v>9</v>
      </c>
      <c r="X20" s="48">
        <f t="shared" si="0"/>
        <v>239</v>
      </c>
    </row>
    <row r="21" spans="1:24" ht="15.75" customHeight="1" x14ac:dyDescent="0.25">
      <c r="A21" s="48">
        <v>42</v>
      </c>
      <c r="B21" s="49">
        <v>44853</v>
      </c>
      <c r="C21" s="48">
        <v>5</v>
      </c>
      <c r="D21" s="48">
        <v>0</v>
      </c>
      <c r="E21" s="48">
        <v>9</v>
      </c>
      <c r="F21" s="48">
        <v>25</v>
      </c>
      <c r="G21" s="48">
        <v>70</v>
      </c>
      <c r="H21" s="48">
        <v>3</v>
      </c>
      <c r="I21" s="48">
        <v>2</v>
      </c>
      <c r="J21" s="48">
        <v>8</v>
      </c>
      <c r="K21" s="48">
        <v>0</v>
      </c>
      <c r="L21" s="48">
        <v>4</v>
      </c>
      <c r="M21" s="48">
        <v>0</v>
      </c>
      <c r="N21" s="48">
        <v>0</v>
      </c>
      <c r="O21" s="48">
        <v>9</v>
      </c>
      <c r="P21" s="48">
        <v>0</v>
      </c>
      <c r="Q21" s="48">
        <v>27</v>
      </c>
      <c r="R21" s="48">
        <v>17</v>
      </c>
      <c r="S21" s="48">
        <v>2</v>
      </c>
      <c r="T21" s="48">
        <v>24</v>
      </c>
      <c r="U21" s="48">
        <v>8</v>
      </c>
      <c r="V21" s="48">
        <v>0</v>
      </c>
      <c r="W21" s="48">
        <v>18</v>
      </c>
      <c r="X21" s="48">
        <f t="shared" si="0"/>
        <v>231</v>
      </c>
    </row>
    <row r="22" spans="1:24" ht="15.75" customHeight="1" x14ac:dyDescent="0.25">
      <c r="A22" s="48">
        <v>42</v>
      </c>
      <c r="B22" s="49">
        <v>44854</v>
      </c>
      <c r="C22" s="48">
        <v>1</v>
      </c>
      <c r="D22" s="48">
        <v>1</v>
      </c>
      <c r="E22" s="48">
        <v>12</v>
      </c>
      <c r="F22" s="48">
        <v>17</v>
      </c>
      <c r="G22" s="48">
        <v>56</v>
      </c>
      <c r="H22" s="48">
        <v>5</v>
      </c>
      <c r="I22" s="48">
        <v>0</v>
      </c>
      <c r="J22" s="48">
        <v>6</v>
      </c>
      <c r="K22" s="48">
        <v>9</v>
      </c>
      <c r="L22" s="48">
        <v>4</v>
      </c>
      <c r="M22" s="48">
        <v>0</v>
      </c>
      <c r="N22" s="48">
        <v>3</v>
      </c>
      <c r="O22" s="48">
        <v>8</v>
      </c>
      <c r="P22" s="48">
        <v>0</v>
      </c>
      <c r="Q22" s="48">
        <v>24</v>
      </c>
      <c r="R22" s="48">
        <v>9</v>
      </c>
      <c r="S22" s="48">
        <v>4</v>
      </c>
      <c r="T22" s="48">
        <v>19</v>
      </c>
      <c r="U22" s="48">
        <v>3</v>
      </c>
      <c r="V22" s="48">
        <v>0</v>
      </c>
      <c r="W22" s="48">
        <v>14</v>
      </c>
      <c r="X22" s="48">
        <f t="shared" si="0"/>
        <v>195</v>
      </c>
    </row>
    <row r="23" spans="1:24" ht="15.75" customHeight="1" x14ac:dyDescent="0.25">
      <c r="A23" s="48">
        <v>42</v>
      </c>
      <c r="B23" s="49">
        <v>44855</v>
      </c>
      <c r="C23" s="48">
        <v>2</v>
      </c>
      <c r="D23" s="48">
        <v>0</v>
      </c>
      <c r="E23" s="48">
        <v>15</v>
      </c>
      <c r="F23" s="48">
        <v>25</v>
      </c>
      <c r="G23" s="48">
        <v>47</v>
      </c>
      <c r="H23" s="48">
        <v>5</v>
      </c>
      <c r="I23" s="48">
        <v>0</v>
      </c>
      <c r="J23" s="48">
        <v>3</v>
      </c>
      <c r="K23" s="48">
        <v>5</v>
      </c>
      <c r="L23" s="48">
        <v>5</v>
      </c>
      <c r="M23" s="48">
        <v>0</v>
      </c>
      <c r="N23" s="48">
        <v>13</v>
      </c>
      <c r="O23" s="48">
        <v>15</v>
      </c>
      <c r="P23" s="48">
        <v>0</v>
      </c>
      <c r="Q23" s="48">
        <v>23</v>
      </c>
      <c r="R23" s="48">
        <v>4</v>
      </c>
      <c r="S23" s="48">
        <v>1</v>
      </c>
      <c r="T23" s="48">
        <v>18</v>
      </c>
      <c r="U23" s="48">
        <v>9</v>
      </c>
      <c r="V23" s="48">
        <v>0</v>
      </c>
      <c r="W23" s="48">
        <v>13</v>
      </c>
      <c r="X23" s="48">
        <f t="shared" si="0"/>
        <v>203</v>
      </c>
    </row>
    <row r="24" spans="1:24" ht="15.75" customHeight="1" x14ac:dyDescent="0.25">
      <c r="A24" s="48">
        <v>42</v>
      </c>
      <c r="B24" s="49">
        <v>44856</v>
      </c>
      <c r="C24" s="48"/>
      <c r="D24" s="48"/>
      <c r="E24" s="48"/>
      <c r="F24" s="48">
        <v>28</v>
      </c>
      <c r="G24" s="48">
        <v>101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>
        <f t="shared" si="0"/>
        <v>129</v>
      </c>
    </row>
    <row r="25" spans="1:24" ht="15.75" customHeight="1" x14ac:dyDescent="0.25">
      <c r="A25" s="48">
        <v>42</v>
      </c>
      <c r="B25" s="49">
        <v>44857</v>
      </c>
      <c r="C25" s="48"/>
      <c r="D25" s="48"/>
      <c r="E25" s="48"/>
      <c r="F25" s="48">
        <v>17</v>
      </c>
      <c r="G25" s="48">
        <v>168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>
        <f t="shared" si="0"/>
        <v>185</v>
      </c>
    </row>
    <row r="26" spans="1:24" ht="15.75" customHeight="1" x14ac:dyDescent="0.25">
      <c r="A26" s="48">
        <v>43</v>
      </c>
      <c r="B26" s="49">
        <v>44858</v>
      </c>
      <c r="C26" s="48">
        <v>3</v>
      </c>
      <c r="D26" s="48">
        <v>0</v>
      </c>
      <c r="E26" s="48">
        <v>10</v>
      </c>
      <c r="F26" s="48">
        <v>24</v>
      </c>
      <c r="G26" s="48">
        <v>137</v>
      </c>
      <c r="H26" s="48">
        <v>2</v>
      </c>
      <c r="I26" s="48">
        <v>0</v>
      </c>
      <c r="J26" s="48">
        <v>7</v>
      </c>
      <c r="K26" s="48">
        <v>8</v>
      </c>
      <c r="L26" s="48">
        <v>4</v>
      </c>
      <c r="M26" s="48">
        <v>0</v>
      </c>
      <c r="N26" s="48">
        <v>3</v>
      </c>
      <c r="O26" s="48">
        <v>17</v>
      </c>
      <c r="P26" s="48">
        <v>0</v>
      </c>
      <c r="Q26" s="48">
        <v>20</v>
      </c>
      <c r="R26" s="48">
        <v>15</v>
      </c>
      <c r="S26" s="48">
        <v>2</v>
      </c>
      <c r="T26" s="48">
        <v>26</v>
      </c>
      <c r="U26" s="48">
        <v>12</v>
      </c>
      <c r="V26" s="48">
        <v>0</v>
      </c>
      <c r="W26" s="48">
        <v>16</v>
      </c>
      <c r="X26" s="48">
        <f t="shared" si="0"/>
        <v>306</v>
      </c>
    </row>
    <row r="27" spans="1:24" ht="15.75" customHeight="1" x14ac:dyDescent="0.25">
      <c r="A27" s="48">
        <v>43</v>
      </c>
      <c r="B27" s="49">
        <v>44859</v>
      </c>
      <c r="C27" s="48">
        <v>4</v>
      </c>
      <c r="D27" s="48">
        <v>0</v>
      </c>
      <c r="E27" s="48">
        <v>13</v>
      </c>
      <c r="F27" s="48">
        <v>21</v>
      </c>
      <c r="G27" s="48">
        <v>58</v>
      </c>
      <c r="H27" s="48">
        <v>3</v>
      </c>
      <c r="I27" s="48">
        <v>0</v>
      </c>
      <c r="J27" s="48">
        <v>13</v>
      </c>
      <c r="K27" s="48">
        <v>4</v>
      </c>
      <c r="L27" s="48">
        <v>4</v>
      </c>
      <c r="M27" s="48">
        <v>0</v>
      </c>
      <c r="N27" s="48">
        <v>5</v>
      </c>
      <c r="O27" s="48">
        <v>6</v>
      </c>
      <c r="P27" s="48">
        <v>0</v>
      </c>
      <c r="Q27" s="48">
        <v>26</v>
      </c>
      <c r="R27" s="48">
        <v>13</v>
      </c>
      <c r="S27" s="48">
        <v>1</v>
      </c>
      <c r="T27" s="48">
        <v>29</v>
      </c>
      <c r="U27" s="48">
        <v>15</v>
      </c>
      <c r="V27" s="48">
        <v>0</v>
      </c>
      <c r="W27" s="48">
        <v>16</v>
      </c>
      <c r="X27" s="48">
        <f t="shared" si="0"/>
        <v>231</v>
      </c>
    </row>
    <row r="28" spans="1:24" ht="15.75" customHeight="1" x14ac:dyDescent="0.25">
      <c r="A28" s="48">
        <v>43</v>
      </c>
      <c r="B28" s="49">
        <v>44860</v>
      </c>
      <c r="C28" s="48">
        <v>1</v>
      </c>
      <c r="D28" s="48">
        <v>0</v>
      </c>
      <c r="E28" s="48">
        <v>3</v>
      </c>
      <c r="F28" s="48">
        <v>18</v>
      </c>
      <c r="G28" s="48">
        <v>89</v>
      </c>
      <c r="H28" s="48">
        <v>6</v>
      </c>
      <c r="I28" s="48">
        <v>0</v>
      </c>
      <c r="J28" s="48">
        <v>6</v>
      </c>
      <c r="K28" s="48">
        <v>1</v>
      </c>
      <c r="L28" s="48">
        <v>1</v>
      </c>
      <c r="M28" s="48">
        <v>0</v>
      </c>
      <c r="N28" s="48">
        <v>3</v>
      </c>
      <c r="O28" s="48">
        <v>2</v>
      </c>
      <c r="P28" s="48">
        <v>0</v>
      </c>
      <c r="Q28" s="48">
        <v>26</v>
      </c>
      <c r="R28" s="48">
        <v>14</v>
      </c>
      <c r="S28" s="48">
        <v>1</v>
      </c>
      <c r="T28" s="48">
        <v>24</v>
      </c>
      <c r="U28" s="48">
        <v>1</v>
      </c>
      <c r="V28" s="48">
        <v>0</v>
      </c>
      <c r="W28" s="48">
        <v>21</v>
      </c>
      <c r="X28" s="48">
        <f t="shared" si="0"/>
        <v>217</v>
      </c>
    </row>
    <row r="29" spans="1:24" ht="15.75" customHeight="1" x14ac:dyDescent="0.25">
      <c r="A29" s="48">
        <v>43</v>
      </c>
      <c r="B29" s="49">
        <v>44861</v>
      </c>
      <c r="C29" s="48">
        <v>4</v>
      </c>
      <c r="D29" s="48">
        <v>0</v>
      </c>
      <c r="E29" s="48">
        <v>10</v>
      </c>
      <c r="F29" s="48">
        <v>21</v>
      </c>
      <c r="G29" s="48">
        <v>83</v>
      </c>
      <c r="H29" s="48">
        <v>5</v>
      </c>
      <c r="I29" s="48">
        <v>0</v>
      </c>
      <c r="J29" s="48">
        <v>8</v>
      </c>
      <c r="K29" s="48">
        <v>12</v>
      </c>
      <c r="L29" s="48">
        <v>2</v>
      </c>
      <c r="M29" s="48">
        <v>0</v>
      </c>
      <c r="N29" s="48">
        <v>4</v>
      </c>
      <c r="O29" s="48">
        <v>6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2</v>
      </c>
      <c r="V29" s="48">
        <v>0</v>
      </c>
      <c r="W29" s="48">
        <v>0</v>
      </c>
      <c r="X29" s="48">
        <f t="shared" si="0"/>
        <v>157</v>
      </c>
    </row>
    <row r="30" spans="1:24" ht="15.75" customHeight="1" x14ac:dyDescent="0.25">
      <c r="A30" s="48">
        <v>43</v>
      </c>
      <c r="B30" s="49">
        <v>44862</v>
      </c>
      <c r="C30" s="48">
        <v>0</v>
      </c>
      <c r="D30" s="48">
        <v>0</v>
      </c>
      <c r="E30" s="48">
        <v>20</v>
      </c>
      <c r="F30" s="48">
        <v>16</v>
      </c>
      <c r="G30" s="48">
        <v>70</v>
      </c>
      <c r="H30" s="48">
        <v>6</v>
      </c>
      <c r="I30" s="48">
        <v>1</v>
      </c>
      <c r="J30" s="48">
        <v>5</v>
      </c>
      <c r="K30" s="48">
        <v>2</v>
      </c>
      <c r="L30" s="48">
        <v>1</v>
      </c>
      <c r="M30" s="48">
        <v>0</v>
      </c>
      <c r="N30" s="48">
        <v>3</v>
      </c>
      <c r="O30" s="48">
        <v>3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f t="shared" si="0"/>
        <v>127</v>
      </c>
    </row>
    <row r="31" spans="1:24" ht="15.75" customHeight="1" x14ac:dyDescent="0.25">
      <c r="A31" s="48">
        <v>43</v>
      </c>
      <c r="B31" s="49">
        <v>44863</v>
      </c>
      <c r="C31" s="48"/>
      <c r="D31" s="48"/>
      <c r="E31" s="48"/>
      <c r="F31" s="48">
        <v>15</v>
      </c>
      <c r="G31" s="48">
        <v>115</v>
      </c>
      <c r="H31" s="48"/>
      <c r="I31" s="48"/>
      <c r="J31" s="48"/>
      <c r="K31" s="48"/>
      <c r="L31" s="48"/>
      <c r="M31" s="48"/>
      <c r="N31" s="48"/>
      <c r="O31" s="48"/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f t="shared" si="0"/>
        <v>130</v>
      </c>
    </row>
    <row r="32" spans="1:24" ht="15.75" customHeight="1" x14ac:dyDescent="0.25">
      <c r="A32" s="48">
        <v>43</v>
      </c>
      <c r="B32" s="49">
        <v>44864</v>
      </c>
      <c r="C32" s="48"/>
      <c r="D32" s="48"/>
      <c r="E32" s="48"/>
      <c r="F32" s="48">
        <v>22</v>
      </c>
      <c r="G32" s="48">
        <v>131</v>
      </c>
      <c r="H32" s="48"/>
      <c r="I32" s="48"/>
      <c r="J32" s="48"/>
      <c r="K32" s="48"/>
      <c r="L32" s="48"/>
      <c r="M32" s="48"/>
      <c r="N32" s="48"/>
      <c r="O32" s="48"/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f t="shared" si="0"/>
        <v>153</v>
      </c>
    </row>
    <row r="33" spans="1:24" ht="15.75" customHeight="1" x14ac:dyDescent="0.25">
      <c r="A33" s="48">
        <v>44</v>
      </c>
      <c r="B33" s="49">
        <v>44865</v>
      </c>
      <c r="C33" s="50">
        <v>6</v>
      </c>
      <c r="D33" s="50">
        <v>0</v>
      </c>
      <c r="E33" s="50">
        <v>11</v>
      </c>
      <c r="F33" s="50">
        <v>28</v>
      </c>
      <c r="G33" s="50">
        <v>94</v>
      </c>
      <c r="H33" s="50">
        <v>5</v>
      </c>
      <c r="I33" s="50">
        <v>2</v>
      </c>
      <c r="J33" s="50">
        <v>5</v>
      </c>
      <c r="K33" s="50">
        <v>6</v>
      </c>
      <c r="L33" s="50">
        <v>0</v>
      </c>
      <c r="M33" s="50">
        <v>1</v>
      </c>
      <c r="N33" s="50">
        <v>0</v>
      </c>
      <c r="O33" s="50">
        <v>6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1</v>
      </c>
      <c r="X33" s="50">
        <f t="shared" si="0"/>
        <v>165</v>
      </c>
    </row>
    <row r="34" spans="1:24" ht="15.75" customHeight="1" x14ac:dyDescent="0.25">
      <c r="A34" s="63" t="s">
        <v>25</v>
      </c>
      <c r="B34" s="64"/>
      <c r="C34" s="51">
        <f>+SUM(C3:C33)</f>
        <v>68</v>
      </c>
      <c r="D34" s="51">
        <f t="shared" ref="D34:V34" si="1">+SUM(D3:D33)</f>
        <v>1</v>
      </c>
      <c r="E34" s="51">
        <f t="shared" si="1"/>
        <v>274</v>
      </c>
      <c r="F34" s="51">
        <f t="shared" si="1"/>
        <v>754</v>
      </c>
      <c r="G34" s="51">
        <f t="shared" si="1"/>
        <v>2903</v>
      </c>
      <c r="H34" s="51">
        <f t="shared" si="1"/>
        <v>80</v>
      </c>
      <c r="I34" s="51">
        <f t="shared" si="1"/>
        <v>11</v>
      </c>
      <c r="J34" s="51">
        <f t="shared" si="1"/>
        <v>148</v>
      </c>
      <c r="K34" s="51">
        <f t="shared" si="1"/>
        <v>114</v>
      </c>
      <c r="L34" s="51">
        <f t="shared" si="1"/>
        <v>81</v>
      </c>
      <c r="M34" s="51">
        <f t="shared" si="1"/>
        <v>5</v>
      </c>
      <c r="N34" s="51">
        <f t="shared" si="1"/>
        <v>65</v>
      </c>
      <c r="O34" s="51">
        <f t="shared" si="1"/>
        <v>175</v>
      </c>
      <c r="P34" s="51">
        <f t="shared" si="1"/>
        <v>0</v>
      </c>
      <c r="Q34" s="51">
        <f t="shared" si="1"/>
        <v>341</v>
      </c>
      <c r="R34" s="51">
        <f t="shared" si="1"/>
        <v>172</v>
      </c>
      <c r="S34" s="51">
        <f t="shared" si="1"/>
        <v>22</v>
      </c>
      <c r="T34" s="51">
        <f t="shared" si="1"/>
        <v>378</v>
      </c>
      <c r="U34" s="51">
        <f t="shared" si="1"/>
        <v>148</v>
      </c>
      <c r="V34" s="51">
        <f t="shared" si="1"/>
        <v>0</v>
      </c>
      <c r="W34" s="51">
        <f>+SUM(W3:W33)</f>
        <v>212</v>
      </c>
      <c r="X34" s="51">
        <f>+SUM(X3:X33)</f>
        <v>5952</v>
      </c>
    </row>
    <row r="35" spans="1:24" ht="15.75" customHeight="1" x14ac:dyDescent="0.25"/>
    <row r="36" spans="1:24" ht="15.75" customHeight="1" x14ac:dyDescent="0.25"/>
    <row r="37" spans="1:24" ht="15.75" customHeight="1" x14ac:dyDescent="0.25"/>
    <row r="38" spans="1:24" ht="15.75" customHeight="1" x14ac:dyDescent="0.25"/>
    <row r="39" spans="1:24" ht="15.75" customHeight="1" x14ac:dyDescent="0.25"/>
    <row r="40" spans="1:24" ht="15.75" customHeight="1" x14ac:dyDescent="0.25"/>
    <row r="41" spans="1:24" ht="15.75" customHeight="1" x14ac:dyDescent="0.25"/>
    <row r="42" spans="1:24" ht="15.75" customHeight="1" x14ac:dyDescent="0.25"/>
    <row r="43" spans="1:24" ht="15.75" customHeight="1" x14ac:dyDescent="0.25"/>
    <row r="44" spans="1:24" ht="15.75" customHeight="1" x14ac:dyDescent="0.25"/>
    <row r="45" spans="1:24" ht="15.75" customHeight="1" x14ac:dyDescent="0.25"/>
    <row r="46" spans="1:24" ht="15.75" customHeight="1" x14ac:dyDescent="0.25"/>
    <row r="47" spans="1:24" ht="15.75" customHeight="1" x14ac:dyDescent="0.25"/>
    <row r="48" spans="1:2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0">
    <mergeCell ref="X1:X2"/>
    <mergeCell ref="I1:J1"/>
    <mergeCell ref="L1:M1"/>
    <mergeCell ref="A34:B34"/>
    <mergeCell ref="R1:S1"/>
    <mergeCell ref="U1:V1"/>
    <mergeCell ref="A1:A2"/>
    <mergeCell ref="B1:B2"/>
    <mergeCell ref="C1:D1"/>
    <mergeCell ref="F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1004"/>
  <sheetViews>
    <sheetView tabSelected="1" zoomScale="55" zoomScaleNormal="55" workbookViewId="0">
      <pane xSplit="2" ySplit="2" topLeftCell="C21" activePane="bottomRight" state="frozen"/>
      <selection pane="topRight" activeCell="C1" sqref="C1"/>
      <selection pane="bottomLeft" activeCell="A6" sqref="A6"/>
      <selection pane="bottomRight" activeCell="H32" sqref="H32"/>
    </sheetView>
  </sheetViews>
  <sheetFormatPr baseColWidth="10" defaultColWidth="14.42578125" defaultRowHeight="15" customHeight="1" x14ac:dyDescent="0.25"/>
  <cols>
    <col min="1" max="1" width="10.140625" customWidth="1"/>
    <col min="2" max="14" width="10.7109375" customWidth="1"/>
    <col min="15" max="15" width="9.5703125" customWidth="1"/>
    <col min="16" max="27" width="10.7109375" customWidth="1"/>
  </cols>
  <sheetData>
    <row r="1" spans="1:27" ht="15.75" thickBot="1" x14ac:dyDescent="0.3">
      <c r="A1" s="13"/>
      <c r="B1" s="14"/>
      <c r="C1" s="61">
        <v>2.1</v>
      </c>
      <c r="D1" s="62"/>
      <c r="E1" s="2">
        <v>2.2000000000000002</v>
      </c>
      <c r="F1" s="9"/>
      <c r="G1" s="9"/>
      <c r="H1" s="9"/>
      <c r="I1" s="9"/>
      <c r="J1" s="9"/>
      <c r="K1" s="75"/>
      <c r="L1" s="75"/>
      <c r="M1" s="75"/>
      <c r="N1" s="75"/>
      <c r="O1" s="69"/>
      <c r="P1" s="12"/>
      <c r="Q1" s="12"/>
      <c r="R1" s="12"/>
      <c r="S1" s="12">
        <v>2.9</v>
      </c>
      <c r="T1" s="71" t="s">
        <v>2</v>
      </c>
      <c r="U1" s="72"/>
      <c r="V1" s="12">
        <v>2.11</v>
      </c>
      <c r="W1" s="15"/>
      <c r="X1" s="15"/>
      <c r="Y1" s="15"/>
      <c r="Z1" s="59" t="s">
        <v>3</v>
      </c>
      <c r="AA1" s="1"/>
    </row>
    <row r="2" spans="1:27" ht="128.25" thickBot="1" x14ac:dyDescent="0.3">
      <c r="A2" s="13" t="s">
        <v>0</v>
      </c>
      <c r="B2" s="14" t="s">
        <v>1</v>
      </c>
      <c r="C2" s="3" t="s">
        <v>4</v>
      </c>
      <c r="D2" s="4" t="s">
        <v>5</v>
      </c>
      <c r="E2" s="4" t="s">
        <v>6</v>
      </c>
      <c r="F2" s="4" t="s">
        <v>39</v>
      </c>
      <c r="G2" s="3" t="s">
        <v>13</v>
      </c>
      <c r="H2" s="4" t="s">
        <v>14</v>
      </c>
      <c r="I2" s="4" t="s">
        <v>16</v>
      </c>
      <c r="J2" s="46" t="s">
        <v>37</v>
      </c>
      <c r="K2" s="10" t="s">
        <v>28</v>
      </c>
      <c r="L2" s="11" t="s">
        <v>27</v>
      </c>
      <c r="M2" s="46" t="s">
        <v>38</v>
      </c>
      <c r="N2" s="3" t="s">
        <v>7</v>
      </c>
      <c r="O2" s="3" t="s">
        <v>26</v>
      </c>
      <c r="P2" s="3" t="s">
        <v>29</v>
      </c>
      <c r="Q2" s="4" t="s">
        <v>30</v>
      </c>
      <c r="R2" s="4" t="s">
        <v>31</v>
      </c>
      <c r="S2" s="4" t="s">
        <v>32</v>
      </c>
      <c r="T2" s="3" t="s">
        <v>33</v>
      </c>
      <c r="U2" s="4" t="s">
        <v>34</v>
      </c>
      <c r="V2" s="4" t="s">
        <v>40</v>
      </c>
      <c r="W2" s="11" t="s">
        <v>35</v>
      </c>
      <c r="X2" s="11" t="s">
        <v>15</v>
      </c>
      <c r="Y2" s="11" t="s">
        <v>36</v>
      </c>
      <c r="Z2" s="60"/>
      <c r="AA2" s="5"/>
    </row>
    <row r="3" spans="1:27" ht="31.5" customHeight="1" x14ac:dyDescent="0.25">
      <c r="A3" s="76" t="s">
        <v>67</v>
      </c>
      <c r="B3" s="26" t="s">
        <v>69</v>
      </c>
      <c r="C3" s="27">
        <f>+'Final Octubre 2022'!C3</f>
        <v>0</v>
      </c>
      <c r="D3" s="27">
        <f>+'Final Octubre 2022'!D3</f>
        <v>0</v>
      </c>
      <c r="E3" s="27">
        <f>+'Final Octubre 2022'!E3</f>
        <v>0</v>
      </c>
      <c r="F3" s="27">
        <f>+'Final Octubre 2022'!K3</f>
        <v>0</v>
      </c>
      <c r="G3" s="27">
        <f>+'Final Octubre 2022'!L3</f>
        <v>0</v>
      </c>
      <c r="H3" s="27">
        <f>+'Final Octubre 2022'!M3</f>
        <v>0</v>
      </c>
      <c r="I3" s="28">
        <f>+'Final Octubre 2022'!O3</f>
        <v>0</v>
      </c>
      <c r="J3" s="29">
        <f>SUM(C3:I3)</f>
        <v>0</v>
      </c>
      <c r="K3" s="27">
        <f>+'Final Octubre 2022'!I3</f>
        <v>0</v>
      </c>
      <c r="L3" s="27">
        <f>+'Final Octubre 2022'!J3</f>
        <v>0</v>
      </c>
      <c r="M3" s="30">
        <f>SUM(K3:L3)</f>
        <v>0</v>
      </c>
      <c r="N3" s="27">
        <f>+'Final Octubre 2022'!F3</f>
        <v>21</v>
      </c>
      <c r="O3" s="27">
        <f>+'Final Octubre 2022'!G3</f>
        <v>87</v>
      </c>
      <c r="P3" s="28">
        <f>+'Final Octubre 2022'!U3</f>
        <v>0</v>
      </c>
      <c r="Q3" s="28">
        <f>+'Final Octubre 2022'!V3</f>
        <v>0</v>
      </c>
      <c r="R3" s="28">
        <f>+'Final Octubre 2022'!W3</f>
        <v>0</v>
      </c>
      <c r="S3" s="28">
        <f>+'Final Octubre 2022'!Q3</f>
        <v>0</v>
      </c>
      <c r="T3" s="28">
        <f>+'Final Octubre 2022'!R3</f>
        <v>0</v>
      </c>
      <c r="U3" s="28">
        <f>+'Final Octubre 2022'!S3</f>
        <v>0</v>
      </c>
      <c r="V3" s="28">
        <f>+'Final Octubre 2022'!T3</f>
        <v>0</v>
      </c>
      <c r="W3" s="27">
        <f>+'Final Octubre 2022'!H3</f>
        <v>0</v>
      </c>
      <c r="X3" s="28">
        <f>+'Final Octubre 2022'!N3</f>
        <v>0</v>
      </c>
      <c r="Y3" s="27">
        <f>+'Final Octubre 2022'!P3</f>
        <v>0</v>
      </c>
      <c r="Z3" s="31">
        <f>SUM(J3,M3:X3)</f>
        <v>108</v>
      </c>
      <c r="AA3" s="7"/>
    </row>
    <row r="4" spans="1:27" ht="30" x14ac:dyDescent="0.25">
      <c r="A4" s="77"/>
      <c r="B4" s="32" t="s">
        <v>68</v>
      </c>
      <c r="C4" s="27">
        <f>+'Final Octubre 2022'!C4</f>
        <v>0</v>
      </c>
      <c r="D4" s="27">
        <f>+'Final Octubre 2022'!D4</f>
        <v>0</v>
      </c>
      <c r="E4" s="27">
        <f>+'Final Octubre 2022'!E4</f>
        <v>0</v>
      </c>
      <c r="F4" s="27">
        <f>+'Final Octubre 2022'!K4</f>
        <v>0</v>
      </c>
      <c r="G4" s="27">
        <f>+'Final Octubre 2022'!L4</f>
        <v>0</v>
      </c>
      <c r="H4" s="27">
        <f>+'Final Octubre 2022'!M4</f>
        <v>0</v>
      </c>
      <c r="I4" s="28">
        <f>+'Final Octubre 2022'!O4</f>
        <v>0</v>
      </c>
      <c r="J4" s="29">
        <f t="shared" ref="J4:J10" si="0">SUM(C4:I4)</f>
        <v>0</v>
      </c>
      <c r="K4" s="27">
        <f>+'Final Octubre 2022'!I4</f>
        <v>0</v>
      </c>
      <c r="L4" s="27">
        <f>+'Final Octubre 2022'!J4</f>
        <v>0</v>
      </c>
      <c r="M4" s="30">
        <f t="shared" ref="M4:M10" si="1">SUM(K4:L4)</f>
        <v>0</v>
      </c>
      <c r="N4" s="27">
        <f>+'Final Octubre 2022'!F4</f>
        <v>19</v>
      </c>
      <c r="O4" s="27">
        <f>+'Final Octubre 2022'!G4</f>
        <v>156</v>
      </c>
      <c r="P4" s="28">
        <f>+'Final Octubre 2022'!U4</f>
        <v>0</v>
      </c>
      <c r="Q4" s="28">
        <f>+'Final Octubre 2022'!V4</f>
        <v>0</v>
      </c>
      <c r="R4" s="28">
        <f>+'Final Octubre 2022'!W4</f>
        <v>0</v>
      </c>
      <c r="S4" s="28">
        <f>+'Final Octubre 2022'!Q4</f>
        <v>0</v>
      </c>
      <c r="T4" s="28">
        <f>+'Final Octubre 2022'!R4</f>
        <v>0</v>
      </c>
      <c r="U4" s="28">
        <f>+'Final Octubre 2022'!S4</f>
        <v>0</v>
      </c>
      <c r="V4" s="28">
        <f>+'Final Octubre 2022'!T4</f>
        <v>0</v>
      </c>
      <c r="W4" s="27">
        <f>+'Final Octubre 2022'!H4</f>
        <v>0</v>
      </c>
      <c r="X4" s="28">
        <f>+'Final Octubre 2022'!N4</f>
        <v>0</v>
      </c>
      <c r="Y4" s="27">
        <f>+'Final Octubre 2022'!P4</f>
        <v>0</v>
      </c>
      <c r="Z4" s="31">
        <f t="shared" ref="Z4:Z36" si="2">SUM(J4,M4:X4)</f>
        <v>175</v>
      </c>
      <c r="AA4" s="7"/>
    </row>
    <row r="5" spans="1:27" ht="15.75" x14ac:dyDescent="0.25">
      <c r="A5" s="77"/>
      <c r="B5" s="34"/>
      <c r="C5" s="33">
        <f>+SUM(C3:C4)</f>
        <v>0</v>
      </c>
      <c r="D5" s="33">
        <f t="shared" ref="D5:Z5" si="3">+SUM(D3:D4)</f>
        <v>0</v>
      </c>
      <c r="E5" s="33">
        <f t="shared" si="3"/>
        <v>0</v>
      </c>
      <c r="F5" s="33">
        <f t="shared" si="3"/>
        <v>0</v>
      </c>
      <c r="G5" s="33">
        <f t="shared" si="3"/>
        <v>0</v>
      </c>
      <c r="H5" s="33">
        <f t="shared" si="3"/>
        <v>0</v>
      </c>
      <c r="I5" s="33">
        <f t="shared" si="3"/>
        <v>0</v>
      </c>
      <c r="J5" s="33">
        <f t="shared" si="3"/>
        <v>0</v>
      </c>
      <c r="K5" s="33">
        <f t="shared" si="3"/>
        <v>0</v>
      </c>
      <c r="L5" s="33">
        <f t="shared" si="3"/>
        <v>0</v>
      </c>
      <c r="M5" s="33">
        <f t="shared" si="3"/>
        <v>0</v>
      </c>
      <c r="N5" s="33">
        <f t="shared" si="3"/>
        <v>40</v>
      </c>
      <c r="O5" s="33">
        <f t="shared" si="3"/>
        <v>243</v>
      </c>
      <c r="P5" s="33">
        <f t="shared" si="3"/>
        <v>0</v>
      </c>
      <c r="Q5" s="33">
        <f t="shared" si="3"/>
        <v>0</v>
      </c>
      <c r="R5" s="33">
        <f t="shared" si="3"/>
        <v>0</v>
      </c>
      <c r="S5" s="33">
        <f t="shared" si="3"/>
        <v>0</v>
      </c>
      <c r="T5" s="33">
        <f t="shared" si="3"/>
        <v>0</v>
      </c>
      <c r="U5" s="33">
        <f t="shared" si="3"/>
        <v>0</v>
      </c>
      <c r="V5" s="33">
        <f t="shared" si="3"/>
        <v>0</v>
      </c>
      <c r="W5" s="33">
        <f t="shared" si="3"/>
        <v>0</v>
      </c>
      <c r="X5" s="33">
        <f t="shared" si="3"/>
        <v>0</v>
      </c>
      <c r="Y5" s="33">
        <f t="shared" si="3"/>
        <v>0</v>
      </c>
      <c r="Z5" s="33">
        <f t="shared" si="3"/>
        <v>283</v>
      </c>
      <c r="AA5" s="7"/>
    </row>
    <row r="6" spans="1:27" ht="31.5" x14ac:dyDescent="0.25">
      <c r="A6" s="77" t="s">
        <v>84</v>
      </c>
      <c r="B6" s="26" t="s">
        <v>70</v>
      </c>
      <c r="C6" s="27">
        <f>+'Final Octubre 2022'!C5</f>
        <v>3</v>
      </c>
      <c r="D6" s="27">
        <f>+'Final Octubre 2022'!D5</f>
        <v>0</v>
      </c>
      <c r="E6" s="27">
        <f>+'Final Octubre 2022'!E5</f>
        <v>12</v>
      </c>
      <c r="F6" s="27">
        <f>+'Final Octubre 2022'!K5</f>
        <v>7</v>
      </c>
      <c r="G6" s="27">
        <f>+'Final Octubre 2022'!L5</f>
        <v>7</v>
      </c>
      <c r="H6" s="27">
        <f>+'Final Octubre 2022'!M5</f>
        <v>0</v>
      </c>
      <c r="I6" s="28">
        <f>+'Final Octubre 2022'!O5</f>
        <v>10</v>
      </c>
      <c r="J6" s="29">
        <f t="shared" si="0"/>
        <v>39</v>
      </c>
      <c r="K6" s="27">
        <f>+'Final Octubre 2022'!I5</f>
        <v>0</v>
      </c>
      <c r="L6" s="27">
        <f>+'Final Octubre 2022'!J5</f>
        <v>7</v>
      </c>
      <c r="M6" s="30">
        <f t="shared" si="1"/>
        <v>7</v>
      </c>
      <c r="N6" s="27">
        <f>+'Final Octubre 2022'!F5</f>
        <v>27</v>
      </c>
      <c r="O6" s="27">
        <f>+'Final Octubre 2022'!G5</f>
        <v>109</v>
      </c>
      <c r="P6" s="28">
        <f>+'Final Octubre 2022'!U5</f>
        <v>10</v>
      </c>
      <c r="Q6" s="28">
        <f>+'Final Octubre 2022'!V5</f>
        <v>0</v>
      </c>
      <c r="R6" s="28">
        <f>+'Final Octubre 2022'!W5</f>
        <v>17</v>
      </c>
      <c r="S6" s="28">
        <f>+'Final Octubre 2022'!Q5</f>
        <v>18</v>
      </c>
      <c r="T6" s="28">
        <f>+'Final Octubre 2022'!R5</f>
        <v>4</v>
      </c>
      <c r="U6" s="28">
        <f>+'Final Octubre 2022'!S5</f>
        <v>1</v>
      </c>
      <c r="V6" s="28">
        <f>+'Final Octubre 2022'!T5</f>
        <v>33</v>
      </c>
      <c r="W6" s="27">
        <f>+'Final Octubre 2022'!H5</f>
        <v>2</v>
      </c>
      <c r="X6" s="28">
        <f>+'Final Octubre 2022'!N5</f>
        <v>2</v>
      </c>
      <c r="Y6" s="27">
        <f>+'Final Octubre 2022'!P5</f>
        <v>0</v>
      </c>
      <c r="Z6" s="31">
        <f t="shared" si="2"/>
        <v>269</v>
      </c>
      <c r="AA6" s="7"/>
    </row>
    <row r="7" spans="1:27" ht="31.5" x14ac:dyDescent="0.25">
      <c r="A7" s="77"/>
      <c r="B7" s="26" t="s">
        <v>71</v>
      </c>
      <c r="C7" s="27">
        <f>+'Final Octubre 2022'!C6</f>
        <v>3</v>
      </c>
      <c r="D7" s="27">
        <f>+'Final Octubre 2022'!D6</f>
        <v>0</v>
      </c>
      <c r="E7" s="27">
        <f>+'Final Octubre 2022'!E6</f>
        <v>15</v>
      </c>
      <c r="F7" s="27">
        <f>+'Final Octubre 2022'!K6</f>
        <v>3</v>
      </c>
      <c r="G7" s="27">
        <f>+'Final Octubre 2022'!L6</f>
        <v>4</v>
      </c>
      <c r="H7" s="27">
        <f>+'Final Octubre 2022'!M6</f>
        <v>0</v>
      </c>
      <c r="I7" s="28">
        <f>+'Final Octubre 2022'!O6</f>
        <v>12</v>
      </c>
      <c r="J7" s="29">
        <f t="shared" si="0"/>
        <v>37</v>
      </c>
      <c r="K7" s="27">
        <f>+'Final Octubre 2022'!I6</f>
        <v>0</v>
      </c>
      <c r="L7" s="27">
        <f>+'Final Octubre 2022'!J6</f>
        <v>6</v>
      </c>
      <c r="M7" s="30">
        <f t="shared" si="1"/>
        <v>6</v>
      </c>
      <c r="N7" s="27">
        <f>+'Final Octubre 2022'!F6</f>
        <v>30</v>
      </c>
      <c r="O7" s="27">
        <f>+'Final Octubre 2022'!G6</f>
        <v>89</v>
      </c>
      <c r="P7" s="28">
        <f>+'Final Octubre 2022'!U6</f>
        <v>11</v>
      </c>
      <c r="Q7" s="28">
        <f>+'Final Octubre 2022'!V6</f>
        <v>0</v>
      </c>
      <c r="R7" s="28">
        <f>+'Final Octubre 2022'!W6</f>
        <v>7</v>
      </c>
      <c r="S7" s="28">
        <f>+'Final Octubre 2022'!Q6</f>
        <v>13</v>
      </c>
      <c r="T7" s="28">
        <f>+'Final Octubre 2022'!R6</f>
        <v>8</v>
      </c>
      <c r="U7" s="28">
        <f>+'Final Octubre 2022'!S6</f>
        <v>1</v>
      </c>
      <c r="V7" s="28">
        <f>+'Final Octubre 2022'!T6</f>
        <v>18</v>
      </c>
      <c r="W7" s="27">
        <f>+'Final Octubre 2022'!H6</f>
        <v>2</v>
      </c>
      <c r="X7" s="28">
        <f>+'Final Octubre 2022'!N6</f>
        <v>1</v>
      </c>
      <c r="Y7" s="27">
        <f>+'Final Octubre 2022'!P6</f>
        <v>0</v>
      </c>
      <c r="Z7" s="31">
        <f t="shared" si="2"/>
        <v>223</v>
      </c>
      <c r="AA7" s="7"/>
    </row>
    <row r="8" spans="1:27" ht="30" customHeight="1" x14ac:dyDescent="0.25">
      <c r="A8" s="77"/>
      <c r="B8" s="32" t="s">
        <v>72</v>
      </c>
      <c r="C8" s="27">
        <f>+'Final Octubre 2022'!C7</f>
        <v>6</v>
      </c>
      <c r="D8" s="27">
        <f>+'Final Octubre 2022'!D7</f>
        <v>0</v>
      </c>
      <c r="E8" s="27">
        <f>+'Final Octubre 2022'!E7</f>
        <v>10</v>
      </c>
      <c r="F8" s="27">
        <f>+'Final Octubre 2022'!K7</f>
        <v>8</v>
      </c>
      <c r="G8" s="27">
        <f>+'Final Octubre 2022'!L7</f>
        <v>4</v>
      </c>
      <c r="H8" s="27">
        <f>+'Final Octubre 2022'!M7</f>
        <v>0</v>
      </c>
      <c r="I8" s="28">
        <f>+'Final Octubre 2022'!O7</f>
        <v>9</v>
      </c>
      <c r="J8" s="29">
        <f>SUM(C8:I8)</f>
        <v>37</v>
      </c>
      <c r="K8" s="27">
        <f>+'Final Octubre 2022'!I7</f>
        <v>0</v>
      </c>
      <c r="L8" s="27">
        <f>+'Final Octubre 2022'!J7</f>
        <v>8</v>
      </c>
      <c r="M8" s="30">
        <f t="shared" si="1"/>
        <v>8</v>
      </c>
      <c r="N8" s="27">
        <f>+'Final Octubre 2022'!F7</f>
        <v>30</v>
      </c>
      <c r="O8" s="27">
        <f>+'Final Octubre 2022'!G7</f>
        <v>84</v>
      </c>
      <c r="P8" s="28">
        <f>+'Final Octubre 2022'!U7</f>
        <v>13</v>
      </c>
      <c r="Q8" s="28">
        <f>+'Final Octubre 2022'!V7</f>
        <v>0</v>
      </c>
      <c r="R8" s="28">
        <f>+'Final Octubre 2022'!W7</f>
        <v>14</v>
      </c>
      <c r="S8" s="28">
        <f>+'Final Octubre 2022'!Q7</f>
        <v>24</v>
      </c>
      <c r="T8" s="28">
        <f>+'Final Octubre 2022'!R7</f>
        <v>18</v>
      </c>
      <c r="U8" s="28">
        <f>+'Final Octubre 2022'!S7</f>
        <v>3</v>
      </c>
      <c r="V8" s="28">
        <f>+'Final Octubre 2022'!T7</f>
        <v>32</v>
      </c>
      <c r="W8" s="27">
        <f>+'Final Octubre 2022'!H7</f>
        <v>5</v>
      </c>
      <c r="X8" s="28">
        <f>+'Final Octubre 2022'!N7</f>
        <v>0</v>
      </c>
      <c r="Y8" s="27">
        <f>+'Final Octubre 2022'!P7</f>
        <v>0</v>
      </c>
      <c r="Z8" s="31">
        <f t="shared" si="2"/>
        <v>268</v>
      </c>
      <c r="AA8" s="7"/>
    </row>
    <row r="9" spans="1:27" ht="31.5" x14ac:dyDescent="0.25">
      <c r="A9" s="77"/>
      <c r="B9" s="26" t="s">
        <v>73</v>
      </c>
      <c r="C9" s="27">
        <f>+'Final Octubre 2022'!C8</f>
        <v>6</v>
      </c>
      <c r="D9" s="27">
        <f>+'Final Octubre 2022'!D8</f>
        <v>0</v>
      </c>
      <c r="E9" s="27">
        <f>+'Final Octubre 2022'!E8</f>
        <v>16</v>
      </c>
      <c r="F9" s="27">
        <f>+'Final Octubre 2022'!K8</f>
        <v>7</v>
      </c>
      <c r="G9" s="27">
        <f>+'Final Octubre 2022'!L8</f>
        <v>3</v>
      </c>
      <c r="H9" s="27">
        <f>+'Final Octubre 2022'!M8</f>
        <v>0</v>
      </c>
      <c r="I9" s="28">
        <f>+'Final Octubre 2022'!O8</f>
        <v>8</v>
      </c>
      <c r="J9" s="29">
        <f t="shared" si="0"/>
        <v>40</v>
      </c>
      <c r="K9" s="27">
        <f>+'Final Octubre 2022'!I8</f>
        <v>0</v>
      </c>
      <c r="L9" s="27">
        <f>+'Final Octubre 2022'!J8</f>
        <v>7</v>
      </c>
      <c r="M9" s="30">
        <f t="shared" si="1"/>
        <v>7</v>
      </c>
      <c r="N9" s="27">
        <f>+'Final Octubre 2022'!F8</f>
        <v>31</v>
      </c>
      <c r="O9" s="27">
        <f>+'Final Octubre 2022'!G8</f>
        <v>59</v>
      </c>
      <c r="P9" s="28">
        <f>+'Final Octubre 2022'!U8</f>
        <v>5</v>
      </c>
      <c r="Q9" s="28">
        <f>+'Final Octubre 2022'!V8</f>
        <v>0</v>
      </c>
      <c r="R9" s="28">
        <f>+'Final Octubre 2022'!W8</f>
        <v>7</v>
      </c>
      <c r="S9" s="28">
        <f>+'Final Octubre 2022'!Q8</f>
        <v>13</v>
      </c>
      <c r="T9" s="28">
        <f>+'Final Octubre 2022'!R8</f>
        <v>7</v>
      </c>
      <c r="U9" s="28">
        <f>+'Final Octubre 2022'!S8</f>
        <v>0</v>
      </c>
      <c r="V9" s="28">
        <f>+'Final Octubre 2022'!T8</f>
        <v>14</v>
      </c>
      <c r="W9" s="27">
        <f>+'Final Octubre 2022'!H8</f>
        <v>3</v>
      </c>
      <c r="X9" s="28">
        <f>+'Final Octubre 2022'!N8</f>
        <v>1</v>
      </c>
      <c r="Y9" s="27">
        <f>+'Final Octubre 2022'!P8</f>
        <v>0</v>
      </c>
      <c r="Z9" s="31">
        <f t="shared" si="2"/>
        <v>187</v>
      </c>
      <c r="AA9" s="7"/>
    </row>
    <row r="10" spans="1:27" ht="31.5" x14ac:dyDescent="0.25">
      <c r="A10" s="77"/>
      <c r="B10" s="26" t="s">
        <v>74</v>
      </c>
      <c r="C10" s="27">
        <f>+'Final Octubre 2022'!C9</f>
        <v>5</v>
      </c>
      <c r="D10" s="27">
        <f>+'Final Octubre 2022'!D9</f>
        <v>0</v>
      </c>
      <c r="E10" s="27">
        <f>+'Final Octubre 2022'!E9</f>
        <v>16</v>
      </c>
      <c r="F10" s="27">
        <f>+'Final Octubre 2022'!K9</f>
        <v>4</v>
      </c>
      <c r="G10" s="27">
        <f>+'Final Octubre 2022'!L9</f>
        <v>3</v>
      </c>
      <c r="H10" s="27">
        <f>+'Final Octubre 2022'!M9</f>
        <v>1</v>
      </c>
      <c r="I10" s="28">
        <f>+'Final Octubre 2022'!O9</f>
        <v>9</v>
      </c>
      <c r="J10" s="29">
        <f t="shared" si="0"/>
        <v>38</v>
      </c>
      <c r="K10" s="27">
        <f>+'Final Octubre 2022'!I9</f>
        <v>1</v>
      </c>
      <c r="L10" s="27">
        <f>+'Final Octubre 2022'!J9</f>
        <v>0</v>
      </c>
      <c r="M10" s="30">
        <f t="shared" si="1"/>
        <v>1</v>
      </c>
      <c r="N10" s="27">
        <f>+'Final Octubre 2022'!F9</f>
        <v>22</v>
      </c>
      <c r="O10" s="27">
        <f>+'Final Octubre 2022'!G9</f>
        <v>74</v>
      </c>
      <c r="P10" s="28">
        <f>+'Final Octubre 2022'!U9</f>
        <v>5</v>
      </c>
      <c r="Q10" s="28">
        <f>+'Final Octubre 2022'!V9</f>
        <v>0</v>
      </c>
      <c r="R10" s="28">
        <f>+'Final Octubre 2022'!W9</f>
        <v>7</v>
      </c>
      <c r="S10" s="28">
        <f>+'Final Octubre 2022'!Q9</f>
        <v>12</v>
      </c>
      <c r="T10" s="28">
        <f>+'Final Octubre 2022'!R9</f>
        <v>2</v>
      </c>
      <c r="U10" s="28">
        <f>+'Final Octubre 2022'!S9</f>
        <v>1</v>
      </c>
      <c r="V10" s="28">
        <f>+'Final Octubre 2022'!T9</f>
        <v>15</v>
      </c>
      <c r="W10" s="27">
        <f>+'Final Octubre 2022'!H9</f>
        <v>3</v>
      </c>
      <c r="X10" s="28">
        <f>+'Final Octubre 2022'!N9</f>
        <v>4</v>
      </c>
      <c r="Y10" s="27">
        <f>+'Final Octubre 2022'!P9</f>
        <v>0</v>
      </c>
      <c r="Z10" s="31">
        <f t="shared" si="2"/>
        <v>184</v>
      </c>
      <c r="AA10" s="7"/>
    </row>
    <row r="11" spans="1:27" ht="31.5" x14ac:dyDescent="0.25">
      <c r="A11" s="77"/>
      <c r="B11" s="26" t="s">
        <v>75</v>
      </c>
      <c r="C11" s="27">
        <f>+'Final Octubre 2022'!C10</f>
        <v>0</v>
      </c>
      <c r="D11" s="27">
        <f>+'Final Octubre 2022'!D10</f>
        <v>0</v>
      </c>
      <c r="E11" s="27">
        <f>+'Final Octubre 2022'!E10</f>
        <v>0</v>
      </c>
      <c r="F11" s="27">
        <f>+'Final Octubre 2022'!K10</f>
        <v>0</v>
      </c>
      <c r="G11" s="27">
        <f>+'Final Octubre 2022'!L10</f>
        <v>0</v>
      </c>
      <c r="H11" s="27">
        <f>+'Final Octubre 2022'!M10</f>
        <v>0</v>
      </c>
      <c r="I11" s="28">
        <f>+'Final Octubre 2022'!O10</f>
        <v>0</v>
      </c>
      <c r="J11" s="29">
        <f>SUM(C11:I11)</f>
        <v>0</v>
      </c>
      <c r="K11" s="27">
        <f>+'Final Octubre 2022'!I10</f>
        <v>0</v>
      </c>
      <c r="L11" s="27">
        <f>+'Final Octubre 2022'!J10</f>
        <v>0</v>
      </c>
      <c r="M11" s="30">
        <f>SUM(K11:L11)</f>
        <v>0</v>
      </c>
      <c r="N11" s="27">
        <f>+'Final Octubre 2022'!F10</f>
        <v>22</v>
      </c>
      <c r="O11" s="27">
        <f>+'Final Octubre 2022'!G10</f>
        <v>101</v>
      </c>
      <c r="P11" s="28">
        <f>+'Final Octubre 2022'!U10</f>
        <v>0</v>
      </c>
      <c r="Q11" s="28">
        <f>+'Final Octubre 2022'!V10</f>
        <v>0</v>
      </c>
      <c r="R11" s="28">
        <f>+'Final Octubre 2022'!W10</f>
        <v>0</v>
      </c>
      <c r="S11" s="28">
        <f>+'Final Octubre 2022'!Q10</f>
        <v>0</v>
      </c>
      <c r="T11" s="28">
        <f>+'Final Octubre 2022'!R10</f>
        <v>0</v>
      </c>
      <c r="U11" s="28">
        <f>+'Final Octubre 2022'!S10</f>
        <v>0</v>
      </c>
      <c r="V11" s="28">
        <f>+'Final Octubre 2022'!T10</f>
        <v>0</v>
      </c>
      <c r="W11" s="27">
        <f>+'Final Octubre 2022'!H10</f>
        <v>0</v>
      </c>
      <c r="X11" s="28">
        <f>+'Final Octubre 2022'!N10</f>
        <v>0</v>
      </c>
      <c r="Y11" s="27">
        <f>+'Final Octubre 2022'!P10</f>
        <v>0</v>
      </c>
      <c r="Z11" s="31">
        <f t="shared" si="2"/>
        <v>123</v>
      </c>
      <c r="AA11" s="7"/>
    </row>
    <row r="12" spans="1:27" ht="31.5" x14ac:dyDescent="0.25">
      <c r="A12" s="77"/>
      <c r="B12" s="26" t="s">
        <v>76</v>
      </c>
      <c r="C12" s="27">
        <f>+'Final Octubre 2022'!C11</f>
        <v>0</v>
      </c>
      <c r="D12" s="27">
        <f>+'Final Octubre 2022'!D11</f>
        <v>0</v>
      </c>
      <c r="E12" s="27">
        <f>+'Final Octubre 2022'!E11</f>
        <v>0</v>
      </c>
      <c r="F12" s="27">
        <f>+'Final Octubre 2022'!K11</f>
        <v>0</v>
      </c>
      <c r="G12" s="27">
        <f>+'Final Octubre 2022'!L11</f>
        <v>0</v>
      </c>
      <c r="H12" s="27">
        <f>+'Final Octubre 2022'!M11</f>
        <v>0</v>
      </c>
      <c r="I12" s="28">
        <f>+'Final Octubre 2022'!O11</f>
        <v>0</v>
      </c>
      <c r="J12" s="29">
        <f t="shared" ref="J12:J36" si="4">SUM(C12:I12)</f>
        <v>0</v>
      </c>
      <c r="K12" s="27">
        <f>+'Final Octubre 2022'!I11</f>
        <v>0</v>
      </c>
      <c r="L12" s="27">
        <f>+'Final Octubre 2022'!J11</f>
        <v>0</v>
      </c>
      <c r="M12" s="30">
        <f t="shared" ref="M12:M36" si="5">SUM(K12:L12)</f>
        <v>0</v>
      </c>
      <c r="N12" s="27">
        <f>+'Final Octubre 2022'!F11</f>
        <v>22</v>
      </c>
      <c r="O12" s="27">
        <f>+'Final Octubre 2022'!G11</f>
        <v>123</v>
      </c>
      <c r="P12" s="28">
        <f>+'Final Octubre 2022'!U11</f>
        <v>0</v>
      </c>
      <c r="Q12" s="28">
        <f>+'Final Octubre 2022'!V11</f>
        <v>0</v>
      </c>
      <c r="R12" s="28">
        <f>+'Final Octubre 2022'!W11</f>
        <v>0</v>
      </c>
      <c r="S12" s="28">
        <f>+'Final Octubre 2022'!Q11</f>
        <v>0</v>
      </c>
      <c r="T12" s="28">
        <f>+'Final Octubre 2022'!R11</f>
        <v>0</v>
      </c>
      <c r="U12" s="28">
        <f>+'Final Octubre 2022'!S11</f>
        <v>0</v>
      </c>
      <c r="V12" s="28">
        <f>+'Final Octubre 2022'!T11</f>
        <v>0</v>
      </c>
      <c r="W12" s="27">
        <f>+'Final Octubre 2022'!H11</f>
        <v>0</v>
      </c>
      <c r="X12" s="28">
        <f>+'Final Octubre 2022'!N11</f>
        <v>0</v>
      </c>
      <c r="Y12" s="27">
        <f>+'Final Octubre 2022'!P11</f>
        <v>0</v>
      </c>
      <c r="Z12" s="31">
        <f t="shared" si="2"/>
        <v>145</v>
      </c>
      <c r="AA12" s="7"/>
    </row>
    <row r="13" spans="1:27" ht="15.75" x14ac:dyDescent="0.25">
      <c r="A13" s="77"/>
      <c r="B13" s="34"/>
      <c r="C13" s="33">
        <f>+SUM(C6:C12)</f>
        <v>23</v>
      </c>
      <c r="D13" s="33">
        <f t="shared" ref="D13" si="6">+SUM(D6:D12)</f>
        <v>0</v>
      </c>
      <c r="E13" s="33">
        <f>+SUM(E6:E12)</f>
        <v>69</v>
      </c>
      <c r="F13" s="33">
        <f t="shared" ref="F13:Z13" si="7">+SUM(F6:F12)</f>
        <v>29</v>
      </c>
      <c r="G13" s="33">
        <f t="shared" si="7"/>
        <v>21</v>
      </c>
      <c r="H13" s="33">
        <f t="shared" si="7"/>
        <v>1</v>
      </c>
      <c r="I13" s="33">
        <f t="shared" si="7"/>
        <v>48</v>
      </c>
      <c r="J13" s="33">
        <f t="shared" si="7"/>
        <v>191</v>
      </c>
      <c r="K13" s="33">
        <f t="shared" si="7"/>
        <v>1</v>
      </c>
      <c r="L13" s="33">
        <f t="shared" si="7"/>
        <v>28</v>
      </c>
      <c r="M13" s="33">
        <f t="shared" si="7"/>
        <v>29</v>
      </c>
      <c r="N13" s="33">
        <f t="shared" si="7"/>
        <v>184</v>
      </c>
      <c r="O13" s="33">
        <f t="shared" si="7"/>
        <v>639</v>
      </c>
      <c r="P13" s="33">
        <f t="shared" si="7"/>
        <v>44</v>
      </c>
      <c r="Q13" s="33">
        <f t="shared" si="7"/>
        <v>0</v>
      </c>
      <c r="R13" s="33">
        <f t="shared" si="7"/>
        <v>52</v>
      </c>
      <c r="S13" s="33">
        <f t="shared" si="7"/>
        <v>80</v>
      </c>
      <c r="T13" s="33">
        <f t="shared" si="7"/>
        <v>39</v>
      </c>
      <c r="U13" s="33">
        <f t="shared" si="7"/>
        <v>6</v>
      </c>
      <c r="V13" s="33">
        <f t="shared" si="7"/>
        <v>112</v>
      </c>
      <c r="W13" s="33">
        <f t="shared" si="7"/>
        <v>15</v>
      </c>
      <c r="X13" s="33">
        <f t="shared" si="7"/>
        <v>8</v>
      </c>
      <c r="Y13" s="33">
        <f t="shared" si="7"/>
        <v>0</v>
      </c>
      <c r="Z13" s="33">
        <f t="shared" si="7"/>
        <v>1399</v>
      </c>
      <c r="AA13" s="7"/>
    </row>
    <row r="14" spans="1:27" ht="31.5" x14ac:dyDescent="0.25">
      <c r="A14" s="77" t="s">
        <v>85</v>
      </c>
      <c r="B14" s="26" t="s">
        <v>77</v>
      </c>
      <c r="C14" s="27">
        <f>+'Final Octubre 2022'!C12</f>
        <v>1</v>
      </c>
      <c r="D14" s="27">
        <f>+'Final Octubre 2022'!D12</f>
        <v>0</v>
      </c>
      <c r="E14" s="27">
        <f>+'Final Octubre 2022'!E12</f>
        <v>18</v>
      </c>
      <c r="F14" s="27">
        <f>+'Final Octubre 2022'!K12</f>
        <v>6</v>
      </c>
      <c r="G14" s="27">
        <f>+'Final Octubre 2022'!L12</f>
        <v>3</v>
      </c>
      <c r="H14" s="27">
        <f>+'Final Octubre 2022'!M12</f>
        <v>0</v>
      </c>
      <c r="I14" s="28">
        <f>+'Final Octubre 2022'!O12</f>
        <v>7</v>
      </c>
      <c r="J14" s="29">
        <f t="shared" si="4"/>
        <v>35</v>
      </c>
      <c r="K14" s="27">
        <f>+'Final Octubre 2022'!I12</f>
        <v>0</v>
      </c>
      <c r="L14" s="27">
        <f>+'Final Octubre 2022'!J12</f>
        <v>9</v>
      </c>
      <c r="M14" s="30">
        <f t="shared" si="5"/>
        <v>9</v>
      </c>
      <c r="N14" s="27">
        <f>+'Final Octubre 2022'!F12</f>
        <v>29</v>
      </c>
      <c r="O14" s="27">
        <f>+'Final Octubre 2022'!G12</f>
        <v>86</v>
      </c>
      <c r="P14" s="28">
        <f>+'Final Octubre 2022'!U12</f>
        <v>1</v>
      </c>
      <c r="Q14" s="28">
        <f>+'Final Octubre 2022'!V12</f>
        <v>0</v>
      </c>
      <c r="R14" s="28">
        <f>+'Final Octubre 2022'!W12</f>
        <v>3</v>
      </c>
      <c r="S14" s="28">
        <f>+'Final Octubre 2022'!Q12</f>
        <v>5</v>
      </c>
      <c r="T14" s="28">
        <f>+'Final Octubre 2022'!R12</f>
        <v>2</v>
      </c>
      <c r="U14" s="28">
        <f>+'Final Octubre 2022'!S12</f>
        <v>0</v>
      </c>
      <c r="V14" s="28">
        <f>+'Final Octubre 2022'!T12</f>
        <v>6</v>
      </c>
      <c r="W14" s="27">
        <f>+'Final Octubre 2022'!H12</f>
        <v>2</v>
      </c>
      <c r="X14" s="28">
        <f>+'Final Octubre 2022'!N12</f>
        <v>10</v>
      </c>
      <c r="Y14" s="27">
        <f>+'Final Octubre 2022'!P12</f>
        <v>0</v>
      </c>
      <c r="Z14" s="31">
        <f t="shared" si="2"/>
        <v>188</v>
      </c>
      <c r="AA14" s="7"/>
    </row>
    <row r="15" spans="1:27" ht="31.5" x14ac:dyDescent="0.25">
      <c r="A15" s="77"/>
      <c r="B15" s="26" t="s">
        <v>78</v>
      </c>
      <c r="C15" s="27">
        <f>+'Final Octubre 2022'!C13</f>
        <v>2</v>
      </c>
      <c r="D15" s="27">
        <f>+'Final Octubre 2022'!D13</f>
        <v>0</v>
      </c>
      <c r="E15" s="27">
        <f>+'Final Octubre 2022'!E13</f>
        <v>17</v>
      </c>
      <c r="F15" s="27">
        <f>+'Final Octubre 2022'!K13</f>
        <v>2</v>
      </c>
      <c r="G15" s="27">
        <f>+'Final Octubre 2022'!L13</f>
        <v>3</v>
      </c>
      <c r="H15" s="27">
        <f>+'Final Octubre 2022'!M13</f>
        <v>0</v>
      </c>
      <c r="I15" s="28">
        <f>+'Final Octubre 2022'!O13</f>
        <v>4</v>
      </c>
      <c r="J15" s="29">
        <f t="shared" si="4"/>
        <v>28</v>
      </c>
      <c r="K15" s="27">
        <f>+'Final Octubre 2022'!I13</f>
        <v>2</v>
      </c>
      <c r="L15" s="27">
        <f>+'Final Octubre 2022'!J13</f>
        <v>7</v>
      </c>
      <c r="M15" s="30">
        <f t="shared" si="5"/>
        <v>9</v>
      </c>
      <c r="N15" s="27">
        <f>+'Final Octubre 2022'!F13</f>
        <v>29</v>
      </c>
      <c r="O15" s="27">
        <f>+'Final Octubre 2022'!G13</f>
        <v>80</v>
      </c>
      <c r="P15" s="28">
        <f>+'Final Octubre 2022'!U13</f>
        <v>12</v>
      </c>
      <c r="Q15" s="28">
        <f>+'Final Octubre 2022'!V13</f>
        <v>0</v>
      </c>
      <c r="R15" s="28">
        <f>+'Final Octubre 2022'!W13</f>
        <v>7</v>
      </c>
      <c r="S15" s="28">
        <f>+'Final Octubre 2022'!Q13</f>
        <v>21</v>
      </c>
      <c r="T15" s="28">
        <f>+'Final Octubre 2022'!R13</f>
        <v>11</v>
      </c>
      <c r="U15" s="28">
        <f>+'Final Octubre 2022'!S13</f>
        <v>0</v>
      </c>
      <c r="V15" s="28">
        <f>+'Final Octubre 2022'!T13</f>
        <v>20</v>
      </c>
      <c r="W15" s="27">
        <f>+'Final Octubre 2022'!H13</f>
        <v>3</v>
      </c>
      <c r="X15" s="28">
        <f>+'Final Octubre 2022'!N13</f>
        <v>2</v>
      </c>
      <c r="Y15" s="27">
        <f>+'Final Octubre 2022'!P13</f>
        <v>0</v>
      </c>
      <c r="Z15" s="31">
        <f t="shared" si="2"/>
        <v>222</v>
      </c>
      <c r="AA15" s="7"/>
    </row>
    <row r="16" spans="1:27" ht="30" customHeight="1" x14ac:dyDescent="0.25">
      <c r="A16" s="77"/>
      <c r="B16" s="32" t="s">
        <v>79</v>
      </c>
      <c r="C16" s="27">
        <f>+'Final Octubre 2022'!C14</f>
        <v>4</v>
      </c>
      <c r="D16" s="27">
        <f>+'Final Octubre 2022'!D14</f>
        <v>0</v>
      </c>
      <c r="E16" s="27">
        <f>+'Final Octubre 2022'!E14</f>
        <v>12</v>
      </c>
      <c r="F16" s="27">
        <f>+'Final Octubre 2022'!K14</f>
        <v>6</v>
      </c>
      <c r="G16" s="27">
        <f>+'Final Octubre 2022'!L14</f>
        <v>3</v>
      </c>
      <c r="H16" s="27">
        <f>+'Final Octubre 2022'!M14</f>
        <v>2</v>
      </c>
      <c r="I16" s="28">
        <f>+'Final Octubre 2022'!O14</f>
        <v>10</v>
      </c>
      <c r="J16" s="29">
        <f t="shared" si="4"/>
        <v>37</v>
      </c>
      <c r="K16" s="27">
        <f>+'Final Octubre 2022'!I14</f>
        <v>0</v>
      </c>
      <c r="L16" s="27">
        <f>+'Final Octubre 2022'!J14</f>
        <v>13</v>
      </c>
      <c r="M16" s="30">
        <f t="shared" si="5"/>
        <v>13</v>
      </c>
      <c r="N16" s="27">
        <f>+'Final Octubre 2022'!F14</f>
        <v>33</v>
      </c>
      <c r="O16" s="27">
        <f>+'Final Octubre 2022'!G14</f>
        <v>59</v>
      </c>
      <c r="P16" s="28">
        <f>+'Final Octubre 2022'!U14</f>
        <v>7</v>
      </c>
      <c r="Q16" s="28">
        <f>+'Final Octubre 2022'!V14</f>
        <v>0</v>
      </c>
      <c r="R16" s="28">
        <f>+'Final Octubre 2022'!W14</f>
        <v>12</v>
      </c>
      <c r="S16" s="28">
        <f>+'Final Octubre 2022'!Q14</f>
        <v>18</v>
      </c>
      <c r="T16" s="28">
        <f>+'Final Octubre 2022'!R14</f>
        <v>10</v>
      </c>
      <c r="U16" s="28">
        <f>+'Final Octubre 2022'!S14</f>
        <v>2</v>
      </c>
      <c r="V16" s="28">
        <f>+'Final Octubre 2022'!T14</f>
        <v>22</v>
      </c>
      <c r="W16" s="27">
        <f>+'Final Octubre 2022'!H14</f>
        <v>4</v>
      </c>
      <c r="X16" s="28">
        <f>+'Final Octubre 2022'!N14</f>
        <v>3</v>
      </c>
      <c r="Y16" s="27">
        <f>+'Final Octubre 2022'!P14</f>
        <v>0</v>
      </c>
      <c r="Z16" s="31">
        <f>SUM(J16,M16:X16)</f>
        <v>220</v>
      </c>
      <c r="AA16" s="7"/>
    </row>
    <row r="17" spans="1:27" ht="31.5" x14ac:dyDescent="0.25">
      <c r="A17" s="77"/>
      <c r="B17" s="26" t="s">
        <v>80</v>
      </c>
      <c r="C17" s="27">
        <f>+'Final Octubre 2022'!C15</f>
        <v>3</v>
      </c>
      <c r="D17" s="27">
        <f>+'Final Octubre 2022'!D15</f>
        <v>0</v>
      </c>
      <c r="E17" s="27">
        <f>+'Final Octubre 2022'!E15</f>
        <v>13</v>
      </c>
      <c r="F17" s="27">
        <f>+'Final Octubre 2022'!K15</f>
        <v>12</v>
      </c>
      <c r="G17" s="27">
        <f>+'Final Octubre 2022'!L15</f>
        <v>6</v>
      </c>
      <c r="H17" s="27">
        <f>+'Final Octubre 2022'!M15</f>
        <v>0</v>
      </c>
      <c r="I17" s="28">
        <f>+'Final Octubre 2022'!O15</f>
        <v>8</v>
      </c>
      <c r="J17" s="29">
        <f t="shared" si="4"/>
        <v>42</v>
      </c>
      <c r="K17" s="27">
        <f>+'Final Octubre 2022'!I15</f>
        <v>2</v>
      </c>
      <c r="L17" s="27">
        <f>+'Final Octubre 2022'!J15</f>
        <v>11</v>
      </c>
      <c r="M17" s="30">
        <f t="shared" si="5"/>
        <v>13</v>
      </c>
      <c r="N17" s="27">
        <f>+'Final Octubre 2022'!F15</f>
        <v>31</v>
      </c>
      <c r="O17" s="27">
        <f>+'Final Octubre 2022'!G15</f>
        <v>85</v>
      </c>
      <c r="P17" s="28">
        <f>+'Final Octubre 2022'!U15</f>
        <v>7</v>
      </c>
      <c r="Q17" s="28">
        <f>+'Final Octubre 2022'!V15</f>
        <v>0</v>
      </c>
      <c r="R17" s="28">
        <f>+'Final Octubre 2022'!W15</f>
        <v>10</v>
      </c>
      <c r="S17" s="28">
        <f>+'Final Octubre 2022'!Q15</f>
        <v>15</v>
      </c>
      <c r="T17" s="28">
        <f>+'Final Octubre 2022'!R15</f>
        <v>10</v>
      </c>
      <c r="U17" s="28">
        <f>+'Final Octubre 2022'!S15</f>
        <v>0</v>
      </c>
      <c r="V17" s="28">
        <f>+'Final Octubre 2022'!T15</f>
        <v>14</v>
      </c>
      <c r="W17" s="27">
        <f>+'Final Octubre 2022'!H15</f>
        <v>4</v>
      </c>
      <c r="X17" s="28">
        <f>+'Final Octubre 2022'!N15</f>
        <v>2</v>
      </c>
      <c r="Y17" s="27">
        <f>+'Final Octubre 2022'!P15</f>
        <v>0</v>
      </c>
      <c r="Z17" s="31">
        <f t="shared" si="2"/>
        <v>233</v>
      </c>
      <c r="AA17" s="7"/>
    </row>
    <row r="18" spans="1:27" ht="31.5" x14ac:dyDescent="0.25">
      <c r="A18" s="77"/>
      <c r="B18" s="26" t="s">
        <v>81</v>
      </c>
      <c r="C18" s="27">
        <f>+'Final Octubre 2022'!C16</f>
        <v>3</v>
      </c>
      <c r="D18" s="27">
        <f>+'Final Octubre 2022'!D16</f>
        <v>0</v>
      </c>
      <c r="E18" s="27">
        <f>+'Final Octubre 2022'!E16</f>
        <v>13</v>
      </c>
      <c r="F18" s="27">
        <f>+'Final Octubre 2022'!K16</f>
        <v>1</v>
      </c>
      <c r="G18" s="27">
        <f>+'Final Octubre 2022'!L16</f>
        <v>5</v>
      </c>
      <c r="H18" s="27">
        <f>+'Final Octubre 2022'!M16</f>
        <v>0</v>
      </c>
      <c r="I18" s="28">
        <f>+'Final Octubre 2022'!O16</f>
        <v>9</v>
      </c>
      <c r="J18" s="29">
        <f t="shared" si="4"/>
        <v>31</v>
      </c>
      <c r="K18" s="27">
        <f>+'Final Octubre 2022'!I16</f>
        <v>0</v>
      </c>
      <c r="L18" s="27">
        <f>+'Final Octubre 2022'!J16</f>
        <v>5</v>
      </c>
      <c r="M18" s="30">
        <f t="shared" si="5"/>
        <v>5</v>
      </c>
      <c r="N18" s="27">
        <f>+'Final Octubre 2022'!F16</f>
        <v>16</v>
      </c>
      <c r="O18" s="27">
        <f>+'Final Octubre 2022'!G16</f>
        <v>77</v>
      </c>
      <c r="P18" s="28">
        <f>+'Final Octubre 2022'!U16</f>
        <v>6</v>
      </c>
      <c r="Q18" s="28">
        <f>+'Final Octubre 2022'!V16</f>
        <v>0</v>
      </c>
      <c r="R18" s="28">
        <f>+'Final Octubre 2022'!W16</f>
        <v>10</v>
      </c>
      <c r="S18" s="28">
        <f>+'Final Octubre 2022'!Q16</f>
        <v>10</v>
      </c>
      <c r="T18" s="28">
        <f>+'Final Octubre 2022'!R16</f>
        <v>7</v>
      </c>
      <c r="U18" s="28">
        <f>+'Final Octubre 2022'!S16</f>
        <v>2</v>
      </c>
      <c r="V18" s="28">
        <f>+'Final Octubre 2022'!T16</f>
        <v>9</v>
      </c>
      <c r="W18" s="27">
        <f>+'Final Octubre 2022'!H16</f>
        <v>3</v>
      </c>
      <c r="X18" s="28">
        <f>+'Final Octubre 2022'!N16</f>
        <v>0</v>
      </c>
      <c r="Y18" s="27">
        <f>+'Final Octubre 2022'!P16</f>
        <v>0</v>
      </c>
      <c r="Z18" s="31">
        <f t="shared" si="2"/>
        <v>176</v>
      </c>
      <c r="AA18" s="7"/>
    </row>
    <row r="19" spans="1:27" ht="31.5" x14ac:dyDescent="0.25">
      <c r="A19" s="77"/>
      <c r="B19" s="26" t="s">
        <v>82</v>
      </c>
      <c r="C19" s="27">
        <f>+'Final Octubre 2022'!C17</f>
        <v>0</v>
      </c>
      <c r="D19" s="27">
        <f>+'Final Octubre 2022'!D17</f>
        <v>0</v>
      </c>
      <c r="E19" s="27">
        <f>+'Final Octubre 2022'!E17</f>
        <v>0</v>
      </c>
      <c r="F19" s="27">
        <f>+'Final Octubre 2022'!K17</f>
        <v>0</v>
      </c>
      <c r="G19" s="27">
        <f>+'Final Octubre 2022'!L17</f>
        <v>0</v>
      </c>
      <c r="H19" s="27">
        <f>+'Final Octubre 2022'!M17</f>
        <v>0</v>
      </c>
      <c r="I19" s="28">
        <f>+'Final Octubre 2022'!O17</f>
        <v>0</v>
      </c>
      <c r="J19" s="29">
        <f t="shared" si="4"/>
        <v>0</v>
      </c>
      <c r="K19" s="27">
        <f>+'Final Octubre 2022'!I17</f>
        <v>0</v>
      </c>
      <c r="L19" s="27">
        <f>+'Final Octubre 2022'!J17</f>
        <v>0</v>
      </c>
      <c r="M19" s="30">
        <f t="shared" si="5"/>
        <v>0</v>
      </c>
      <c r="N19" s="27">
        <f>+'Final Octubre 2022'!F17</f>
        <v>30</v>
      </c>
      <c r="O19" s="27">
        <f>+'Final Octubre 2022'!G17</f>
        <v>93</v>
      </c>
      <c r="P19" s="27">
        <f>+'Final Octubre 2022'!U17</f>
        <v>0</v>
      </c>
      <c r="Q19" s="27">
        <f>+'Final Octubre 2022'!V17</f>
        <v>0</v>
      </c>
      <c r="R19" s="27">
        <f>+'Final Octubre 2022'!W17</f>
        <v>0</v>
      </c>
      <c r="S19" s="27">
        <f>+'Final Octubre 2022'!Q17</f>
        <v>0</v>
      </c>
      <c r="T19" s="27">
        <f>+'Final Octubre 2022'!R17</f>
        <v>0</v>
      </c>
      <c r="U19" s="27">
        <f>+'Final Octubre 2022'!S17</f>
        <v>0</v>
      </c>
      <c r="V19" s="27">
        <f>+'Final Octubre 2022'!T17</f>
        <v>0</v>
      </c>
      <c r="W19" s="27">
        <f>+'Final Octubre 2022'!H17</f>
        <v>0</v>
      </c>
      <c r="X19" s="27">
        <f>+'Final Octubre 2022'!N17</f>
        <v>0</v>
      </c>
      <c r="Y19" s="27">
        <f>+'Final Octubre 2022'!P17</f>
        <v>0</v>
      </c>
      <c r="Z19" s="31">
        <f t="shared" si="2"/>
        <v>123</v>
      </c>
      <c r="AA19" s="7"/>
    </row>
    <row r="20" spans="1:27" ht="31.5" x14ac:dyDescent="0.25">
      <c r="A20" s="77"/>
      <c r="B20" s="26" t="s">
        <v>83</v>
      </c>
      <c r="C20" s="27">
        <f>+'Final Octubre 2022'!C18</f>
        <v>0</v>
      </c>
      <c r="D20" s="27">
        <f>+'Final Octubre 2022'!D18</f>
        <v>0</v>
      </c>
      <c r="E20" s="27">
        <f>+'Final Octubre 2022'!E18</f>
        <v>0</v>
      </c>
      <c r="F20" s="27">
        <f>+'Final Octubre 2022'!K18</f>
        <v>0</v>
      </c>
      <c r="G20" s="27">
        <f>+'Final Octubre 2022'!L18</f>
        <v>0</v>
      </c>
      <c r="H20" s="27">
        <f>+'Final Octubre 2022'!M18</f>
        <v>0</v>
      </c>
      <c r="I20" s="28">
        <f>+'Final Octubre 2022'!O18</f>
        <v>0</v>
      </c>
      <c r="J20" s="29">
        <f t="shared" si="4"/>
        <v>0</v>
      </c>
      <c r="K20" s="27">
        <f>+'Final Octubre 2022'!I18</f>
        <v>0</v>
      </c>
      <c r="L20" s="27">
        <f>+'Final Octubre 2022'!J18</f>
        <v>0</v>
      </c>
      <c r="M20" s="30">
        <f t="shared" si="5"/>
        <v>0</v>
      </c>
      <c r="N20" s="27">
        <f>+'Final Octubre 2022'!F18</f>
        <v>29</v>
      </c>
      <c r="O20" s="27">
        <f>+'Final Octubre 2022'!G18</f>
        <v>113</v>
      </c>
      <c r="P20" s="27">
        <f>+'Final Octubre 2022'!U18</f>
        <v>0</v>
      </c>
      <c r="Q20" s="27">
        <f>+'Final Octubre 2022'!V18</f>
        <v>0</v>
      </c>
      <c r="R20" s="27">
        <f>+'Final Octubre 2022'!W18</f>
        <v>0</v>
      </c>
      <c r="S20" s="27">
        <f>+'Final Octubre 2022'!Q18</f>
        <v>0</v>
      </c>
      <c r="T20" s="27">
        <f>+'Final Octubre 2022'!R18</f>
        <v>0</v>
      </c>
      <c r="U20" s="27">
        <f>+'Final Octubre 2022'!S18</f>
        <v>0</v>
      </c>
      <c r="V20" s="27">
        <f>+'Final Octubre 2022'!T18</f>
        <v>0</v>
      </c>
      <c r="W20" s="27">
        <f>+'Final Octubre 2022'!H18</f>
        <v>0</v>
      </c>
      <c r="X20" s="27">
        <f>+'Final Octubre 2022'!N18</f>
        <v>0</v>
      </c>
      <c r="Y20" s="27">
        <f>+'Final Octubre 2022'!P18</f>
        <v>0</v>
      </c>
      <c r="Z20" s="31">
        <f t="shared" si="2"/>
        <v>142</v>
      </c>
      <c r="AA20" s="7"/>
    </row>
    <row r="21" spans="1:27" ht="15.75" x14ac:dyDescent="0.25">
      <c r="A21" s="77"/>
      <c r="B21" s="34"/>
      <c r="C21" s="33">
        <f>+SUM(C14:C20)</f>
        <v>13</v>
      </c>
      <c r="D21" s="33">
        <f t="shared" ref="D21:Z21" si="8">+SUM(D14:D20)</f>
        <v>0</v>
      </c>
      <c r="E21" s="33">
        <f t="shared" si="8"/>
        <v>73</v>
      </c>
      <c r="F21" s="33">
        <f t="shared" si="8"/>
        <v>27</v>
      </c>
      <c r="G21" s="33">
        <f t="shared" si="8"/>
        <v>20</v>
      </c>
      <c r="H21" s="33">
        <f t="shared" si="8"/>
        <v>2</v>
      </c>
      <c r="I21" s="33">
        <f t="shared" si="8"/>
        <v>38</v>
      </c>
      <c r="J21" s="33">
        <f t="shared" si="8"/>
        <v>173</v>
      </c>
      <c r="K21" s="33">
        <f t="shared" si="8"/>
        <v>4</v>
      </c>
      <c r="L21" s="33">
        <f t="shared" si="8"/>
        <v>45</v>
      </c>
      <c r="M21" s="33">
        <f t="shared" si="8"/>
        <v>49</v>
      </c>
      <c r="N21" s="33">
        <f t="shared" si="8"/>
        <v>197</v>
      </c>
      <c r="O21" s="33">
        <f t="shared" si="8"/>
        <v>593</v>
      </c>
      <c r="P21" s="33">
        <f t="shared" si="8"/>
        <v>33</v>
      </c>
      <c r="Q21" s="33">
        <f t="shared" si="8"/>
        <v>0</v>
      </c>
      <c r="R21" s="33">
        <f t="shared" si="8"/>
        <v>42</v>
      </c>
      <c r="S21" s="33">
        <f t="shared" si="8"/>
        <v>69</v>
      </c>
      <c r="T21" s="33">
        <f t="shared" si="8"/>
        <v>40</v>
      </c>
      <c r="U21" s="33">
        <f t="shared" si="8"/>
        <v>4</v>
      </c>
      <c r="V21" s="33">
        <f t="shared" si="8"/>
        <v>71</v>
      </c>
      <c r="W21" s="33">
        <f t="shared" si="8"/>
        <v>16</v>
      </c>
      <c r="X21" s="33">
        <f t="shared" si="8"/>
        <v>17</v>
      </c>
      <c r="Y21" s="33">
        <f t="shared" si="8"/>
        <v>0</v>
      </c>
      <c r="Z21" s="33">
        <f t="shared" si="8"/>
        <v>1304</v>
      </c>
      <c r="AA21" s="7"/>
    </row>
    <row r="22" spans="1:27" ht="31.5" x14ac:dyDescent="0.25">
      <c r="A22" s="77" t="s">
        <v>93</v>
      </c>
      <c r="B22" s="26" t="s">
        <v>86</v>
      </c>
      <c r="C22" s="27">
        <f>+'Final Octubre 2022'!C19</f>
        <v>3</v>
      </c>
      <c r="D22" s="27">
        <f>+'Final Octubre 2022'!D19</f>
        <v>0</v>
      </c>
      <c r="E22" s="27">
        <f>+'Final Octubre 2022'!E19</f>
        <v>18</v>
      </c>
      <c r="F22" s="27">
        <f>+'Final Octubre 2022'!K19</f>
        <v>7</v>
      </c>
      <c r="G22" s="27">
        <f>+'Final Octubre 2022'!L19</f>
        <v>8</v>
      </c>
      <c r="H22" s="27">
        <f>+'Final Octubre 2022'!M19</f>
        <v>0</v>
      </c>
      <c r="I22" s="28">
        <f>+'Final Octubre 2022'!O19</f>
        <v>8</v>
      </c>
      <c r="J22" s="29">
        <f t="shared" si="4"/>
        <v>44</v>
      </c>
      <c r="K22" s="27">
        <f>+'Final Octubre 2022'!I19</f>
        <v>0</v>
      </c>
      <c r="L22" s="27">
        <f>+'Final Octubre 2022'!J19</f>
        <v>8</v>
      </c>
      <c r="M22" s="30">
        <f t="shared" si="5"/>
        <v>8</v>
      </c>
      <c r="N22" s="27">
        <f>+'Final Octubre 2022'!F19</f>
        <v>34</v>
      </c>
      <c r="O22" s="27">
        <f>+'Final Octubre 2022'!G19</f>
        <v>125</v>
      </c>
      <c r="P22" s="27">
        <f>+'Final Octubre 2022'!U19</f>
        <v>15</v>
      </c>
      <c r="Q22" s="27">
        <f>+'Final Octubre 2022'!V19</f>
        <v>0</v>
      </c>
      <c r="R22" s="27">
        <f>+'Final Octubre 2022'!W19</f>
        <v>10</v>
      </c>
      <c r="S22" s="27">
        <f>+'Final Octubre 2022'!Q19</f>
        <v>21</v>
      </c>
      <c r="T22" s="27">
        <f>+'Final Octubre 2022'!R19</f>
        <v>10</v>
      </c>
      <c r="U22" s="27">
        <f>+'Final Octubre 2022'!S19</f>
        <v>1</v>
      </c>
      <c r="V22" s="27">
        <f>+'Final Octubre 2022'!T19</f>
        <v>25</v>
      </c>
      <c r="W22" s="27">
        <f>+'Final Octubre 2022'!H19</f>
        <v>2</v>
      </c>
      <c r="X22" s="27">
        <f>+'Final Octubre 2022'!N19</f>
        <v>3</v>
      </c>
      <c r="Y22" s="27">
        <f>+'Final Octubre 2022'!P19</f>
        <v>0</v>
      </c>
      <c r="Z22" s="31">
        <f t="shared" si="2"/>
        <v>298</v>
      </c>
      <c r="AA22" s="7"/>
    </row>
    <row r="23" spans="1:27" ht="31.5" x14ac:dyDescent="0.25">
      <c r="A23" s="77"/>
      <c r="B23" s="26" t="s">
        <v>87</v>
      </c>
      <c r="C23" s="27">
        <f>+'Final Octubre 2022'!C20</f>
        <v>3</v>
      </c>
      <c r="D23" s="27">
        <f>+'Final Octubre 2022'!D20</f>
        <v>0</v>
      </c>
      <c r="E23" s="27">
        <f>+'Final Octubre 2022'!E20</f>
        <v>11</v>
      </c>
      <c r="F23" s="27">
        <f>+'Final Octubre 2022'!K20</f>
        <v>4</v>
      </c>
      <c r="G23" s="27">
        <f>+'Final Octubre 2022'!L20</f>
        <v>7</v>
      </c>
      <c r="H23" s="27">
        <f>+'Final Octubre 2022'!M20</f>
        <v>1</v>
      </c>
      <c r="I23" s="28">
        <f>+'Final Octubre 2022'!O20</f>
        <v>9</v>
      </c>
      <c r="J23" s="29">
        <f t="shared" si="4"/>
        <v>35</v>
      </c>
      <c r="K23" s="27">
        <f>+'Final Octubre 2022'!I20</f>
        <v>1</v>
      </c>
      <c r="L23" s="27">
        <f>+'Final Octubre 2022'!J20</f>
        <v>6</v>
      </c>
      <c r="M23" s="30">
        <f t="shared" si="5"/>
        <v>7</v>
      </c>
      <c r="N23" s="27">
        <f>+'Final Octubre 2022'!F20</f>
        <v>22</v>
      </c>
      <c r="O23" s="27">
        <f>+'Final Octubre 2022'!G20</f>
        <v>84</v>
      </c>
      <c r="P23" s="27">
        <f>+'Final Octubre 2022'!U20</f>
        <v>6</v>
      </c>
      <c r="Q23" s="27">
        <f>+'Final Octubre 2022'!V20</f>
        <v>0</v>
      </c>
      <c r="R23" s="27">
        <f>+'Final Octubre 2022'!W20</f>
        <v>9</v>
      </c>
      <c r="S23" s="27">
        <f>+'Final Octubre 2022'!Q20</f>
        <v>25</v>
      </c>
      <c r="T23" s="27">
        <f>+'Final Octubre 2022'!R20</f>
        <v>11</v>
      </c>
      <c r="U23" s="27">
        <f>+'Final Octubre 2022'!S20</f>
        <v>0</v>
      </c>
      <c r="V23" s="27">
        <f>+'Final Octubre 2022'!T20</f>
        <v>30</v>
      </c>
      <c r="W23" s="27">
        <f>+'Final Octubre 2022'!H20</f>
        <v>7</v>
      </c>
      <c r="X23" s="27">
        <f>+'Final Octubre 2022'!N20</f>
        <v>3</v>
      </c>
      <c r="Y23" s="27">
        <f>+'Final Octubre 2022'!P20</f>
        <v>0</v>
      </c>
      <c r="Z23" s="31">
        <f t="shared" si="2"/>
        <v>239</v>
      </c>
      <c r="AA23" s="7"/>
    </row>
    <row r="24" spans="1:27" ht="30" customHeight="1" x14ac:dyDescent="0.25">
      <c r="A24" s="77"/>
      <c r="B24" s="32" t="s">
        <v>88</v>
      </c>
      <c r="C24" s="27">
        <f>+'Final Octubre 2022'!C21</f>
        <v>5</v>
      </c>
      <c r="D24" s="27">
        <f>+'Final Octubre 2022'!D21</f>
        <v>0</v>
      </c>
      <c r="E24" s="27">
        <f>+'Final Octubre 2022'!E21</f>
        <v>9</v>
      </c>
      <c r="F24" s="27">
        <f>+'Final Octubre 2022'!K21</f>
        <v>0</v>
      </c>
      <c r="G24" s="27">
        <f>+'Final Octubre 2022'!L21</f>
        <v>4</v>
      </c>
      <c r="H24" s="27">
        <f>+'Final Octubre 2022'!M21</f>
        <v>0</v>
      </c>
      <c r="I24" s="28">
        <f>+'Final Octubre 2022'!O21</f>
        <v>9</v>
      </c>
      <c r="J24" s="29">
        <f t="shared" si="4"/>
        <v>27</v>
      </c>
      <c r="K24" s="27">
        <f>+'Final Octubre 2022'!I21</f>
        <v>2</v>
      </c>
      <c r="L24" s="27">
        <f>+'Final Octubre 2022'!J21</f>
        <v>8</v>
      </c>
      <c r="M24" s="30">
        <f t="shared" si="5"/>
        <v>10</v>
      </c>
      <c r="N24" s="27">
        <f>+'Final Octubre 2022'!F21</f>
        <v>25</v>
      </c>
      <c r="O24" s="27">
        <f>+'Final Octubre 2022'!G21</f>
        <v>70</v>
      </c>
      <c r="P24" s="27">
        <f>+'Final Octubre 2022'!U21</f>
        <v>8</v>
      </c>
      <c r="Q24" s="27">
        <f>+'Final Octubre 2022'!V21</f>
        <v>0</v>
      </c>
      <c r="R24" s="27">
        <f>+'Final Octubre 2022'!W21</f>
        <v>18</v>
      </c>
      <c r="S24" s="27">
        <f>+'Final Octubre 2022'!Q21</f>
        <v>27</v>
      </c>
      <c r="T24" s="27">
        <f>+'Final Octubre 2022'!R21</f>
        <v>17</v>
      </c>
      <c r="U24" s="27">
        <f>+'Final Octubre 2022'!S21</f>
        <v>2</v>
      </c>
      <c r="V24" s="27">
        <f>+'Final Octubre 2022'!T21</f>
        <v>24</v>
      </c>
      <c r="W24" s="27">
        <f>+'Final Octubre 2022'!H21</f>
        <v>3</v>
      </c>
      <c r="X24" s="27">
        <f>+'Final Octubre 2022'!N21</f>
        <v>0</v>
      </c>
      <c r="Y24" s="27">
        <f>+'Final Octubre 2022'!P21</f>
        <v>0</v>
      </c>
      <c r="Z24" s="31">
        <f t="shared" si="2"/>
        <v>231</v>
      </c>
      <c r="AA24" s="7"/>
    </row>
    <row r="25" spans="1:27" ht="31.5" x14ac:dyDescent="0.25">
      <c r="A25" s="77"/>
      <c r="B25" s="26" t="s">
        <v>89</v>
      </c>
      <c r="C25" s="27">
        <f>+'Final Octubre 2022'!C22</f>
        <v>1</v>
      </c>
      <c r="D25" s="27">
        <f>+'Final Octubre 2022'!D22</f>
        <v>1</v>
      </c>
      <c r="E25" s="27">
        <f>+'Final Octubre 2022'!E22</f>
        <v>12</v>
      </c>
      <c r="F25" s="27">
        <f>+'Final Octubre 2022'!K22</f>
        <v>9</v>
      </c>
      <c r="G25" s="27">
        <f>+'Final Octubre 2022'!L22</f>
        <v>4</v>
      </c>
      <c r="H25" s="27">
        <f>+'Final Octubre 2022'!M22</f>
        <v>0</v>
      </c>
      <c r="I25" s="28">
        <f>+'Final Octubre 2022'!O22</f>
        <v>8</v>
      </c>
      <c r="J25" s="29">
        <f t="shared" si="4"/>
        <v>35</v>
      </c>
      <c r="K25" s="27">
        <f>+'Final Octubre 2022'!I22</f>
        <v>0</v>
      </c>
      <c r="L25" s="27">
        <f>+'Final Octubre 2022'!J22</f>
        <v>6</v>
      </c>
      <c r="M25" s="30">
        <f t="shared" si="5"/>
        <v>6</v>
      </c>
      <c r="N25" s="27">
        <f>+'Final Octubre 2022'!F22</f>
        <v>17</v>
      </c>
      <c r="O25" s="27">
        <f>+'Final Octubre 2022'!G22</f>
        <v>56</v>
      </c>
      <c r="P25" s="27">
        <f>+'Final Octubre 2022'!U22</f>
        <v>3</v>
      </c>
      <c r="Q25" s="27">
        <f>+'Final Octubre 2022'!V22</f>
        <v>0</v>
      </c>
      <c r="R25" s="27">
        <f>+'Final Octubre 2022'!W22</f>
        <v>14</v>
      </c>
      <c r="S25" s="27">
        <f>+'Final Octubre 2022'!Q22</f>
        <v>24</v>
      </c>
      <c r="T25" s="27">
        <f>+'Final Octubre 2022'!R22</f>
        <v>9</v>
      </c>
      <c r="U25" s="27">
        <f>+'Final Octubre 2022'!S22</f>
        <v>4</v>
      </c>
      <c r="V25" s="27">
        <f>+'Final Octubre 2022'!T22</f>
        <v>19</v>
      </c>
      <c r="W25" s="27">
        <f>+'Final Octubre 2022'!H22</f>
        <v>5</v>
      </c>
      <c r="X25" s="27">
        <f>+'Final Octubre 2022'!N22</f>
        <v>3</v>
      </c>
      <c r="Y25" s="27">
        <f>+'Final Octubre 2022'!P22</f>
        <v>0</v>
      </c>
      <c r="Z25" s="31">
        <f t="shared" si="2"/>
        <v>195</v>
      </c>
      <c r="AA25" s="7"/>
    </row>
    <row r="26" spans="1:27" ht="31.5" x14ac:dyDescent="0.25">
      <c r="A26" s="77"/>
      <c r="B26" s="26" t="s">
        <v>90</v>
      </c>
      <c r="C26" s="27">
        <f>+'Final Octubre 2022'!C23</f>
        <v>2</v>
      </c>
      <c r="D26" s="27">
        <f>+'Final Octubre 2022'!D23</f>
        <v>0</v>
      </c>
      <c r="E26" s="27">
        <f>+'Final Octubre 2022'!E23</f>
        <v>15</v>
      </c>
      <c r="F26" s="27">
        <f>+'Final Octubre 2022'!K23</f>
        <v>5</v>
      </c>
      <c r="G26" s="27">
        <f>+'Final Octubre 2022'!L23</f>
        <v>5</v>
      </c>
      <c r="H26" s="27">
        <f>+'Final Octubre 2022'!M23</f>
        <v>0</v>
      </c>
      <c r="I26" s="28">
        <f>+'Final Octubre 2022'!O23</f>
        <v>15</v>
      </c>
      <c r="J26" s="29">
        <f t="shared" si="4"/>
        <v>42</v>
      </c>
      <c r="K26" s="27">
        <f>+'Final Octubre 2022'!I23</f>
        <v>0</v>
      </c>
      <c r="L26" s="27">
        <f>+'Final Octubre 2022'!J23</f>
        <v>3</v>
      </c>
      <c r="M26" s="30">
        <f t="shared" si="5"/>
        <v>3</v>
      </c>
      <c r="N26" s="27">
        <f>+'Final Octubre 2022'!F23</f>
        <v>25</v>
      </c>
      <c r="O26" s="27">
        <f>+'Final Octubre 2022'!G23</f>
        <v>47</v>
      </c>
      <c r="P26" s="27">
        <f>+'Final Octubre 2022'!U23</f>
        <v>9</v>
      </c>
      <c r="Q26" s="27">
        <f>+'Final Octubre 2022'!V23</f>
        <v>0</v>
      </c>
      <c r="R26" s="27">
        <f>+'Final Octubre 2022'!W23</f>
        <v>13</v>
      </c>
      <c r="S26" s="27">
        <f>+'Final Octubre 2022'!Q23</f>
        <v>23</v>
      </c>
      <c r="T26" s="27">
        <f>+'Final Octubre 2022'!R23</f>
        <v>4</v>
      </c>
      <c r="U26" s="27">
        <f>+'Final Octubre 2022'!S23</f>
        <v>1</v>
      </c>
      <c r="V26" s="27">
        <f>+'Final Octubre 2022'!T23</f>
        <v>18</v>
      </c>
      <c r="W26" s="27">
        <f>+'Final Octubre 2022'!H23</f>
        <v>5</v>
      </c>
      <c r="X26" s="27">
        <f>+'Final Octubre 2022'!N23</f>
        <v>13</v>
      </c>
      <c r="Y26" s="27">
        <f>+'Final Octubre 2022'!P23</f>
        <v>0</v>
      </c>
      <c r="Z26" s="31">
        <f t="shared" si="2"/>
        <v>203</v>
      </c>
      <c r="AA26" s="7"/>
    </row>
    <row r="27" spans="1:27" ht="31.5" x14ac:dyDescent="0.25">
      <c r="A27" s="77"/>
      <c r="B27" s="26" t="s">
        <v>91</v>
      </c>
      <c r="C27" s="27">
        <f>+'Final Octubre 2022'!C24</f>
        <v>0</v>
      </c>
      <c r="D27" s="27">
        <f>+'Final Octubre 2022'!D24</f>
        <v>0</v>
      </c>
      <c r="E27" s="27">
        <f>+'Final Octubre 2022'!E24</f>
        <v>0</v>
      </c>
      <c r="F27" s="27">
        <f>+'Final Octubre 2022'!K24</f>
        <v>0</v>
      </c>
      <c r="G27" s="27">
        <f>+'Final Octubre 2022'!L24</f>
        <v>0</v>
      </c>
      <c r="H27" s="27">
        <f>+'Final Octubre 2022'!M24</f>
        <v>0</v>
      </c>
      <c r="I27" s="28">
        <f>+'Final Octubre 2022'!O24</f>
        <v>0</v>
      </c>
      <c r="J27" s="29">
        <f t="shared" si="4"/>
        <v>0</v>
      </c>
      <c r="K27" s="27">
        <f>+'Final Octubre 2022'!I24</f>
        <v>0</v>
      </c>
      <c r="L27" s="27">
        <f>+'Final Octubre 2022'!J24</f>
        <v>0</v>
      </c>
      <c r="M27" s="30">
        <f t="shared" si="5"/>
        <v>0</v>
      </c>
      <c r="N27" s="27">
        <f>+'Final Octubre 2022'!F24</f>
        <v>28</v>
      </c>
      <c r="O27" s="27">
        <f>+'Final Octubre 2022'!G24</f>
        <v>101</v>
      </c>
      <c r="P27" s="28">
        <f>+'Final Octubre 2022'!U24</f>
        <v>0</v>
      </c>
      <c r="Q27" s="28">
        <f>+'Final Octubre 2022'!V24</f>
        <v>0</v>
      </c>
      <c r="R27" s="28">
        <f>+'Final Octubre 2022'!W24</f>
        <v>0</v>
      </c>
      <c r="S27" s="28">
        <f>+'Final Octubre 2022'!Q24</f>
        <v>0</v>
      </c>
      <c r="T27" s="28">
        <f>+'Final Octubre 2022'!R24</f>
        <v>0</v>
      </c>
      <c r="U27" s="28">
        <f>+'Final Octubre 2022'!S24</f>
        <v>0</v>
      </c>
      <c r="V27" s="28">
        <f>+'Final Octubre 2022'!T24</f>
        <v>0</v>
      </c>
      <c r="W27" s="27">
        <f>+'Final Octubre 2022'!H24</f>
        <v>0</v>
      </c>
      <c r="X27" s="28">
        <f>+'Final Octubre 2022'!N24</f>
        <v>0</v>
      </c>
      <c r="Y27" s="27">
        <f>+'Final Octubre 2022'!P24</f>
        <v>0</v>
      </c>
      <c r="Z27" s="31">
        <f t="shared" si="2"/>
        <v>129</v>
      </c>
      <c r="AA27" s="7"/>
    </row>
    <row r="28" spans="1:27" ht="31.5" x14ac:dyDescent="0.25">
      <c r="A28" s="77"/>
      <c r="B28" s="26" t="s">
        <v>92</v>
      </c>
      <c r="C28" s="27">
        <f>+'Final Octubre 2022'!C25</f>
        <v>0</v>
      </c>
      <c r="D28" s="27">
        <f>+'Final Octubre 2022'!D25</f>
        <v>0</v>
      </c>
      <c r="E28" s="27">
        <f>+'Final Octubre 2022'!E25</f>
        <v>0</v>
      </c>
      <c r="F28" s="27">
        <f>+'Final Octubre 2022'!K25</f>
        <v>0</v>
      </c>
      <c r="G28" s="27">
        <f>+'Final Octubre 2022'!L25</f>
        <v>0</v>
      </c>
      <c r="H28" s="27">
        <f>+'Final Octubre 2022'!M25</f>
        <v>0</v>
      </c>
      <c r="I28" s="28">
        <f>+'Final Octubre 2022'!O25</f>
        <v>0</v>
      </c>
      <c r="J28" s="29">
        <f t="shared" si="4"/>
        <v>0</v>
      </c>
      <c r="K28" s="27">
        <f>+'Final Octubre 2022'!I25</f>
        <v>0</v>
      </c>
      <c r="L28" s="27">
        <f>+'Final Octubre 2022'!J25</f>
        <v>0</v>
      </c>
      <c r="M28" s="30">
        <f t="shared" si="5"/>
        <v>0</v>
      </c>
      <c r="N28" s="27">
        <f>+'Final Octubre 2022'!F25</f>
        <v>17</v>
      </c>
      <c r="O28" s="27">
        <f>+'Final Octubre 2022'!G25</f>
        <v>168</v>
      </c>
      <c r="P28" s="28">
        <f>+'Final Octubre 2022'!U25</f>
        <v>0</v>
      </c>
      <c r="Q28" s="28">
        <f>+'Final Octubre 2022'!V25</f>
        <v>0</v>
      </c>
      <c r="R28" s="28">
        <f>+'Final Octubre 2022'!W25</f>
        <v>0</v>
      </c>
      <c r="S28" s="28">
        <f>+'Final Octubre 2022'!Q25</f>
        <v>0</v>
      </c>
      <c r="T28" s="28">
        <f>+'Final Octubre 2022'!R25</f>
        <v>0</v>
      </c>
      <c r="U28" s="28">
        <f>+'Final Octubre 2022'!S25</f>
        <v>0</v>
      </c>
      <c r="V28" s="28">
        <f>+'Final Octubre 2022'!T25</f>
        <v>0</v>
      </c>
      <c r="W28" s="27">
        <f>+'Final Octubre 2022'!H25</f>
        <v>0</v>
      </c>
      <c r="X28" s="28">
        <f>+'Final Octubre 2022'!N25</f>
        <v>0</v>
      </c>
      <c r="Y28" s="27">
        <f>+'Final Octubre 2022'!P25</f>
        <v>0</v>
      </c>
      <c r="Z28" s="31">
        <f t="shared" si="2"/>
        <v>185</v>
      </c>
      <c r="AA28" s="7"/>
    </row>
    <row r="29" spans="1:27" ht="15.75" x14ac:dyDescent="0.25">
      <c r="A29" s="77"/>
      <c r="B29" s="34"/>
      <c r="C29" s="33">
        <f t="shared" ref="C29:D29" si="9">+SUM(C22:C28)</f>
        <v>14</v>
      </c>
      <c r="D29" s="33">
        <f t="shared" si="9"/>
        <v>1</v>
      </c>
      <c r="E29" s="33">
        <f>+SUM(E22:E28)</f>
        <v>65</v>
      </c>
      <c r="F29" s="33">
        <f t="shared" ref="F29:Y29" si="10">+SUM(F22:F28)</f>
        <v>25</v>
      </c>
      <c r="G29" s="33">
        <f t="shared" si="10"/>
        <v>28</v>
      </c>
      <c r="H29" s="33">
        <f t="shared" si="10"/>
        <v>1</v>
      </c>
      <c r="I29" s="33">
        <f t="shared" si="10"/>
        <v>49</v>
      </c>
      <c r="J29" s="33">
        <f t="shared" si="10"/>
        <v>183</v>
      </c>
      <c r="K29" s="33">
        <f t="shared" si="10"/>
        <v>3</v>
      </c>
      <c r="L29" s="33">
        <f t="shared" si="10"/>
        <v>31</v>
      </c>
      <c r="M29" s="33">
        <f t="shared" si="10"/>
        <v>34</v>
      </c>
      <c r="N29" s="33">
        <f t="shared" si="10"/>
        <v>168</v>
      </c>
      <c r="O29" s="33">
        <f t="shared" si="10"/>
        <v>651</v>
      </c>
      <c r="P29" s="33">
        <f t="shared" si="10"/>
        <v>41</v>
      </c>
      <c r="Q29" s="33">
        <f t="shared" si="10"/>
        <v>0</v>
      </c>
      <c r="R29" s="33">
        <f t="shared" si="10"/>
        <v>64</v>
      </c>
      <c r="S29" s="33">
        <f t="shared" si="10"/>
        <v>120</v>
      </c>
      <c r="T29" s="33">
        <f t="shared" si="10"/>
        <v>51</v>
      </c>
      <c r="U29" s="33">
        <f t="shared" si="10"/>
        <v>8</v>
      </c>
      <c r="V29" s="33">
        <f t="shared" si="10"/>
        <v>116</v>
      </c>
      <c r="W29" s="33">
        <f t="shared" si="10"/>
        <v>22</v>
      </c>
      <c r="X29" s="33">
        <f t="shared" si="10"/>
        <v>22</v>
      </c>
      <c r="Y29" s="33">
        <f t="shared" si="10"/>
        <v>0</v>
      </c>
      <c r="Z29" s="33">
        <f>+SUM(Z22:Z28)</f>
        <v>1480</v>
      </c>
      <c r="AA29" s="7"/>
    </row>
    <row r="30" spans="1:27" ht="31.5" x14ac:dyDescent="0.25">
      <c r="A30" s="70" t="s">
        <v>102</v>
      </c>
      <c r="B30" s="26" t="s">
        <v>94</v>
      </c>
      <c r="C30" s="27">
        <f>+'Final Octubre 2022'!C26</f>
        <v>3</v>
      </c>
      <c r="D30" s="27">
        <f>+'Final Octubre 2022'!D26</f>
        <v>0</v>
      </c>
      <c r="E30" s="27">
        <f>+'Final Octubre 2022'!E26</f>
        <v>10</v>
      </c>
      <c r="F30" s="27">
        <f>+'Final Octubre 2022'!K26</f>
        <v>8</v>
      </c>
      <c r="G30" s="27">
        <f>+'Final Octubre 2022'!L26</f>
        <v>4</v>
      </c>
      <c r="H30" s="27">
        <f>+'Final Octubre 2022'!M26</f>
        <v>0</v>
      </c>
      <c r="I30" s="28">
        <f>+'Final Octubre 2022'!O26</f>
        <v>17</v>
      </c>
      <c r="J30" s="29">
        <f t="shared" si="4"/>
        <v>42</v>
      </c>
      <c r="K30" s="27">
        <f>+'Final Octubre 2022'!I26</f>
        <v>0</v>
      </c>
      <c r="L30" s="27">
        <f>+'Final Octubre 2022'!J26</f>
        <v>7</v>
      </c>
      <c r="M30" s="30">
        <f t="shared" si="5"/>
        <v>7</v>
      </c>
      <c r="N30" s="27">
        <f>+'Final Octubre 2022'!F26</f>
        <v>24</v>
      </c>
      <c r="O30" s="27">
        <f>+'Final Octubre 2022'!G26</f>
        <v>137</v>
      </c>
      <c r="P30" s="28">
        <f>+'Final Octubre 2022'!U26</f>
        <v>12</v>
      </c>
      <c r="Q30" s="28">
        <f>+'Final Octubre 2022'!V26</f>
        <v>0</v>
      </c>
      <c r="R30" s="28">
        <f>+'Final Octubre 2022'!W26</f>
        <v>16</v>
      </c>
      <c r="S30" s="28">
        <f>+'Final Octubre 2022'!Q26</f>
        <v>20</v>
      </c>
      <c r="T30" s="28">
        <f>+'Final Octubre 2022'!R26</f>
        <v>15</v>
      </c>
      <c r="U30" s="28">
        <f>+'Final Octubre 2022'!S26</f>
        <v>2</v>
      </c>
      <c r="V30" s="28">
        <f>+'Final Octubre 2022'!T26</f>
        <v>26</v>
      </c>
      <c r="W30" s="27">
        <f>+'Final Octubre 2022'!H26</f>
        <v>2</v>
      </c>
      <c r="X30" s="28">
        <f>+'Final Octubre 2022'!N26</f>
        <v>3</v>
      </c>
      <c r="Y30" s="27">
        <f>+'Final Octubre 2022'!P26</f>
        <v>0</v>
      </c>
      <c r="Z30" s="31">
        <f t="shared" si="2"/>
        <v>306</v>
      </c>
      <c r="AA30" s="7"/>
    </row>
    <row r="31" spans="1:27" ht="31.5" x14ac:dyDescent="0.25">
      <c r="A31" s="70"/>
      <c r="B31" s="26" t="s">
        <v>95</v>
      </c>
      <c r="C31" s="27">
        <f>+'Final Octubre 2022'!C27</f>
        <v>4</v>
      </c>
      <c r="D31" s="27">
        <f>+'Final Octubre 2022'!D27</f>
        <v>0</v>
      </c>
      <c r="E31" s="27">
        <f>+'Final Octubre 2022'!E27</f>
        <v>13</v>
      </c>
      <c r="F31" s="27">
        <f>+'Final Octubre 2022'!K27</f>
        <v>4</v>
      </c>
      <c r="G31" s="27">
        <f>+'Final Octubre 2022'!L27</f>
        <v>4</v>
      </c>
      <c r="H31" s="27">
        <f>+'Final Octubre 2022'!M27</f>
        <v>0</v>
      </c>
      <c r="I31" s="28">
        <f>+'Final Octubre 2022'!O27</f>
        <v>6</v>
      </c>
      <c r="J31" s="29">
        <f t="shared" si="4"/>
        <v>31</v>
      </c>
      <c r="K31" s="27">
        <f>+'Final Octubre 2022'!I27</f>
        <v>0</v>
      </c>
      <c r="L31" s="27">
        <f>+'Final Octubre 2022'!J27</f>
        <v>13</v>
      </c>
      <c r="M31" s="30">
        <f t="shared" si="5"/>
        <v>13</v>
      </c>
      <c r="N31" s="27">
        <f>+'Final Octubre 2022'!F27</f>
        <v>21</v>
      </c>
      <c r="O31" s="27">
        <f>+'Final Octubre 2022'!G27</f>
        <v>58</v>
      </c>
      <c r="P31" s="28">
        <f>+'Final Octubre 2022'!U27</f>
        <v>15</v>
      </c>
      <c r="Q31" s="28">
        <f>+'Final Octubre 2022'!V27</f>
        <v>0</v>
      </c>
      <c r="R31" s="28">
        <f>+'Final Octubre 2022'!W27</f>
        <v>16</v>
      </c>
      <c r="S31" s="28">
        <f>+'Final Octubre 2022'!Q27</f>
        <v>26</v>
      </c>
      <c r="T31" s="28">
        <f>+'Final Octubre 2022'!R27</f>
        <v>13</v>
      </c>
      <c r="U31" s="28">
        <f>+'Final Octubre 2022'!S27</f>
        <v>1</v>
      </c>
      <c r="V31" s="28">
        <f>+'Final Octubre 2022'!T27</f>
        <v>29</v>
      </c>
      <c r="W31" s="27">
        <f>+'Final Octubre 2022'!H27</f>
        <v>3</v>
      </c>
      <c r="X31" s="28">
        <f>+'Final Octubre 2022'!N27</f>
        <v>5</v>
      </c>
      <c r="Y31" s="27">
        <f>+'Final Octubre 2022'!P27</f>
        <v>0</v>
      </c>
      <c r="Z31" s="31">
        <f t="shared" si="2"/>
        <v>231</v>
      </c>
      <c r="AA31" s="7"/>
    </row>
    <row r="32" spans="1:27" ht="30" customHeight="1" x14ac:dyDescent="0.25">
      <c r="A32" s="70"/>
      <c r="B32" s="32" t="s">
        <v>96</v>
      </c>
      <c r="C32" s="27">
        <f>+'Final Octubre 2022'!C28</f>
        <v>1</v>
      </c>
      <c r="D32" s="27">
        <f>+'Final Octubre 2022'!D28</f>
        <v>0</v>
      </c>
      <c r="E32" s="27">
        <f>+'Final Octubre 2022'!E28</f>
        <v>3</v>
      </c>
      <c r="F32" s="27">
        <f>+'Final Octubre 2022'!K28</f>
        <v>1</v>
      </c>
      <c r="G32" s="27">
        <f>+'Final Octubre 2022'!L28</f>
        <v>1</v>
      </c>
      <c r="H32" s="27">
        <f>+'Final Octubre 2022'!M28</f>
        <v>0</v>
      </c>
      <c r="I32" s="28">
        <f>+'Final Octubre 2022'!O28</f>
        <v>2</v>
      </c>
      <c r="J32" s="29">
        <f t="shared" si="4"/>
        <v>8</v>
      </c>
      <c r="K32" s="27">
        <f>+'Final Octubre 2022'!I28</f>
        <v>0</v>
      </c>
      <c r="L32" s="27">
        <f>+'Final Octubre 2022'!J28</f>
        <v>6</v>
      </c>
      <c r="M32" s="30">
        <f t="shared" si="5"/>
        <v>6</v>
      </c>
      <c r="N32" s="27">
        <f>+'Final Octubre 2022'!F28</f>
        <v>18</v>
      </c>
      <c r="O32" s="27">
        <f>+'Final Octubre 2022'!G28</f>
        <v>89</v>
      </c>
      <c r="P32" s="28">
        <f>+'Final Octubre 2022'!U28</f>
        <v>1</v>
      </c>
      <c r="Q32" s="28">
        <f>+'Final Octubre 2022'!V28</f>
        <v>0</v>
      </c>
      <c r="R32" s="28">
        <f>+'Final Octubre 2022'!W28</f>
        <v>21</v>
      </c>
      <c r="S32" s="28">
        <f>+'Final Octubre 2022'!Q28</f>
        <v>26</v>
      </c>
      <c r="T32" s="28">
        <f>+'Final Octubre 2022'!R28</f>
        <v>14</v>
      </c>
      <c r="U32" s="28">
        <f>+'Final Octubre 2022'!S28</f>
        <v>1</v>
      </c>
      <c r="V32" s="28">
        <f>+'Final Octubre 2022'!T28</f>
        <v>24</v>
      </c>
      <c r="W32" s="27">
        <f>+'Final Octubre 2022'!H28</f>
        <v>6</v>
      </c>
      <c r="X32" s="28">
        <f>+'Final Octubre 2022'!N28</f>
        <v>3</v>
      </c>
      <c r="Y32" s="27">
        <f>+'Final Octubre 2022'!P28</f>
        <v>0</v>
      </c>
      <c r="Z32" s="31">
        <f t="shared" si="2"/>
        <v>217</v>
      </c>
      <c r="AA32" s="7"/>
    </row>
    <row r="33" spans="1:34" ht="31.5" x14ac:dyDescent="0.25">
      <c r="A33" s="70"/>
      <c r="B33" s="26" t="s">
        <v>97</v>
      </c>
      <c r="C33" s="27">
        <f>+'Final Octubre 2022'!C29</f>
        <v>4</v>
      </c>
      <c r="D33" s="27">
        <f>+'Final Octubre 2022'!D29</f>
        <v>0</v>
      </c>
      <c r="E33" s="27">
        <f>+'Final Octubre 2022'!E29</f>
        <v>10</v>
      </c>
      <c r="F33" s="27">
        <f>+'Final Octubre 2022'!K29</f>
        <v>12</v>
      </c>
      <c r="G33" s="27">
        <f>+'Final Octubre 2022'!L29</f>
        <v>2</v>
      </c>
      <c r="H33" s="27">
        <f>+'Final Octubre 2022'!M29</f>
        <v>0</v>
      </c>
      <c r="I33" s="28">
        <f>+'Final Octubre 2022'!O29</f>
        <v>6</v>
      </c>
      <c r="J33" s="29">
        <f t="shared" si="4"/>
        <v>34</v>
      </c>
      <c r="K33" s="27">
        <f>+'Final Octubre 2022'!I29</f>
        <v>0</v>
      </c>
      <c r="L33" s="27">
        <f>+'Final Octubre 2022'!J29</f>
        <v>8</v>
      </c>
      <c r="M33" s="30">
        <f t="shared" si="5"/>
        <v>8</v>
      </c>
      <c r="N33" s="27">
        <f>+'Final Octubre 2022'!F29</f>
        <v>21</v>
      </c>
      <c r="O33" s="27">
        <f>+'Final Octubre 2022'!G29</f>
        <v>83</v>
      </c>
      <c r="P33" s="28">
        <f>+'Final Octubre 2022'!U29</f>
        <v>2</v>
      </c>
      <c r="Q33" s="28">
        <f>+'Final Octubre 2022'!V29</f>
        <v>0</v>
      </c>
      <c r="R33" s="28">
        <f>+'Final Octubre 2022'!W29</f>
        <v>0</v>
      </c>
      <c r="S33" s="28">
        <f>+'Final Octubre 2022'!Q29</f>
        <v>0</v>
      </c>
      <c r="T33" s="28">
        <f>+'Final Octubre 2022'!R29</f>
        <v>0</v>
      </c>
      <c r="U33" s="28">
        <f>+'Final Octubre 2022'!S29</f>
        <v>0</v>
      </c>
      <c r="V33" s="28">
        <f>+'Final Octubre 2022'!T29</f>
        <v>0</v>
      </c>
      <c r="W33" s="27">
        <f>+'Final Octubre 2022'!H29</f>
        <v>5</v>
      </c>
      <c r="X33" s="28">
        <f>+'Final Octubre 2022'!N29</f>
        <v>4</v>
      </c>
      <c r="Y33" s="27">
        <f>+'Final Octubre 2022'!P29</f>
        <v>0</v>
      </c>
      <c r="Z33" s="31">
        <f t="shared" si="2"/>
        <v>157</v>
      </c>
      <c r="AA33" s="7"/>
    </row>
    <row r="34" spans="1:34" ht="31.5" x14ac:dyDescent="0.25">
      <c r="A34" s="70"/>
      <c r="B34" s="26" t="s">
        <v>98</v>
      </c>
      <c r="C34" s="27">
        <f>+'Final Octubre 2022'!C30</f>
        <v>0</v>
      </c>
      <c r="D34" s="27">
        <f>+'Final Octubre 2022'!D30</f>
        <v>0</v>
      </c>
      <c r="E34" s="27">
        <f>+'Final Octubre 2022'!E30</f>
        <v>20</v>
      </c>
      <c r="F34" s="27">
        <f>+'Final Octubre 2022'!K30</f>
        <v>2</v>
      </c>
      <c r="G34" s="27">
        <f>+'Final Octubre 2022'!L30</f>
        <v>1</v>
      </c>
      <c r="H34" s="27">
        <f>+'Final Octubre 2022'!M30</f>
        <v>0</v>
      </c>
      <c r="I34" s="28">
        <f>+'Final Octubre 2022'!O30</f>
        <v>3</v>
      </c>
      <c r="J34" s="29">
        <f t="shared" si="4"/>
        <v>26</v>
      </c>
      <c r="K34" s="27">
        <f>+'Final Octubre 2022'!I30</f>
        <v>1</v>
      </c>
      <c r="L34" s="27">
        <f>+'Final Octubre 2022'!J30</f>
        <v>5</v>
      </c>
      <c r="M34" s="30">
        <f t="shared" si="5"/>
        <v>6</v>
      </c>
      <c r="N34" s="27">
        <f>+'Final Octubre 2022'!F30</f>
        <v>16</v>
      </c>
      <c r="O34" s="27">
        <f>+'Final Octubre 2022'!G30</f>
        <v>70</v>
      </c>
      <c r="P34" s="28">
        <f>+'Final Octubre 2022'!U30</f>
        <v>0</v>
      </c>
      <c r="Q34" s="28">
        <f>+'Final Octubre 2022'!V30</f>
        <v>0</v>
      </c>
      <c r="R34" s="28">
        <f>+'Final Octubre 2022'!W30</f>
        <v>0</v>
      </c>
      <c r="S34" s="28">
        <f>+'Final Octubre 2022'!Q30</f>
        <v>0</v>
      </c>
      <c r="T34" s="28">
        <f>+'Final Octubre 2022'!R30</f>
        <v>0</v>
      </c>
      <c r="U34" s="28">
        <f>+'Final Octubre 2022'!S30</f>
        <v>0</v>
      </c>
      <c r="V34" s="28">
        <f>+'Final Octubre 2022'!T30</f>
        <v>0</v>
      </c>
      <c r="W34" s="27">
        <f>+'Final Octubre 2022'!H30</f>
        <v>6</v>
      </c>
      <c r="X34" s="28">
        <f>+'Final Octubre 2022'!N30</f>
        <v>3</v>
      </c>
      <c r="Y34" s="27">
        <f>+'Final Octubre 2022'!P30</f>
        <v>0</v>
      </c>
      <c r="Z34" s="31">
        <f t="shared" si="2"/>
        <v>127</v>
      </c>
      <c r="AA34" s="7"/>
    </row>
    <row r="35" spans="1:34" ht="31.5" x14ac:dyDescent="0.25">
      <c r="A35" s="70"/>
      <c r="B35" s="26" t="s">
        <v>99</v>
      </c>
      <c r="C35" s="27">
        <f>+'Final Octubre 2022'!C31</f>
        <v>0</v>
      </c>
      <c r="D35" s="27">
        <f>+'Final Octubre 2022'!D31</f>
        <v>0</v>
      </c>
      <c r="E35" s="27">
        <f>+'Final Octubre 2022'!E31</f>
        <v>0</v>
      </c>
      <c r="F35" s="27">
        <f>+'Final Octubre 2022'!K31</f>
        <v>0</v>
      </c>
      <c r="G35" s="27">
        <f>+'Final Octubre 2022'!L31</f>
        <v>0</v>
      </c>
      <c r="H35" s="27">
        <f>+'Final Octubre 2022'!M31</f>
        <v>0</v>
      </c>
      <c r="I35" s="28">
        <f>+'Final Octubre 2022'!O31</f>
        <v>0</v>
      </c>
      <c r="J35" s="29">
        <f>SUM(C35:I35)</f>
        <v>0</v>
      </c>
      <c r="K35" s="27">
        <f>+'Final Octubre 2022'!I31</f>
        <v>0</v>
      </c>
      <c r="L35" s="27">
        <f>+'Final Octubre 2022'!J31</f>
        <v>0</v>
      </c>
      <c r="M35" s="30">
        <f t="shared" si="5"/>
        <v>0</v>
      </c>
      <c r="N35" s="27">
        <f>+'Final Octubre 2022'!F31</f>
        <v>15</v>
      </c>
      <c r="O35" s="27">
        <f>+'Final Octubre 2022'!G31</f>
        <v>115</v>
      </c>
      <c r="P35" s="28">
        <f>+'Final Octubre 2022'!U31</f>
        <v>0</v>
      </c>
      <c r="Q35" s="28">
        <f>+'Final Octubre 2022'!V31</f>
        <v>0</v>
      </c>
      <c r="R35" s="28">
        <f>+'Final Octubre 2022'!W31</f>
        <v>0</v>
      </c>
      <c r="S35" s="28">
        <f>+'Final Octubre 2022'!Q31</f>
        <v>0</v>
      </c>
      <c r="T35" s="28">
        <f>+'Final Octubre 2022'!R31</f>
        <v>0</v>
      </c>
      <c r="U35" s="28">
        <f>+'Final Octubre 2022'!S31</f>
        <v>0</v>
      </c>
      <c r="V35" s="31">
        <f>+'Final Octubre 2022'!T31</f>
        <v>0</v>
      </c>
      <c r="W35" s="27">
        <f>+'Final Octubre 2022'!H31</f>
        <v>0</v>
      </c>
      <c r="X35" s="28">
        <f>+'Final Octubre 2022'!N31</f>
        <v>0</v>
      </c>
      <c r="Y35" s="27">
        <f>+'Final Octubre 2022'!P31</f>
        <v>0</v>
      </c>
      <c r="Z35" s="31">
        <f t="shared" si="2"/>
        <v>130</v>
      </c>
      <c r="AA35" s="7"/>
    </row>
    <row r="36" spans="1:34" ht="31.5" x14ac:dyDescent="0.25">
      <c r="A36" s="70"/>
      <c r="B36" s="26" t="s">
        <v>100</v>
      </c>
      <c r="C36" s="27">
        <f>+'Final Octubre 2022'!C32</f>
        <v>0</v>
      </c>
      <c r="D36" s="27">
        <f>+'Final Octubre 2022'!D32</f>
        <v>0</v>
      </c>
      <c r="E36" s="27">
        <f>+'Final Octubre 2022'!E32</f>
        <v>0</v>
      </c>
      <c r="F36" s="27">
        <f>+'Final Octubre 2022'!K32</f>
        <v>0</v>
      </c>
      <c r="G36" s="27">
        <f>+'Final Octubre 2022'!L32</f>
        <v>0</v>
      </c>
      <c r="H36" s="27">
        <f>+'Final Octubre 2022'!M32</f>
        <v>0</v>
      </c>
      <c r="I36" s="28">
        <f>+'Final Octubre 2022'!O32</f>
        <v>0</v>
      </c>
      <c r="J36" s="29">
        <f t="shared" si="4"/>
        <v>0</v>
      </c>
      <c r="K36" s="27">
        <f>+'Final Octubre 2022'!I32</f>
        <v>0</v>
      </c>
      <c r="L36" s="27">
        <f>+'Final Octubre 2022'!J32</f>
        <v>0</v>
      </c>
      <c r="M36" s="30">
        <f t="shared" si="5"/>
        <v>0</v>
      </c>
      <c r="N36" s="27">
        <f>+'Final Octubre 2022'!F32</f>
        <v>22</v>
      </c>
      <c r="O36" s="27">
        <f>+'Final Octubre 2022'!G32</f>
        <v>131</v>
      </c>
      <c r="P36" s="28">
        <f>+'Final Octubre 2022'!U32</f>
        <v>0</v>
      </c>
      <c r="Q36" s="28">
        <f>+'Final Octubre 2022'!V32</f>
        <v>0</v>
      </c>
      <c r="R36" s="28">
        <f>+'Final Octubre 2022'!W32</f>
        <v>0</v>
      </c>
      <c r="S36" s="28">
        <f>+'Final Octubre 2022'!Q32</f>
        <v>0</v>
      </c>
      <c r="T36" s="28">
        <f>+'Final Octubre 2022'!R32</f>
        <v>0</v>
      </c>
      <c r="U36" s="28">
        <f>+'Final Octubre 2022'!S32</f>
        <v>0</v>
      </c>
      <c r="V36" s="31">
        <f>+'Final Octubre 2022'!T32</f>
        <v>0</v>
      </c>
      <c r="W36" s="27">
        <f>+'Final Octubre 2022'!H32</f>
        <v>0</v>
      </c>
      <c r="X36" s="28">
        <f>+'Final Octubre 2022'!N32</f>
        <v>0</v>
      </c>
      <c r="Y36" s="27">
        <f>+'Final Octubre 2022'!P32</f>
        <v>0</v>
      </c>
      <c r="Z36" s="31">
        <f t="shared" si="2"/>
        <v>153</v>
      </c>
      <c r="AA36" s="7"/>
    </row>
    <row r="37" spans="1:34" ht="15.75" x14ac:dyDescent="0.25">
      <c r="A37" s="70"/>
      <c r="B37" s="34"/>
      <c r="C37" s="33">
        <f>+SUM(C30:C36)</f>
        <v>12</v>
      </c>
      <c r="D37" s="33">
        <f t="shared" ref="D37:Y37" si="11">+SUM(D30:D36)</f>
        <v>0</v>
      </c>
      <c r="E37" s="33">
        <f t="shared" si="11"/>
        <v>56</v>
      </c>
      <c r="F37" s="33">
        <f t="shared" si="11"/>
        <v>27</v>
      </c>
      <c r="G37" s="33">
        <f t="shared" si="11"/>
        <v>12</v>
      </c>
      <c r="H37" s="33">
        <f t="shared" si="11"/>
        <v>0</v>
      </c>
      <c r="I37" s="33">
        <f t="shared" si="11"/>
        <v>34</v>
      </c>
      <c r="J37" s="33">
        <f t="shared" si="11"/>
        <v>141</v>
      </c>
      <c r="K37" s="33">
        <f t="shared" si="11"/>
        <v>1</v>
      </c>
      <c r="L37" s="33">
        <f t="shared" si="11"/>
        <v>39</v>
      </c>
      <c r="M37" s="33">
        <f t="shared" si="11"/>
        <v>40</v>
      </c>
      <c r="N37" s="33">
        <f t="shared" si="11"/>
        <v>137</v>
      </c>
      <c r="O37" s="33">
        <f t="shared" si="11"/>
        <v>683</v>
      </c>
      <c r="P37" s="33">
        <f t="shared" si="11"/>
        <v>30</v>
      </c>
      <c r="Q37" s="33">
        <f t="shared" si="11"/>
        <v>0</v>
      </c>
      <c r="R37" s="33">
        <f t="shared" si="11"/>
        <v>53</v>
      </c>
      <c r="S37" s="33">
        <f t="shared" si="11"/>
        <v>72</v>
      </c>
      <c r="T37" s="33">
        <f t="shared" si="11"/>
        <v>42</v>
      </c>
      <c r="U37" s="33">
        <f t="shared" si="11"/>
        <v>4</v>
      </c>
      <c r="V37" s="33">
        <f t="shared" si="11"/>
        <v>79</v>
      </c>
      <c r="W37" s="33">
        <f t="shared" si="11"/>
        <v>22</v>
      </c>
      <c r="X37" s="33">
        <f t="shared" si="11"/>
        <v>18</v>
      </c>
      <c r="Y37" s="33">
        <f t="shared" si="11"/>
        <v>0</v>
      </c>
      <c r="Z37" s="33">
        <f>+SUM(Z30:Z36)</f>
        <v>1321</v>
      </c>
      <c r="AA37" s="7"/>
    </row>
    <row r="38" spans="1:34" ht="31.5" x14ac:dyDescent="0.25">
      <c r="A38" s="70" t="s">
        <v>103</v>
      </c>
      <c r="B38" s="26" t="s">
        <v>101</v>
      </c>
      <c r="C38" s="27">
        <f>+'Final Octubre 2022'!C33</f>
        <v>6</v>
      </c>
      <c r="D38" s="27">
        <f>+'Final Octubre 2022'!D33</f>
        <v>0</v>
      </c>
      <c r="E38" s="27">
        <f>+'Final Octubre 2022'!E33</f>
        <v>11</v>
      </c>
      <c r="F38" s="27">
        <f>+'Final Octubre 2022'!K33</f>
        <v>6</v>
      </c>
      <c r="G38" s="27">
        <f>+'Final Octubre 2022'!L33</f>
        <v>0</v>
      </c>
      <c r="H38" s="27">
        <f>+'Final Octubre 2022'!M33</f>
        <v>1</v>
      </c>
      <c r="I38" s="28">
        <f>+'Final Octubre 2022'!O33</f>
        <v>6</v>
      </c>
      <c r="J38" s="29">
        <f t="shared" ref="J38" si="12">SUM(C38:I38)</f>
        <v>30</v>
      </c>
      <c r="K38" s="27">
        <f>+'Final Octubre 2022'!I33</f>
        <v>2</v>
      </c>
      <c r="L38" s="27">
        <f>+'Final Octubre 2022'!J33</f>
        <v>5</v>
      </c>
      <c r="M38" s="30">
        <f t="shared" ref="M38" si="13">SUM(K38:L38)</f>
        <v>7</v>
      </c>
      <c r="N38" s="27">
        <f>+'Final Octubre 2022'!F33</f>
        <v>28</v>
      </c>
      <c r="O38" s="27">
        <f>+'Final Octubre 2022'!G33</f>
        <v>94</v>
      </c>
      <c r="P38" s="28">
        <f>+'Final Octubre 2022'!U33</f>
        <v>0</v>
      </c>
      <c r="Q38" s="28">
        <f>+'Final Octubre 2022'!V33</f>
        <v>0</v>
      </c>
      <c r="R38" s="28">
        <f>+'Final Octubre 2022'!W33</f>
        <v>1</v>
      </c>
      <c r="S38" s="28">
        <f>+'Final Octubre 2022'!Q33</f>
        <v>0</v>
      </c>
      <c r="T38" s="28">
        <f>+'Final Octubre 2022'!R33</f>
        <v>0</v>
      </c>
      <c r="U38" s="28">
        <f>+'Final Octubre 2022'!S33</f>
        <v>0</v>
      </c>
      <c r="V38" s="31">
        <f>+'Final Octubre 2022'!T33</f>
        <v>0</v>
      </c>
      <c r="W38" s="27">
        <f>+'Final Octubre 2022'!H33</f>
        <v>5</v>
      </c>
      <c r="X38" s="28">
        <f>+'Final Octubre 2022'!N33</f>
        <v>0</v>
      </c>
      <c r="Y38" s="27">
        <f>+'Final Octubre 2022'!P33</f>
        <v>0</v>
      </c>
      <c r="Z38" s="31">
        <f t="shared" ref="Z38" si="14">SUM(J38,M38:X38)</f>
        <v>165</v>
      </c>
      <c r="AA38" s="7"/>
    </row>
    <row r="39" spans="1:34" ht="15.75" x14ac:dyDescent="0.25">
      <c r="A39" s="70"/>
      <c r="B39" s="35"/>
      <c r="C39" s="36">
        <f>+C38</f>
        <v>6</v>
      </c>
      <c r="D39" s="36">
        <f t="shared" ref="D39:Z39" si="15">+D38</f>
        <v>0</v>
      </c>
      <c r="E39" s="36">
        <f t="shared" si="15"/>
        <v>11</v>
      </c>
      <c r="F39" s="36">
        <f t="shared" si="15"/>
        <v>6</v>
      </c>
      <c r="G39" s="36">
        <f t="shared" si="15"/>
        <v>0</v>
      </c>
      <c r="H39" s="36">
        <f t="shared" si="15"/>
        <v>1</v>
      </c>
      <c r="I39" s="36">
        <f t="shared" si="15"/>
        <v>6</v>
      </c>
      <c r="J39" s="36">
        <f t="shared" si="15"/>
        <v>30</v>
      </c>
      <c r="K39" s="36">
        <f t="shared" si="15"/>
        <v>2</v>
      </c>
      <c r="L39" s="36">
        <f t="shared" si="15"/>
        <v>5</v>
      </c>
      <c r="M39" s="36">
        <f t="shared" si="15"/>
        <v>7</v>
      </c>
      <c r="N39" s="36">
        <f t="shared" si="15"/>
        <v>28</v>
      </c>
      <c r="O39" s="36">
        <f t="shared" si="15"/>
        <v>94</v>
      </c>
      <c r="P39" s="36">
        <f t="shared" si="15"/>
        <v>0</v>
      </c>
      <c r="Q39" s="36">
        <f t="shared" si="15"/>
        <v>0</v>
      </c>
      <c r="R39" s="36">
        <f t="shared" si="15"/>
        <v>1</v>
      </c>
      <c r="S39" s="36">
        <f t="shared" si="15"/>
        <v>0</v>
      </c>
      <c r="T39" s="36">
        <f t="shared" si="15"/>
        <v>0</v>
      </c>
      <c r="U39" s="36">
        <f t="shared" si="15"/>
        <v>0</v>
      </c>
      <c r="V39" s="36">
        <f t="shared" si="15"/>
        <v>0</v>
      </c>
      <c r="W39" s="36">
        <f t="shared" si="15"/>
        <v>5</v>
      </c>
      <c r="X39" s="36">
        <f t="shared" si="15"/>
        <v>0</v>
      </c>
      <c r="Y39" s="36">
        <f t="shared" si="15"/>
        <v>0</v>
      </c>
      <c r="Z39" s="36">
        <f t="shared" si="15"/>
        <v>165</v>
      </c>
      <c r="AA39" s="7"/>
    </row>
    <row r="40" spans="1:34" ht="15.75" customHeight="1" x14ac:dyDescent="0.25">
      <c r="A40" s="73" t="s">
        <v>65</v>
      </c>
      <c r="B40" s="74"/>
      <c r="C40" s="52">
        <f>+C5+C13+C21+C29+C37+C39</f>
        <v>68</v>
      </c>
      <c r="D40" s="52">
        <f t="shared" ref="D40:Y40" si="16">+D5+D13+D21+D29+D37+D39</f>
        <v>1</v>
      </c>
      <c r="E40" s="52">
        <f t="shared" si="16"/>
        <v>274</v>
      </c>
      <c r="F40" s="52">
        <f t="shared" si="16"/>
        <v>114</v>
      </c>
      <c r="G40" s="52">
        <f t="shared" si="16"/>
        <v>81</v>
      </c>
      <c r="H40" s="52">
        <f t="shared" si="16"/>
        <v>5</v>
      </c>
      <c r="I40" s="52">
        <f t="shared" si="16"/>
        <v>175</v>
      </c>
      <c r="J40" s="52">
        <f t="shared" si="16"/>
        <v>718</v>
      </c>
      <c r="K40" s="52">
        <f t="shared" si="16"/>
        <v>11</v>
      </c>
      <c r="L40" s="52">
        <f t="shared" si="16"/>
        <v>148</v>
      </c>
      <c r="M40" s="52">
        <f t="shared" si="16"/>
        <v>159</v>
      </c>
      <c r="N40" s="52">
        <f t="shared" si="16"/>
        <v>754</v>
      </c>
      <c r="O40" s="52">
        <f t="shared" si="16"/>
        <v>2903</v>
      </c>
      <c r="P40" s="52">
        <f t="shared" si="16"/>
        <v>148</v>
      </c>
      <c r="Q40" s="52">
        <f t="shared" si="16"/>
        <v>0</v>
      </c>
      <c r="R40" s="52">
        <f t="shared" si="16"/>
        <v>212</v>
      </c>
      <c r="S40" s="52">
        <f t="shared" si="16"/>
        <v>341</v>
      </c>
      <c r="T40" s="52">
        <f t="shared" si="16"/>
        <v>172</v>
      </c>
      <c r="U40" s="52">
        <f t="shared" si="16"/>
        <v>22</v>
      </c>
      <c r="V40" s="52">
        <f t="shared" si="16"/>
        <v>378</v>
      </c>
      <c r="W40" s="52">
        <f t="shared" si="16"/>
        <v>80</v>
      </c>
      <c r="X40" s="52">
        <f t="shared" si="16"/>
        <v>65</v>
      </c>
      <c r="Y40" s="52">
        <f t="shared" si="16"/>
        <v>0</v>
      </c>
      <c r="Z40" s="52">
        <f>+Z5+Z13+Z21+Z29+Z37+Z39</f>
        <v>5952</v>
      </c>
      <c r="AA40" s="8"/>
    </row>
    <row r="41" spans="1:34" s="18" customFormat="1" ht="15.75" customHeight="1" x14ac:dyDescent="0.25">
      <c r="A41" s="37"/>
      <c r="B41" s="38" t="s">
        <v>48</v>
      </c>
      <c r="C41" s="47">
        <f>AVERAGE(C3:C4,C6:C10,C14:C18,C22:C26,C30:C34,C38)</f>
        <v>2.9565217391304346</v>
      </c>
      <c r="D41" s="47">
        <f t="shared" ref="D41:Y41" si="17">AVERAGE(D3:D4,D6:D10,D14:D18,D22:D26,D30:D34,D38)</f>
        <v>4.3478260869565216E-2</v>
      </c>
      <c r="E41" s="47">
        <f t="shared" si="17"/>
        <v>11.913043478260869</v>
      </c>
      <c r="F41" s="47">
        <f t="shared" si="17"/>
        <v>4.9565217391304346</v>
      </c>
      <c r="G41" s="47">
        <f t="shared" si="17"/>
        <v>3.5217391304347827</v>
      </c>
      <c r="H41" s="47">
        <f t="shared" si="17"/>
        <v>0.21739130434782608</v>
      </c>
      <c r="I41" s="47">
        <f t="shared" si="17"/>
        <v>7.6086956521739131</v>
      </c>
      <c r="J41" s="47">
        <f t="shared" si="17"/>
        <v>31.217391304347824</v>
      </c>
      <c r="K41" s="47">
        <f t="shared" si="17"/>
        <v>0.47826086956521741</v>
      </c>
      <c r="L41" s="47">
        <f t="shared" si="17"/>
        <v>6.4347826086956523</v>
      </c>
      <c r="M41" s="47">
        <f t="shared" si="17"/>
        <v>6.9130434782608692</v>
      </c>
      <c r="N41" s="47">
        <f>AVERAGE(N3:N4,N6:N12,N14:N20,N22:N28,N30:N36,N38)</f>
        <v>24.322580645161292</v>
      </c>
      <c r="O41" s="47">
        <f>AVERAGE(O3:O4,O6:O12,O14:O20,O22:O28,O30:O36,O38)</f>
        <v>93.645161290322577</v>
      </c>
      <c r="P41" s="47">
        <f t="shared" si="17"/>
        <v>6.4347826086956523</v>
      </c>
      <c r="Q41" s="47">
        <f t="shared" si="17"/>
        <v>0</v>
      </c>
      <c r="R41" s="47">
        <f t="shared" si="17"/>
        <v>9.2173913043478262</v>
      </c>
      <c r="S41" s="47">
        <f t="shared" si="17"/>
        <v>14.826086956521738</v>
      </c>
      <c r="T41" s="47">
        <f t="shared" si="17"/>
        <v>7.4782608695652177</v>
      </c>
      <c r="U41" s="47">
        <f t="shared" si="17"/>
        <v>0.95652173913043481</v>
      </c>
      <c r="V41" s="47">
        <f t="shared" si="17"/>
        <v>16.434782608695652</v>
      </c>
      <c r="W41" s="47">
        <f t="shared" si="17"/>
        <v>3.4782608695652173</v>
      </c>
      <c r="X41" s="47">
        <f t="shared" si="17"/>
        <v>2.8260869565217392</v>
      </c>
      <c r="Y41" s="47">
        <f t="shared" si="17"/>
        <v>0</v>
      </c>
      <c r="Z41" s="39"/>
    </row>
    <row r="42" spans="1:34" s="19" customFormat="1" ht="15.75" customHeight="1" x14ac:dyDescent="0.25">
      <c r="A42" s="40"/>
      <c r="B42" s="41" t="s">
        <v>49</v>
      </c>
      <c r="C42" s="40">
        <f>MAX(C3:C4,C6:C10,C14:C18,C22:C26,C30:C34,C38)</f>
        <v>6</v>
      </c>
      <c r="D42" s="40">
        <f t="shared" ref="D42:Y42" si="18">MAX(D3:D4,D6:D10,D14:D18,D22:D26,D30:D34,D38)</f>
        <v>1</v>
      </c>
      <c r="E42" s="40">
        <f t="shared" si="18"/>
        <v>20</v>
      </c>
      <c r="F42" s="40">
        <f t="shared" si="18"/>
        <v>12</v>
      </c>
      <c r="G42" s="40">
        <f t="shared" si="18"/>
        <v>8</v>
      </c>
      <c r="H42" s="40">
        <f t="shared" si="18"/>
        <v>2</v>
      </c>
      <c r="I42" s="40">
        <f t="shared" si="18"/>
        <v>17</v>
      </c>
      <c r="J42" s="40">
        <f t="shared" si="18"/>
        <v>44</v>
      </c>
      <c r="K42" s="40">
        <f t="shared" si="18"/>
        <v>2</v>
      </c>
      <c r="L42" s="40">
        <f t="shared" si="18"/>
        <v>13</v>
      </c>
      <c r="M42" s="40">
        <f t="shared" si="18"/>
        <v>13</v>
      </c>
      <c r="N42" s="40">
        <f>MAX(N3:N4,N6:N12,N14:N20,N22:N28,N30:N36,N38)</f>
        <v>34</v>
      </c>
      <c r="O42" s="40">
        <f>MAX(O3:O4,O6:O12,O14:O20,O22:O28,O30:O36,O38)</f>
        <v>168</v>
      </c>
      <c r="P42" s="40">
        <f>MAX(P3:P4,P6:P10,P14:P18,P22:P26,P30:P34,P38)</f>
        <v>15</v>
      </c>
      <c r="Q42" s="40">
        <f t="shared" si="18"/>
        <v>0</v>
      </c>
      <c r="R42" s="40">
        <f t="shared" si="18"/>
        <v>21</v>
      </c>
      <c r="S42" s="40">
        <f t="shared" si="18"/>
        <v>27</v>
      </c>
      <c r="T42" s="40">
        <f t="shared" si="18"/>
        <v>18</v>
      </c>
      <c r="U42" s="40">
        <f t="shared" si="18"/>
        <v>4</v>
      </c>
      <c r="V42" s="40">
        <f t="shared" si="18"/>
        <v>33</v>
      </c>
      <c r="W42" s="40">
        <f t="shared" si="18"/>
        <v>7</v>
      </c>
      <c r="X42" s="40">
        <f t="shared" si="18"/>
        <v>13</v>
      </c>
      <c r="Y42" s="40">
        <f t="shared" si="18"/>
        <v>0</v>
      </c>
      <c r="Z42" s="42"/>
    </row>
    <row r="43" spans="1:34" s="20" customFormat="1" ht="15.75" customHeight="1" x14ac:dyDescent="0.25">
      <c r="A43" s="43"/>
      <c r="B43" s="44" t="s">
        <v>50</v>
      </c>
      <c r="C43" s="43">
        <f>MIN(C3:C4,C6:C10,C14:C18,C22:C26,C30:C34,C38)</f>
        <v>0</v>
      </c>
      <c r="D43" s="43">
        <f t="shared" ref="D43:Y43" si="19">MIN(D3:D4,D6:D10,D14:D18,D22:D26,D30:D34,D38)</f>
        <v>0</v>
      </c>
      <c r="E43" s="43">
        <f t="shared" si="19"/>
        <v>0</v>
      </c>
      <c r="F43" s="43">
        <f t="shared" si="19"/>
        <v>0</v>
      </c>
      <c r="G43" s="43">
        <f t="shared" si="19"/>
        <v>0</v>
      </c>
      <c r="H43" s="43">
        <f t="shared" si="19"/>
        <v>0</v>
      </c>
      <c r="I43" s="43">
        <f t="shared" si="19"/>
        <v>0</v>
      </c>
      <c r="J43" s="43">
        <f t="shared" si="19"/>
        <v>0</v>
      </c>
      <c r="K43" s="43">
        <f t="shared" si="19"/>
        <v>0</v>
      </c>
      <c r="L43" s="43">
        <f t="shared" si="19"/>
        <v>0</v>
      </c>
      <c r="M43" s="43">
        <f t="shared" si="19"/>
        <v>0</v>
      </c>
      <c r="N43" s="43">
        <f>MIN(N3:N4,N6:N12,N14:N20,N22:N28,N30:N36,N38)</f>
        <v>15</v>
      </c>
      <c r="O43" s="43">
        <f>MIN(O3:O4,O6:O12,O14:O20,O22:O28,O30:O36,O38)</f>
        <v>47</v>
      </c>
      <c r="P43" s="43">
        <f t="shared" si="19"/>
        <v>0</v>
      </c>
      <c r="Q43" s="43">
        <f>MIN(Q3:Q4,Q6:Q10,Q14:Q18,Q22:Q26,Q30:Q34,Q38)</f>
        <v>0</v>
      </c>
      <c r="R43" s="43">
        <f t="shared" si="19"/>
        <v>0</v>
      </c>
      <c r="S43" s="43">
        <f t="shared" si="19"/>
        <v>0</v>
      </c>
      <c r="T43" s="43">
        <f t="shared" si="19"/>
        <v>0</v>
      </c>
      <c r="U43" s="43">
        <f t="shared" si="19"/>
        <v>0</v>
      </c>
      <c r="V43" s="43">
        <f t="shared" si="19"/>
        <v>0</v>
      </c>
      <c r="W43" s="43">
        <f t="shared" si="19"/>
        <v>0</v>
      </c>
      <c r="X43" s="43">
        <f t="shared" si="19"/>
        <v>0</v>
      </c>
      <c r="Y43" s="43">
        <f t="shared" si="19"/>
        <v>0</v>
      </c>
      <c r="Z43" s="45"/>
    </row>
    <row r="44" spans="1:34" ht="15.75" customHeight="1" x14ac:dyDescent="0.25"/>
    <row r="45" spans="1:34" ht="15.75" customHeight="1" x14ac:dyDescent="0.25"/>
    <row r="46" spans="1:34" ht="15.75" customHeight="1" thickBot="1" x14ac:dyDescent="0.3"/>
    <row r="47" spans="1:34" ht="89.25" x14ac:dyDescent="0.25">
      <c r="J47" s="3" t="s">
        <v>4</v>
      </c>
      <c r="K47" s="4" t="s">
        <v>5</v>
      </c>
      <c r="L47" s="4" t="s">
        <v>6</v>
      </c>
      <c r="M47" s="4" t="s">
        <v>39</v>
      </c>
      <c r="N47" s="3" t="s">
        <v>13</v>
      </c>
      <c r="O47" s="4" t="s">
        <v>14</v>
      </c>
      <c r="P47" s="4" t="s">
        <v>16</v>
      </c>
      <c r="R47" s="10" t="s">
        <v>28</v>
      </c>
      <c r="S47" s="11" t="s">
        <v>27</v>
      </c>
      <c r="U47" s="3" t="s">
        <v>29</v>
      </c>
      <c r="V47" s="4" t="s">
        <v>30</v>
      </c>
      <c r="W47" s="4" t="s">
        <v>31</v>
      </c>
      <c r="X47" s="4" t="s">
        <v>32</v>
      </c>
      <c r="Y47" s="3" t="s">
        <v>33</v>
      </c>
      <c r="Z47" s="4" t="s">
        <v>34</v>
      </c>
      <c r="AA47" s="4" t="s">
        <v>40</v>
      </c>
      <c r="AC47" s="3" t="s">
        <v>7</v>
      </c>
      <c r="AD47" s="3" t="s">
        <v>26</v>
      </c>
      <c r="AF47" s="11" t="s">
        <v>35</v>
      </c>
      <c r="AG47" s="11" t="s">
        <v>42</v>
      </c>
      <c r="AH47" s="11" t="s">
        <v>36</v>
      </c>
    </row>
    <row r="48" spans="1:34" ht="30" x14ac:dyDescent="0.25">
      <c r="I48" s="17" t="str">
        <f>+A3</f>
        <v>Semana  1
01 al 02</v>
      </c>
      <c r="J48">
        <f>+C5</f>
        <v>0</v>
      </c>
      <c r="K48">
        <f t="shared" ref="K48:Q48" si="20">+D5</f>
        <v>0</v>
      </c>
      <c r="L48">
        <f t="shared" si="20"/>
        <v>0</v>
      </c>
      <c r="M48">
        <f t="shared" si="20"/>
        <v>0</v>
      </c>
      <c r="N48">
        <f t="shared" si="20"/>
        <v>0</v>
      </c>
      <c r="O48">
        <f t="shared" si="20"/>
        <v>0</v>
      </c>
      <c r="P48">
        <f t="shared" si="20"/>
        <v>0</v>
      </c>
      <c r="Q48">
        <f t="shared" si="20"/>
        <v>0</v>
      </c>
      <c r="R48" s="16">
        <f>+K5</f>
        <v>0</v>
      </c>
      <c r="S48" s="16">
        <f>+L5</f>
        <v>0</v>
      </c>
      <c r="T48">
        <f t="shared" ref="T48:T53" si="21">SUM(R48:S48)</f>
        <v>0</v>
      </c>
      <c r="U48" s="16">
        <f>+P5</f>
        <v>0</v>
      </c>
      <c r="V48" s="16">
        <f t="shared" ref="V48:AA48" si="22">+Q5</f>
        <v>0</v>
      </c>
      <c r="W48" s="16">
        <f t="shared" si="22"/>
        <v>0</v>
      </c>
      <c r="X48" s="16">
        <f t="shared" si="22"/>
        <v>0</v>
      </c>
      <c r="Y48" s="16">
        <f t="shared" si="22"/>
        <v>0</v>
      </c>
      <c r="Z48" s="16">
        <f t="shared" si="22"/>
        <v>0</v>
      </c>
      <c r="AA48" s="16">
        <f t="shared" si="22"/>
        <v>0</v>
      </c>
      <c r="AB48">
        <f t="shared" ref="AB48:AB53" si="23">SUM(U48:AA48)</f>
        <v>0</v>
      </c>
      <c r="AC48" s="16">
        <f>+N5</f>
        <v>40</v>
      </c>
      <c r="AD48" s="16">
        <f>+O5</f>
        <v>243</v>
      </c>
      <c r="AE48">
        <f t="shared" ref="AE48:AE53" si="24">SUM(AC48:AD48)</f>
        <v>283</v>
      </c>
      <c r="AF48" s="16">
        <f>+W5</f>
        <v>0</v>
      </c>
      <c r="AG48" s="16">
        <f t="shared" ref="AG48:AH48" si="25">+X5</f>
        <v>0</v>
      </c>
      <c r="AH48" s="16">
        <f t="shared" si="25"/>
        <v>0</v>
      </c>
    </row>
    <row r="49" spans="9:34" ht="30" x14ac:dyDescent="0.25">
      <c r="I49" s="17" t="str">
        <f>+A6</f>
        <v>Semana 2
03 al 09</v>
      </c>
      <c r="J49">
        <f>+C13</f>
        <v>23</v>
      </c>
      <c r="K49">
        <f t="shared" ref="K49:Q49" si="26">+D13</f>
        <v>0</v>
      </c>
      <c r="L49">
        <f t="shared" si="26"/>
        <v>69</v>
      </c>
      <c r="M49">
        <f t="shared" si="26"/>
        <v>29</v>
      </c>
      <c r="N49">
        <f t="shared" si="26"/>
        <v>21</v>
      </c>
      <c r="O49">
        <f t="shared" si="26"/>
        <v>1</v>
      </c>
      <c r="P49">
        <f t="shared" si="26"/>
        <v>48</v>
      </c>
      <c r="Q49">
        <f t="shared" si="26"/>
        <v>191</v>
      </c>
      <c r="R49" s="16">
        <f>+K13</f>
        <v>1</v>
      </c>
      <c r="S49" s="16">
        <f>+L13</f>
        <v>28</v>
      </c>
      <c r="T49">
        <f t="shared" si="21"/>
        <v>29</v>
      </c>
      <c r="U49" s="16">
        <f>+P13</f>
        <v>44</v>
      </c>
      <c r="V49" s="16">
        <f t="shared" ref="V49:AA49" si="27">+Q13</f>
        <v>0</v>
      </c>
      <c r="W49" s="16">
        <f t="shared" si="27"/>
        <v>52</v>
      </c>
      <c r="X49" s="16">
        <f t="shared" si="27"/>
        <v>80</v>
      </c>
      <c r="Y49" s="16">
        <f t="shared" si="27"/>
        <v>39</v>
      </c>
      <c r="Z49" s="16">
        <f t="shared" si="27"/>
        <v>6</v>
      </c>
      <c r="AA49" s="16">
        <f t="shared" si="27"/>
        <v>112</v>
      </c>
      <c r="AB49">
        <f t="shared" si="23"/>
        <v>333</v>
      </c>
      <c r="AC49" s="16">
        <f>+N13</f>
        <v>184</v>
      </c>
      <c r="AD49" s="16">
        <f>+O13</f>
        <v>639</v>
      </c>
      <c r="AE49">
        <f t="shared" si="24"/>
        <v>823</v>
      </c>
      <c r="AF49" s="16">
        <f>+W13</f>
        <v>15</v>
      </c>
      <c r="AG49" s="16">
        <f t="shared" ref="AG49:AH49" si="28">+X13</f>
        <v>8</v>
      </c>
      <c r="AH49" s="16">
        <f t="shared" si="28"/>
        <v>0</v>
      </c>
    </row>
    <row r="50" spans="9:34" ht="30" x14ac:dyDescent="0.25">
      <c r="I50" s="17" t="str">
        <f>+A14</f>
        <v>Semana 3
10 al 16</v>
      </c>
      <c r="J50">
        <f>+C21</f>
        <v>13</v>
      </c>
      <c r="K50">
        <f t="shared" ref="K50:Q50" si="29">+D21</f>
        <v>0</v>
      </c>
      <c r="L50">
        <f t="shared" si="29"/>
        <v>73</v>
      </c>
      <c r="M50">
        <f t="shared" si="29"/>
        <v>27</v>
      </c>
      <c r="N50">
        <f t="shared" si="29"/>
        <v>20</v>
      </c>
      <c r="O50">
        <f t="shared" si="29"/>
        <v>2</v>
      </c>
      <c r="P50">
        <f t="shared" si="29"/>
        <v>38</v>
      </c>
      <c r="Q50">
        <f t="shared" si="29"/>
        <v>173</v>
      </c>
      <c r="R50" s="16">
        <f>+K21</f>
        <v>4</v>
      </c>
      <c r="S50" s="16">
        <f>+L21</f>
        <v>45</v>
      </c>
      <c r="T50">
        <f t="shared" si="21"/>
        <v>49</v>
      </c>
      <c r="U50" s="16">
        <f>+P21</f>
        <v>33</v>
      </c>
      <c r="V50" s="16">
        <f t="shared" ref="V50:AA50" si="30">+Q21</f>
        <v>0</v>
      </c>
      <c r="W50" s="16">
        <f t="shared" si="30"/>
        <v>42</v>
      </c>
      <c r="X50" s="16">
        <f t="shared" si="30"/>
        <v>69</v>
      </c>
      <c r="Y50" s="16">
        <f t="shared" si="30"/>
        <v>40</v>
      </c>
      <c r="Z50" s="16">
        <f t="shared" si="30"/>
        <v>4</v>
      </c>
      <c r="AA50" s="16">
        <f t="shared" si="30"/>
        <v>71</v>
      </c>
      <c r="AB50">
        <f t="shared" si="23"/>
        <v>259</v>
      </c>
      <c r="AC50" s="16">
        <f>+N21</f>
        <v>197</v>
      </c>
      <c r="AD50" s="16">
        <f>+O21</f>
        <v>593</v>
      </c>
      <c r="AE50">
        <f t="shared" si="24"/>
        <v>790</v>
      </c>
      <c r="AF50" s="16">
        <f>+W21</f>
        <v>16</v>
      </c>
      <c r="AG50" s="16">
        <f t="shared" ref="AG50:AH50" si="31">+X21</f>
        <v>17</v>
      </c>
      <c r="AH50" s="16">
        <f t="shared" si="31"/>
        <v>0</v>
      </c>
    </row>
    <row r="51" spans="9:34" ht="30" x14ac:dyDescent="0.25">
      <c r="I51" s="17" t="str">
        <f>+A22</f>
        <v>Semana 4
17 al 23</v>
      </c>
      <c r="J51">
        <f>+C29</f>
        <v>14</v>
      </c>
      <c r="K51">
        <f t="shared" ref="K51:Q51" si="32">+D29</f>
        <v>1</v>
      </c>
      <c r="L51">
        <f t="shared" si="32"/>
        <v>65</v>
      </c>
      <c r="M51">
        <f t="shared" si="32"/>
        <v>25</v>
      </c>
      <c r="N51">
        <f t="shared" si="32"/>
        <v>28</v>
      </c>
      <c r="O51">
        <f t="shared" si="32"/>
        <v>1</v>
      </c>
      <c r="P51">
        <f t="shared" si="32"/>
        <v>49</v>
      </c>
      <c r="Q51">
        <f t="shared" si="32"/>
        <v>183</v>
      </c>
      <c r="R51" s="16">
        <f>+K29</f>
        <v>3</v>
      </c>
      <c r="S51" s="16">
        <f>+L29</f>
        <v>31</v>
      </c>
      <c r="T51">
        <f t="shared" si="21"/>
        <v>34</v>
      </c>
      <c r="U51" s="16">
        <f>+P29</f>
        <v>41</v>
      </c>
      <c r="V51" s="16">
        <f t="shared" ref="V51:AA51" si="33">+Q29</f>
        <v>0</v>
      </c>
      <c r="W51" s="16">
        <f t="shared" si="33"/>
        <v>64</v>
      </c>
      <c r="X51" s="16">
        <f t="shared" si="33"/>
        <v>120</v>
      </c>
      <c r="Y51" s="16">
        <f t="shared" si="33"/>
        <v>51</v>
      </c>
      <c r="Z51" s="16">
        <f t="shared" si="33"/>
        <v>8</v>
      </c>
      <c r="AA51" s="16">
        <f t="shared" si="33"/>
        <v>116</v>
      </c>
      <c r="AB51">
        <f t="shared" si="23"/>
        <v>400</v>
      </c>
      <c r="AC51" s="16">
        <f>+N29</f>
        <v>168</v>
      </c>
      <c r="AD51" s="16">
        <f>+O29</f>
        <v>651</v>
      </c>
      <c r="AE51">
        <f t="shared" si="24"/>
        <v>819</v>
      </c>
      <c r="AF51" s="16">
        <f>+W29</f>
        <v>22</v>
      </c>
      <c r="AG51" s="16">
        <f t="shared" ref="AG51:AH51" si="34">+X29</f>
        <v>22</v>
      </c>
      <c r="AH51" s="16">
        <f t="shared" si="34"/>
        <v>0</v>
      </c>
    </row>
    <row r="52" spans="9:34" ht="30" x14ac:dyDescent="0.25">
      <c r="I52" s="17" t="str">
        <f>+A30</f>
        <v>Semana 5
24 al 30</v>
      </c>
      <c r="J52">
        <f>+C37</f>
        <v>12</v>
      </c>
      <c r="K52">
        <f t="shared" ref="K52:Q52" si="35">+D37</f>
        <v>0</v>
      </c>
      <c r="L52">
        <f t="shared" si="35"/>
        <v>56</v>
      </c>
      <c r="M52">
        <f t="shared" si="35"/>
        <v>27</v>
      </c>
      <c r="N52">
        <f t="shared" si="35"/>
        <v>12</v>
      </c>
      <c r="O52">
        <f t="shared" si="35"/>
        <v>0</v>
      </c>
      <c r="P52">
        <f t="shared" si="35"/>
        <v>34</v>
      </c>
      <c r="Q52">
        <f t="shared" si="35"/>
        <v>141</v>
      </c>
      <c r="R52" s="53">
        <f>+K37</f>
        <v>1</v>
      </c>
      <c r="S52" s="53">
        <f>+L37</f>
        <v>39</v>
      </c>
      <c r="T52">
        <f t="shared" si="21"/>
        <v>40</v>
      </c>
      <c r="U52" s="53">
        <f>+P37</f>
        <v>30</v>
      </c>
      <c r="V52" s="53">
        <f t="shared" ref="V52:AA52" si="36">+Q37</f>
        <v>0</v>
      </c>
      <c r="W52" s="53">
        <f t="shared" si="36"/>
        <v>53</v>
      </c>
      <c r="X52" s="53">
        <f t="shared" si="36"/>
        <v>72</v>
      </c>
      <c r="Y52" s="53">
        <f t="shared" si="36"/>
        <v>42</v>
      </c>
      <c r="Z52" s="53">
        <f t="shared" si="36"/>
        <v>4</v>
      </c>
      <c r="AA52" s="53">
        <f t="shared" si="36"/>
        <v>79</v>
      </c>
      <c r="AB52">
        <f t="shared" si="23"/>
        <v>280</v>
      </c>
      <c r="AC52" s="53">
        <f>+N37</f>
        <v>137</v>
      </c>
      <c r="AD52" s="53">
        <f>+O37</f>
        <v>683</v>
      </c>
      <c r="AE52">
        <f t="shared" si="24"/>
        <v>820</v>
      </c>
      <c r="AF52" s="53">
        <f>+W37</f>
        <v>22</v>
      </c>
      <c r="AG52" s="53">
        <f t="shared" ref="AG52:AH52" si="37">+X37</f>
        <v>18</v>
      </c>
      <c r="AH52" s="53">
        <f t="shared" si="37"/>
        <v>0</v>
      </c>
    </row>
    <row r="53" spans="9:34" ht="30" customHeight="1" x14ac:dyDescent="0.25">
      <c r="I53" s="17" t="str">
        <f>+A38</f>
        <v>Semana 6
31</v>
      </c>
      <c r="J53">
        <f>+C39</f>
        <v>6</v>
      </c>
      <c r="K53">
        <f t="shared" ref="K53:Q53" si="38">+D39</f>
        <v>0</v>
      </c>
      <c r="L53">
        <f t="shared" si="38"/>
        <v>11</v>
      </c>
      <c r="M53">
        <f t="shared" si="38"/>
        <v>6</v>
      </c>
      <c r="N53">
        <f t="shared" si="38"/>
        <v>0</v>
      </c>
      <c r="O53">
        <f t="shared" si="38"/>
        <v>1</v>
      </c>
      <c r="P53">
        <f t="shared" si="38"/>
        <v>6</v>
      </c>
      <c r="Q53">
        <f t="shared" si="38"/>
        <v>30</v>
      </c>
      <c r="R53" s="54">
        <f>+K39</f>
        <v>2</v>
      </c>
      <c r="S53" s="54">
        <f>+L39</f>
        <v>5</v>
      </c>
      <c r="T53">
        <f t="shared" si="21"/>
        <v>7</v>
      </c>
      <c r="U53" s="54">
        <f>+P39</f>
        <v>0</v>
      </c>
      <c r="V53" s="54">
        <f t="shared" ref="V53:AA53" si="39">+Q39</f>
        <v>0</v>
      </c>
      <c r="W53" s="54">
        <f t="shared" si="39"/>
        <v>1</v>
      </c>
      <c r="X53" s="54">
        <f t="shared" si="39"/>
        <v>0</v>
      </c>
      <c r="Y53" s="54">
        <f t="shared" si="39"/>
        <v>0</v>
      </c>
      <c r="Z53" s="54">
        <f t="shared" si="39"/>
        <v>0</v>
      </c>
      <c r="AA53" s="54">
        <f t="shared" si="39"/>
        <v>0</v>
      </c>
      <c r="AB53">
        <f t="shared" si="23"/>
        <v>1</v>
      </c>
      <c r="AC53" s="54">
        <f>+N39</f>
        <v>28</v>
      </c>
      <c r="AD53" s="54">
        <f>+O39</f>
        <v>94</v>
      </c>
      <c r="AE53">
        <f t="shared" si="24"/>
        <v>122</v>
      </c>
      <c r="AF53" s="54">
        <f>+W39</f>
        <v>5</v>
      </c>
      <c r="AG53" s="54">
        <f t="shared" ref="AG53:AH53" si="40">+X39</f>
        <v>0</v>
      </c>
      <c r="AH53" s="54">
        <f t="shared" si="40"/>
        <v>0</v>
      </c>
    </row>
    <row r="54" spans="9:34" ht="15.75" customHeight="1" x14ac:dyDescent="0.25">
      <c r="J54">
        <f>SUM(J48:J53)</f>
        <v>68</v>
      </c>
      <c r="K54">
        <f t="shared" ref="K54:P54" si="41">SUM(K48:K53)</f>
        <v>1</v>
      </c>
      <c r="L54">
        <f t="shared" si="41"/>
        <v>274</v>
      </c>
      <c r="M54">
        <f t="shared" si="41"/>
        <v>114</v>
      </c>
      <c r="N54">
        <f t="shared" si="41"/>
        <v>81</v>
      </c>
      <c r="O54">
        <f t="shared" si="41"/>
        <v>5</v>
      </c>
      <c r="P54">
        <f t="shared" si="41"/>
        <v>175</v>
      </c>
      <c r="Q54">
        <f t="shared" ref="Q54" si="42">SUM(Q48:Q53)</f>
        <v>718</v>
      </c>
      <c r="R54">
        <f>SUM(R48:R53)</f>
        <v>11</v>
      </c>
      <c r="S54">
        <f t="shared" ref="S54:T54" si="43">SUM(S48:S53)</f>
        <v>148</v>
      </c>
      <c r="T54">
        <f t="shared" si="43"/>
        <v>159</v>
      </c>
      <c r="U54">
        <f>SUM(U48:U53)</f>
        <v>148</v>
      </c>
      <c r="V54">
        <f t="shared" ref="V54:AB54" si="44">SUM(V48:V53)</f>
        <v>0</v>
      </c>
      <c r="W54">
        <f t="shared" si="44"/>
        <v>212</v>
      </c>
      <c r="X54">
        <f t="shared" si="44"/>
        <v>341</v>
      </c>
      <c r="Y54">
        <f t="shared" si="44"/>
        <v>172</v>
      </c>
      <c r="Z54">
        <f t="shared" si="44"/>
        <v>22</v>
      </c>
      <c r="AA54">
        <f t="shared" si="44"/>
        <v>378</v>
      </c>
      <c r="AB54">
        <f t="shared" si="44"/>
        <v>1273</v>
      </c>
      <c r="AC54">
        <f>SUM(AC48:AC53)</f>
        <v>754</v>
      </c>
      <c r="AD54">
        <f t="shared" ref="AD54" si="45">SUM(AD48:AD53)</f>
        <v>2903</v>
      </c>
      <c r="AE54">
        <f>SUM(AE48:AE53)</f>
        <v>3657</v>
      </c>
      <c r="AF54">
        <f t="shared" ref="AF54:AH54" si="46">SUM(AF48:AF53)</f>
        <v>80</v>
      </c>
      <c r="AG54">
        <f t="shared" si="46"/>
        <v>65</v>
      </c>
      <c r="AH54">
        <f t="shared" si="46"/>
        <v>0</v>
      </c>
    </row>
    <row r="55" spans="9:34" ht="15.75" customHeight="1" x14ac:dyDescent="0.25"/>
    <row r="56" spans="9:34" ht="15.75" customHeight="1" x14ac:dyDescent="0.25"/>
    <row r="57" spans="9:34" ht="15.75" customHeight="1" x14ac:dyDescent="0.25"/>
    <row r="58" spans="9:34" ht="105" x14ac:dyDescent="0.25">
      <c r="I58" s="24" t="s">
        <v>1</v>
      </c>
      <c r="J58" s="17" t="s">
        <v>37</v>
      </c>
      <c r="K58" s="17" t="s">
        <v>38</v>
      </c>
      <c r="L58" s="17" t="s">
        <v>41</v>
      </c>
      <c r="M58" s="17" t="s">
        <v>40</v>
      </c>
      <c r="N58" s="17" t="s">
        <v>7</v>
      </c>
      <c r="O58" s="17" t="s">
        <v>26</v>
      </c>
      <c r="P58" s="17" t="s">
        <v>35</v>
      </c>
      <c r="Q58" s="17" t="s">
        <v>42</v>
      </c>
      <c r="R58" s="17" t="s">
        <v>36</v>
      </c>
      <c r="S58" s="17"/>
    </row>
    <row r="59" spans="9:34" ht="15.75" customHeight="1" x14ac:dyDescent="0.25">
      <c r="I59" t="s">
        <v>104</v>
      </c>
      <c r="J59">
        <f>+J3</f>
        <v>0</v>
      </c>
      <c r="K59">
        <f>+M3</f>
        <v>0</v>
      </c>
      <c r="L59">
        <f>+P3</f>
        <v>0</v>
      </c>
      <c r="M59">
        <f>+V3</f>
        <v>0</v>
      </c>
      <c r="N59">
        <f>+N3</f>
        <v>21</v>
      </c>
      <c r="O59">
        <f>+O3</f>
        <v>87</v>
      </c>
      <c r="P59">
        <f>+W3</f>
        <v>0</v>
      </c>
      <c r="Q59">
        <f t="shared" ref="Q59:R59" si="47">+X3</f>
        <v>0</v>
      </c>
      <c r="R59">
        <f t="shared" si="47"/>
        <v>0</v>
      </c>
    </row>
    <row r="60" spans="9:34" ht="15.75" customHeight="1" x14ac:dyDescent="0.25">
      <c r="I60" t="s">
        <v>105</v>
      </c>
      <c r="J60">
        <f>+J4</f>
        <v>0</v>
      </c>
      <c r="K60">
        <f>+M4</f>
        <v>0</v>
      </c>
      <c r="L60">
        <f>+P4</f>
        <v>0</v>
      </c>
      <c r="M60">
        <f>+V4</f>
        <v>0</v>
      </c>
      <c r="N60">
        <f>+N4</f>
        <v>19</v>
      </c>
      <c r="O60">
        <f>+O4</f>
        <v>156</v>
      </c>
      <c r="P60">
        <f>+W4</f>
        <v>0</v>
      </c>
      <c r="Q60">
        <f t="shared" ref="Q60" si="48">+X4</f>
        <v>0</v>
      </c>
      <c r="R60">
        <f t="shared" ref="R60" si="49">+Y4</f>
        <v>0</v>
      </c>
    </row>
    <row r="61" spans="9:34" ht="15.75" customHeight="1" x14ac:dyDescent="0.25">
      <c r="I61" t="s">
        <v>106</v>
      </c>
      <c r="J61">
        <f>+J6</f>
        <v>39</v>
      </c>
      <c r="K61">
        <f>+M6</f>
        <v>7</v>
      </c>
      <c r="L61">
        <f>+P6</f>
        <v>10</v>
      </c>
      <c r="M61">
        <f>+V6</f>
        <v>33</v>
      </c>
      <c r="N61">
        <f>+N6</f>
        <v>27</v>
      </c>
      <c r="O61">
        <f>+O6</f>
        <v>109</v>
      </c>
      <c r="P61">
        <f>+W6</f>
        <v>2</v>
      </c>
      <c r="Q61">
        <f>+X6</f>
        <v>2</v>
      </c>
      <c r="R61">
        <f>+Y6</f>
        <v>0</v>
      </c>
      <c r="V61" s="17" t="s">
        <v>43</v>
      </c>
      <c r="W61">
        <f>SUM(W40:X40)</f>
        <v>145</v>
      </c>
    </row>
    <row r="62" spans="9:34" ht="15.75" customHeight="1" x14ac:dyDescent="0.25">
      <c r="I62" t="s">
        <v>107</v>
      </c>
      <c r="J62">
        <f t="shared" ref="J62:J67" si="50">+J7</f>
        <v>37</v>
      </c>
      <c r="K62">
        <f t="shared" ref="K62:K67" si="51">+M7</f>
        <v>6</v>
      </c>
      <c r="L62">
        <f t="shared" ref="L62:L67" si="52">+P7</f>
        <v>11</v>
      </c>
      <c r="M62">
        <f t="shared" ref="M62:M67" si="53">+V7</f>
        <v>18</v>
      </c>
      <c r="N62">
        <f t="shared" ref="N62:O67" si="54">+N7</f>
        <v>30</v>
      </c>
      <c r="O62">
        <f t="shared" si="54"/>
        <v>89</v>
      </c>
      <c r="P62">
        <f t="shared" ref="P62:P67" si="55">+W7</f>
        <v>2</v>
      </c>
      <c r="Q62">
        <f t="shared" ref="Q62:Q67" si="56">+X7</f>
        <v>1</v>
      </c>
      <c r="R62">
        <f t="shared" ref="R62:R67" si="57">+Y7</f>
        <v>0</v>
      </c>
      <c r="V62" s="17" t="s">
        <v>44</v>
      </c>
      <c r="W62">
        <f>SUM(N40:O40)</f>
        <v>3657</v>
      </c>
    </row>
    <row r="63" spans="9:34" ht="15.75" customHeight="1" x14ac:dyDescent="0.25">
      <c r="I63" t="s">
        <v>108</v>
      </c>
      <c r="J63">
        <f t="shared" si="50"/>
        <v>37</v>
      </c>
      <c r="K63">
        <f t="shared" si="51"/>
        <v>8</v>
      </c>
      <c r="L63">
        <f t="shared" si="52"/>
        <v>13</v>
      </c>
      <c r="M63">
        <f t="shared" si="53"/>
        <v>32</v>
      </c>
      <c r="N63">
        <f t="shared" si="54"/>
        <v>30</v>
      </c>
      <c r="O63">
        <f t="shared" si="54"/>
        <v>84</v>
      </c>
      <c r="P63">
        <f t="shared" si="55"/>
        <v>5</v>
      </c>
      <c r="Q63">
        <f t="shared" si="56"/>
        <v>0</v>
      </c>
      <c r="R63">
        <f t="shared" si="57"/>
        <v>0</v>
      </c>
      <c r="V63" s="17" t="s">
        <v>45</v>
      </c>
      <c r="W63">
        <f>SUM(P40:V40)</f>
        <v>1273</v>
      </c>
    </row>
    <row r="64" spans="9:34" ht="15.75" customHeight="1" x14ac:dyDescent="0.25">
      <c r="I64" t="s">
        <v>109</v>
      </c>
      <c r="J64">
        <f t="shared" si="50"/>
        <v>40</v>
      </c>
      <c r="K64">
        <f t="shared" si="51"/>
        <v>7</v>
      </c>
      <c r="L64">
        <f t="shared" si="52"/>
        <v>5</v>
      </c>
      <c r="M64">
        <f t="shared" si="53"/>
        <v>14</v>
      </c>
      <c r="N64">
        <f t="shared" si="54"/>
        <v>31</v>
      </c>
      <c r="O64">
        <f t="shared" si="54"/>
        <v>59</v>
      </c>
      <c r="P64">
        <f t="shared" si="55"/>
        <v>3</v>
      </c>
      <c r="Q64">
        <f t="shared" si="56"/>
        <v>1</v>
      </c>
      <c r="R64">
        <f t="shared" si="57"/>
        <v>0</v>
      </c>
      <c r="V64" s="17" t="s">
        <v>46</v>
      </c>
      <c r="W64">
        <f>SUM(K40:L40)</f>
        <v>159</v>
      </c>
    </row>
    <row r="65" spans="9:23" ht="15.75" customHeight="1" x14ac:dyDescent="0.25">
      <c r="I65" t="s">
        <v>111</v>
      </c>
      <c r="J65">
        <f t="shared" si="50"/>
        <v>38</v>
      </c>
      <c r="K65">
        <f t="shared" si="51"/>
        <v>1</v>
      </c>
      <c r="L65">
        <f t="shared" si="52"/>
        <v>5</v>
      </c>
      <c r="M65">
        <f t="shared" si="53"/>
        <v>15</v>
      </c>
      <c r="N65">
        <f t="shared" si="54"/>
        <v>22</v>
      </c>
      <c r="O65">
        <f t="shared" si="54"/>
        <v>74</v>
      </c>
      <c r="P65">
        <f t="shared" si="55"/>
        <v>3</v>
      </c>
      <c r="Q65">
        <f t="shared" si="56"/>
        <v>4</v>
      </c>
      <c r="R65">
        <f t="shared" si="57"/>
        <v>0</v>
      </c>
      <c r="V65" s="17" t="s">
        <v>47</v>
      </c>
      <c r="W65">
        <f>SUM(J40)</f>
        <v>718</v>
      </c>
    </row>
    <row r="66" spans="9:23" ht="15.75" customHeight="1" x14ac:dyDescent="0.25">
      <c r="I66" t="s">
        <v>110</v>
      </c>
      <c r="J66">
        <f t="shared" si="50"/>
        <v>0</v>
      </c>
      <c r="K66">
        <f t="shared" si="51"/>
        <v>0</v>
      </c>
      <c r="L66">
        <f t="shared" si="52"/>
        <v>0</v>
      </c>
      <c r="M66">
        <f t="shared" si="53"/>
        <v>0</v>
      </c>
      <c r="N66">
        <f t="shared" si="54"/>
        <v>22</v>
      </c>
      <c r="O66">
        <f t="shared" si="54"/>
        <v>101</v>
      </c>
      <c r="P66">
        <f t="shared" si="55"/>
        <v>0</v>
      </c>
      <c r="Q66">
        <f t="shared" si="56"/>
        <v>0</v>
      </c>
      <c r="R66">
        <f t="shared" si="57"/>
        <v>0</v>
      </c>
    </row>
    <row r="67" spans="9:23" ht="15.75" customHeight="1" x14ac:dyDescent="0.25">
      <c r="I67" t="s">
        <v>112</v>
      </c>
      <c r="J67">
        <f t="shared" si="50"/>
        <v>0</v>
      </c>
      <c r="K67">
        <f t="shared" si="51"/>
        <v>0</v>
      </c>
      <c r="L67">
        <f t="shared" si="52"/>
        <v>0</v>
      </c>
      <c r="M67">
        <f t="shared" si="53"/>
        <v>0</v>
      </c>
      <c r="N67">
        <f t="shared" si="54"/>
        <v>22</v>
      </c>
      <c r="O67">
        <f t="shared" si="54"/>
        <v>123</v>
      </c>
      <c r="P67">
        <f t="shared" si="55"/>
        <v>0</v>
      </c>
      <c r="Q67">
        <f t="shared" si="56"/>
        <v>0</v>
      </c>
      <c r="R67">
        <f t="shared" si="57"/>
        <v>0</v>
      </c>
    </row>
    <row r="68" spans="9:23" ht="15.75" customHeight="1" x14ac:dyDescent="0.25">
      <c r="I68" t="s">
        <v>113</v>
      </c>
      <c r="J68">
        <f>+J14</f>
        <v>35</v>
      </c>
      <c r="K68">
        <f>+M14</f>
        <v>9</v>
      </c>
      <c r="L68">
        <f>+P14</f>
        <v>1</v>
      </c>
      <c r="M68">
        <f>+V14</f>
        <v>6</v>
      </c>
      <c r="N68">
        <f>+N14</f>
        <v>29</v>
      </c>
      <c r="O68">
        <f>+O14</f>
        <v>86</v>
      </c>
      <c r="P68">
        <f>+W14</f>
        <v>2</v>
      </c>
      <c r="Q68">
        <f>+X14</f>
        <v>10</v>
      </c>
      <c r="R68">
        <f>+Y14</f>
        <v>0</v>
      </c>
    </row>
    <row r="69" spans="9:23" ht="15.75" customHeight="1" x14ac:dyDescent="0.25">
      <c r="I69" t="s">
        <v>114</v>
      </c>
      <c r="J69">
        <f t="shared" ref="J69:J74" si="58">+J15</f>
        <v>28</v>
      </c>
      <c r="K69">
        <f t="shared" ref="K69:K74" si="59">+M15</f>
        <v>9</v>
      </c>
      <c r="L69">
        <f>+P15</f>
        <v>12</v>
      </c>
      <c r="M69">
        <f t="shared" ref="M69:M74" si="60">+V15</f>
        <v>20</v>
      </c>
      <c r="N69">
        <f t="shared" ref="N69:O74" si="61">+N15</f>
        <v>29</v>
      </c>
      <c r="O69">
        <f t="shared" si="61"/>
        <v>80</v>
      </c>
      <c r="P69">
        <f t="shared" ref="P69:P74" si="62">+W15</f>
        <v>3</v>
      </c>
      <c r="Q69">
        <f t="shared" ref="Q69:Q74" si="63">+X15</f>
        <v>2</v>
      </c>
      <c r="R69">
        <f t="shared" ref="R69:R74" si="64">+Y15</f>
        <v>0</v>
      </c>
    </row>
    <row r="70" spans="9:23" ht="15.75" customHeight="1" x14ac:dyDescent="0.25">
      <c r="I70" t="s">
        <v>115</v>
      </c>
      <c r="J70">
        <f t="shared" si="58"/>
        <v>37</v>
      </c>
      <c r="K70">
        <f t="shared" si="59"/>
        <v>13</v>
      </c>
      <c r="L70">
        <f t="shared" ref="L70:L74" si="65">+P16</f>
        <v>7</v>
      </c>
      <c r="M70">
        <f t="shared" si="60"/>
        <v>22</v>
      </c>
      <c r="N70">
        <f t="shared" si="61"/>
        <v>33</v>
      </c>
      <c r="O70">
        <f t="shared" si="61"/>
        <v>59</v>
      </c>
      <c r="P70">
        <f t="shared" si="62"/>
        <v>4</v>
      </c>
      <c r="Q70">
        <f t="shared" si="63"/>
        <v>3</v>
      </c>
      <c r="R70">
        <f t="shared" si="64"/>
        <v>0</v>
      </c>
    </row>
    <row r="71" spans="9:23" ht="15.75" customHeight="1" x14ac:dyDescent="0.25">
      <c r="I71" t="s">
        <v>116</v>
      </c>
      <c r="J71">
        <f t="shared" si="58"/>
        <v>42</v>
      </c>
      <c r="K71">
        <f t="shared" si="59"/>
        <v>13</v>
      </c>
      <c r="L71">
        <f t="shared" si="65"/>
        <v>7</v>
      </c>
      <c r="M71">
        <f t="shared" si="60"/>
        <v>14</v>
      </c>
      <c r="N71">
        <f t="shared" si="61"/>
        <v>31</v>
      </c>
      <c r="O71">
        <f t="shared" si="61"/>
        <v>85</v>
      </c>
      <c r="P71">
        <f t="shared" si="62"/>
        <v>4</v>
      </c>
      <c r="Q71">
        <f t="shared" si="63"/>
        <v>2</v>
      </c>
      <c r="R71">
        <f t="shared" si="64"/>
        <v>0</v>
      </c>
    </row>
    <row r="72" spans="9:23" ht="15.75" customHeight="1" x14ac:dyDescent="0.25">
      <c r="I72" t="s">
        <v>117</v>
      </c>
      <c r="J72">
        <f t="shared" si="58"/>
        <v>31</v>
      </c>
      <c r="K72">
        <f t="shared" si="59"/>
        <v>5</v>
      </c>
      <c r="L72">
        <f t="shared" si="65"/>
        <v>6</v>
      </c>
      <c r="M72">
        <f t="shared" si="60"/>
        <v>9</v>
      </c>
      <c r="N72">
        <f t="shared" si="61"/>
        <v>16</v>
      </c>
      <c r="O72">
        <f t="shared" si="61"/>
        <v>77</v>
      </c>
      <c r="P72">
        <f t="shared" si="62"/>
        <v>3</v>
      </c>
      <c r="Q72">
        <f t="shared" si="63"/>
        <v>0</v>
      </c>
      <c r="R72">
        <f t="shared" si="64"/>
        <v>0</v>
      </c>
    </row>
    <row r="73" spans="9:23" ht="15.75" customHeight="1" x14ac:dyDescent="0.25">
      <c r="I73" t="s">
        <v>118</v>
      </c>
      <c r="J73">
        <f t="shared" si="58"/>
        <v>0</v>
      </c>
      <c r="K73">
        <f t="shared" si="59"/>
        <v>0</v>
      </c>
      <c r="L73">
        <f t="shared" si="65"/>
        <v>0</v>
      </c>
      <c r="M73">
        <f t="shared" si="60"/>
        <v>0</v>
      </c>
      <c r="N73">
        <f t="shared" si="61"/>
        <v>30</v>
      </c>
      <c r="O73">
        <f t="shared" si="61"/>
        <v>93</v>
      </c>
      <c r="P73">
        <f t="shared" si="62"/>
        <v>0</v>
      </c>
      <c r="Q73">
        <f t="shared" si="63"/>
        <v>0</v>
      </c>
      <c r="R73">
        <f t="shared" si="64"/>
        <v>0</v>
      </c>
    </row>
    <row r="74" spans="9:23" ht="15.75" customHeight="1" x14ac:dyDescent="0.25">
      <c r="I74" t="s">
        <v>119</v>
      </c>
      <c r="J74">
        <f t="shared" si="58"/>
        <v>0</v>
      </c>
      <c r="K74">
        <f t="shared" si="59"/>
        <v>0</v>
      </c>
      <c r="L74">
        <f t="shared" si="65"/>
        <v>0</v>
      </c>
      <c r="M74">
        <f t="shared" si="60"/>
        <v>0</v>
      </c>
      <c r="N74">
        <f t="shared" si="61"/>
        <v>29</v>
      </c>
      <c r="O74">
        <f t="shared" si="61"/>
        <v>113</v>
      </c>
      <c r="P74">
        <f t="shared" si="62"/>
        <v>0</v>
      </c>
      <c r="Q74">
        <f t="shared" si="63"/>
        <v>0</v>
      </c>
      <c r="R74">
        <f t="shared" si="64"/>
        <v>0</v>
      </c>
    </row>
    <row r="75" spans="9:23" ht="15.75" customHeight="1" x14ac:dyDescent="0.25">
      <c r="I75" t="s">
        <v>120</v>
      </c>
      <c r="J75">
        <f>+J22</f>
        <v>44</v>
      </c>
      <c r="K75">
        <f>+M22</f>
        <v>8</v>
      </c>
      <c r="L75">
        <f>+P22</f>
        <v>15</v>
      </c>
      <c r="M75">
        <f>+V22</f>
        <v>25</v>
      </c>
      <c r="N75">
        <f>+N22</f>
        <v>34</v>
      </c>
      <c r="O75">
        <f>+O22</f>
        <v>125</v>
      </c>
      <c r="P75">
        <f>+W22</f>
        <v>2</v>
      </c>
      <c r="Q75">
        <f>+X22</f>
        <v>3</v>
      </c>
      <c r="R75">
        <f>+Y22</f>
        <v>0</v>
      </c>
    </row>
    <row r="76" spans="9:23" ht="15.75" customHeight="1" x14ac:dyDescent="0.25">
      <c r="I76" t="s">
        <v>121</v>
      </c>
      <c r="J76">
        <f t="shared" ref="J76:J81" si="66">+J23</f>
        <v>35</v>
      </c>
      <c r="K76">
        <f t="shared" ref="K76:K81" si="67">+M23</f>
        <v>7</v>
      </c>
      <c r="L76">
        <f t="shared" ref="L76:L81" si="68">+P23</f>
        <v>6</v>
      </c>
      <c r="M76">
        <f t="shared" ref="M76:M81" si="69">+V23</f>
        <v>30</v>
      </c>
      <c r="N76">
        <f t="shared" ref="N76:O81" si="70">+N23</f>
        <v>22</v>
      </c>
      <c r="O76">
        <f t="shared" si="70"/>
        <v>84</v>
      </c>
      <c r="P76">
        <f t="shared" ref="P76:P81" si="71">+W23</f>
        <v>7</v>
      </c>
      <c r="Q76">
        <f t="shared" ref="Q76:Q81" si="72">+X23</f>
        <v>3</v>
      </c>
      <c r="R76">
        <f t="shared" ref="R76:R81" si="73">+Y23</f>
        <v>0</v>
      </c>
    </row>
    <row r="77" spans="9:23" ht="15.75" customHeight="1" x14ac:dyDescent="0.25">
      <c r="I77" t="s">
        <v>122</v>
      </c>
      <c r="J77">
        <f t="shared" si="66"/>
        <v>27</v>
      </c>
      <c r="K77">
        <f t="shared" si="67"/>
        <v>10</v>
      </c>
      <c r="L77">
        <f t="shared" si="68"/>
        <v>8</v>
      </c>
      <c r="M77">
        <f t="shared" si="69"/>
        <v>24</v>
      </c>
      <c r="N77">
        <f t="shared" si="70"/>
        <v>25</v>
      </c>
      <c r="O77">
        <f t="shared" si="70"/>
        <v>70</v>
      </c>
      <c r="P77">
        <f t="shared" si="71"/>
        <v>3</v>
      </c>
      <c r="Q77">
        <f t="shared" si="72"/>
        <v>0</v>
      </c>
      <c r="R77">
        <f t="shared" si="73"/>
        <v>0</v>
      </c>
    </row>
    <row r="78" spans="9:23" ht="15.75" customHeight="1" x14ac:dyDescent="0.25">
      <c r="I78" t="s">
        <v>123</v>
      </c>
      <c r="J78">
        <f t="shared" si="66"/>
        <v>35</v>
      </c>
      <c r="K78">
        <f t="shared" si="67"/>
        <v>6</v>
      </c>
      <c r="L78">
        <f t="shared" si="68"/>
        <v>3</v>
      </c>
      <c r="M78">
        <f t="shared" si="69"/>
        <v>19</v>
      </c>
      <c r="N78">
        <f t="shared" si="70"/>
        <v>17</v>
      </c>
      <c r="O78">
        <f t="shared" si="70"/>
        <v>56</v>
      </c>
      <c r="P78">
        <f t="shared" si="71"/>
        <v>5</v>
      </c>
      <c r="Q78">
        <f t="shared" si="72"/>
        <v>3</v>
      </c>
      <c r="R78">
        <f t="shared" si="73"/>
        <v>0</v>
      </c>
    </row>
    <row r="79" spans="9:23" ht="15.75" customHeight="1" x14ac:dyDescent="0.25">
      <c r="I79" t="s">
        <v>124</v>
      </c>
      <c r="J79">
        <f t="shared" si="66"/>
        <v>42</v>
      </c>
      <c r="K79">
        <f t="shared" si="67"/>
        <v>3</v>
      </c>
      <c r="L79">
        <f t="shared" si="68"/>
        <v>9</v>
      </c>
      <c r="M79">
        <f t="shared" si="69"/>
        <v>18</v>
      </c>
      <c r="N79">
        <f t="shared" si="70"/>
        <v>25</v>
      </c>
      <c r="O79">
        <f t="shared" si="70"/>
        <v>47</v>
      </c>
      <c r="P79">
        <f t="shared" si="71"/>
        <v>5</v>
      </c>
      <c r="Q79">
        <f t="shared" si="72"/>
        <v>13</v>
      </c>
      <c r="R79">
        <f t="shared" si="73"/>
        <v>0</v>
      </c>
    </row>
    <row r="80" spans="9:23" ht="15.75" customHeight="1" x14ac:dyDescent="0.25">
      <c r="I80" t="s">
        <v>125</v>
      </c>
      <c r="J80">
        <f t="shared" si="66"/>
        <v>0</v>
      </c>
      <c r="K80">
        <f t="shared" si="67"/>
        <v>0</v>
      </c>
      <c r="L80">
        <f t="shared" si="68"/>
        <v>0</v>
      </c>
      <c r="M80">
        <f t="shared" si="69"/>
        <v>0</v>
      </c>
      <c r="N80">
        <f t="shared" si="70"/>
        <v>28</v>
      </c>
      <c r="O80">
        <f t="shared" si="70"/>
        <v>101</v>
      </c>
      <c r="P80">
        <f t="shared" si="71"/>
        <v>0</v>
      </c>
      <c r="Q80">
        <f t="shared" si="72"/>
        <v>0</v>
      </c>
      <c r="R80">
        <f t="shared" si="73"/>
        <v>0</v>
      </c>
    </row>
    <row r="81" spans="9:18" ht="15.75" customHeight="1" x14ac:dyDescent="0.25">
      <c r="I81" t="s">
        <v>126</v>
      </c>
      <c r="J81">
        <f t="shared" si="66"/>
        <v>0</v>
      </c>
      <c r="K81">
        <f t="shared" si="67"/>
        <v>0</v>
      </c>
      <c r="L81">
        <f t="shared" si="68"/>
        <v>0</v>
      </c>
      <c r="M81">
        <f t="shared" si="69"/>
        <v>0</v>
      </c>
      <c r="N81">
        <f t="shared" si="70"/>
        <v>17</v>
      </c>
      <c r="O81">
        <f t="shared" si="70"/>
        <v>168</v>
      </c>
      <c r="P81">
        <f t="shared" si="71"/>
        <v>0</v>
      </c>
      <c r="Q81">
        <f t="shared" si="72"/>
        <v>0</v>
      </c>
      <c r="R81">
        <f t="shared" si="73"/>
        <v>0</v>
      </c>
    </row>
    <row r="82" spans="9:18" ht="15.75" customHeight="1" x14ac:dyDescent="0.25">
      <c r="I82" t="s">
        <v>127</v>
      </c>
      <c r="J82">
        <f>+J30</f>
        <v>42</v>
      </c>
      <c r="K82">
        <f>+M30</f>
        <v>7</v>
      </c>
      <c r="L82">
        <f>+P30</f>
        <v>12</v>
      </c>
      <c r="M82">
        <f>+V30</f>
        <v>26</v>
      </c>
      <c r="N82">
        <f>+N30</f>
        <v>24</v>
      </c>
      <c r="O82">
        <f>+O30</f>
        <v>137</v>
      </c>
      <c r="P82">
        <f>+W30</f>
        <v>2</v>
      </c>
      <c r="Q82">
        <f>+X30</f>
        <v>3</v>
      </c>
      <c r="R82">
        <f>+Y30</f>
        <v>0</v>
      </c>
    </row>
    <row r="83" spans="9:18" ht="15.75" customHeight="1" x14ac:dyDescent="0.25">
      <c r="I83" t="s">
        <v>128</v>
      </c>
      <c r="J83">
        <f t="shared" ref="J83:J88" si="74">+J31</f>
        <v>31</v>
      </c>
      <c r="K83">
        <f t="shared" ref="K83:K88" si="75">+M31</f>
        <v>13</v>
      </c>
      <c r="L83">
        <f t="shared" ref="L83:L88" si="76">+P31</f>
        <v>15</v>
      </c>
      <c r="M83">
        <f t="shared" ref="M83:M88" si="77">+V31</f>
        <v>29</v>
      </c>
      <c r="N83">
        <f t="shared" ref="N83:O88" si="78">+N31</f>
        <v>21</v>
      </c>
      <c r="O83">
        <f t="shared" si="78"/>
        <v>58</v>
      </c>
      <c r="P83">
        <f t="shared" ref="P83:P88" si="79">+W31</f>
        <v>3</v>
      </c>
      <c r="Q83">
        <f t="shared" ref="Q83:Q88" si="80">+X31</f>
        <v>5</v>
      </c>
      <c r="R83">
        <f t="shared" ref="R83:R88" si="81">+Y31</f>
        <v>0</v>
      </c>
    </row>
    <row r="84" spans="9:18" ht="15.75" customHeight="1" x14ac:dyDescent="0.25">
      <c r="I84" t="s">
        <v>129</v>
      </c>
      <c r="J84">
        <f t="shared" si="74"/>
        <v>8</v>
      </c>
      <c r="K84">
        <f t="shared" si="75"/>
        <v>6</v>
      </c>
      <c r="L84">
        <f t="shared" si="76"/>
        <v>1</v>
      </c>
      <c r="M84">
        <f t="shared" si="77"/>
        <v>24</v>
      </c>
      <c r="N84">
        <f t="shared" si="78"/>
        <v>18</v>
      </c>
      <c r="O84">
        <f t="shared" si="78"/>
        <v>89</v>
      </c>
      <c r="P84">
        <f t="shared" si="79"/>
        <v>6</v>
      </c>
      <c r="Q84">
        <f t="shared" si="80"/>
        <v>3</v>
      </c>
      <c r="R84">
        <f t="shared" si="81"/>
        <v>0</v>
      </c>
    </row>
    <row r="85" spans="9:18" ht="15.75" customHeight="1" x14ac:dyDescent="0.25">
      <c r="I85" t="s">
        <v>130</v>
      </c>
      <c r="J85">
        <f t="shared" si="74"/>
        <v>34</v>
      </c>
      <c r="K85">
        <f t="shared" si="75"/>
        <v>8</v>
      </c>
      <c r="L85">
        <f t="shared" si="76"/>
        <v>2</v>
      </c>
      <c r="M85">
        <f t="shared" si="77"/>
        <v>0</v>
      </c>
      <c r="N85">
        <f t="shared" si="78"/>
        <v>21</v>
      </c>
      <c r="O85">
        <f t="shared" si="78"/>
        <v>83</v>
      </c>
      <c r="P85">
        <f t="shared" si="79"/>
        <v>5</v>
      </c>
      <c r="Q85">
        <f t="shared" si="80"/>
        <v>4</v>
      </c>
      <c r="R85">
        <f t="shared" si="81"/>
        <v>0</v>
      </c>
    </row>
    <row r="86" spans="9:18" ht="15.75" customHeight="1" x14ac:dyDescent="0.25">
      <c r="I86" t="s">
        <v>131</v>
      </c>
      <c r="J86">
        <f t="shared" si="74"/>
        <v>26</v>
      </c>
      <c r="K86">
        <f t="shared" si="75"/>
        <v>6</v>
      </c>
      <c r="L86">
        <f t="shared" si="76"/>
        <v>0</v>
      </c>
      <c r="M86">
        <f t="shared" si="77"/>
        <v>0</v>
      </c>
      <c r="N86">
        <f t="shared" si="78"/>
        <v>16</v>
      </c>
      <c r="O86">
        <f t="shared" si="78"/>
        <v>70</v>
      </c>
      <c r="P86">
        <f t="shared" si="79"/>
        <v>6</v>
      </c>
      <c r="Q86">
        <f t="shared" si="80"/>
        <v>3</v>
      </c>
      <c r="R86">
        <f t="shared" si="81"/>
        <v>0</v>
      </c>
    </row>
    <row r="87" spans="9:18" ht="15.75" customHeight="1" x14ac:dyDescent="0.25">
      <c r="I87" t="s">
        <v>132</v>
      </c>
      <c r="J87">
        <f t="shared" si="74"/>
        <v>0</v>
      </c>
      <c r="K87">
        <f t="shared" si="75"/>
        <v>0</v>
      </c>
      <c r="L87">
        <f t="shared" si="76"/>
        <v>0</v>
      </c>
      <c r="M87">
        <f t="shared" si="77"/>
        <v>0</v>
      </c>
      <c r="N87">
        <f t="shared" si="78"/>
        <v>15</v>
      </c>
      <c r="O87">
        <f t="shared" si="78"/>
        <v>115</v>
      </c>
      <c r="P87">
        <f t="shared" si="79"/>
        <v>0</v>
      </c>
      <c r="Q87">
        <f t="shared" si="80"/>
        <v>0</v>
      </c>
      <c r="R87">
        <f t="shared" si="81"/>
        <v>0</v>
      </c>
    </row>
    <row r="88" spans="9:18" ht="15.75" customHeight="1" x14ac:dyDescent="0.25">
      <c r="I88" t="s">
        <v>133</v>
      </c>
      <c r="J88">
        <f t="shared" si="74"/>
        <v>0</v>
      </c>
      <c r="K88">
        <f t="shared" si="75"/>
        <v>0</v>
      </c>
      <c r="L88">
        <f t="shared" si="76"/>
        <v>0</v>
      </c>
      <c r="M88">
        <f t="shared" si="77"/>
        <v>0</v>
      </c>
      <c r="N88">
        <f t="shared" si="78"/>
        <v>22</v>
      </c>
      <c r="O88">
        <f t="shared" si="78"/>
        <v>131</v>
      </c>
      <c r="P88">
        <f t="shared" si="79"/>
        <v>0</v>
      </c>
      <c r="Q88">
        <f t="shared" si="80"/>
        <v>0</v>
      </c>
      <c r="R88">
        <f t="shared" si="81"/>
        <v>0</v>
      </c>
    </row>
    <row r="89" spans="9:18" ht="15.75" customHeight="1" x14ac:dyDescent="0.25">
      <c r="I89" t="s">
        <v>134</v>
      </c>
      <c r="J89">
        <f>+J38</f>
        <v>30</v>
      </c>
      <c r="K89">
        <f>+M38</f>
        <v>7</v>
      </c>
      <c r="L89">
        <f>+P38</f>
        <v>0</v>
      </c>
      <c r="M89">
        <f>+V38</f>
        <v>0</v>
      </c>
      <c r="N89">
        <f>+N38</f>
        <v>28</v>
      </c>
      <c r="O89">
        <f>+O38</f>
        <v>94</v>
      </c>
      <c r="P89">
        <f>+W38</f>
        <v>5</v>
      </c>
      <c r="Q89">
        <f>+X38</f>
        <v>0</v>
      </c>
      <c r="R89">
        <f>+Y38</f>
        <v>0</v>
      </c>
    </row>
    <row r="90" spans="9:18" ht="15.75" customHeight="1" x14ac:dyDescent="0.25">
      <c r="J90">
        <f>SUM(J59:J89)</f>
        <v>718</v>
      </c>
      <c r="K90">
        <f t="shared" ref="K90:R90" si="82">SUM(K59:K89)</f>
        <v>159</v>
      </c>
      <c r="L90">
        <f t="shared" si="82"/>
        <v>148</v>
      </c>
      <c r="M90">
        <f t="shared" si="82"/>
        <v>378</v>
      </c>
      <c r="N90">
        <f t="shared" si="82"/>
        <v>754</v>
      </c>
      <c r="O90">
        <f t="shared" si="82"/>
        <v>2903</v>
      </c>
      <c r="P90">
        <f t="shared" si="82"/>
        <v>80</v>
      </c>
      <c r="Q90">
        <f t="shared" si="82"/>
        <v>65</v>
      </c>
      <c r="R90">
        <f t="shared" si="82"/>
        <v>0</v>
      </c>
    </row>
    <row r="91" spans="9:18" ht="15.75" customHeight="1" x14ac:dyDescent="0.25"/>
    <row r="92" spans="9:18" ht="15.75" customHeight="1" x14ac:dyDescent="0.25"/>
    <row r="93" spans="9:18" ht="15.75" customHeight="1" x14ac:dyDescent="0.25"/>
    <row r="94" spans="9:18" ht="15.75" customHeight="1" x14ac:dyDescent="0.25"/>
    <row r="95" spans="9:18" ht="15.75" customHeight="1" x14ac:dyDescent="0.25"/>
    <row r="96" spans="9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I58:R90" xr:uid="{45EBAD05-685C-44A4-9391-6ECB3A7A875D}"/>
  <mergeCells count="11">
    <mergeCell ref="A38:A39"/>
    <mergeCell ref="T1:U1"/>
    <mergeCell ref="Z1:Z2"/>
    <mergeCell ref="A40:B40"/>
    <mergeCell ref="C1:D1"/>
    <mergeCell ref="K1:O1"/>
    <mergeCell ref="A3:A5"/>
    <mergeCell ref="A6:A13"/>
    <mergeCell ref="A14:A21"/>
    <mergeCell ref="A22:A29"/>
    <mergeCell ref="A30:A37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2:AF36"/>
  <sheetViews>
    <sheetView topLeftCell="K25" zoomScale="70" zoomScaleNormal="70" workbookViewId="0">
      <selection activeCell="A27" sqref="A27:AF30"/>
    </sheetView>
  </sheetViews>
  <sheetFormatPr baseColWidth="10" defaultRowHeight="15" x14ac:dyDescent="0.25"/>
  <cols>
    <col min="1" max="1" width="36.28515625" customWidth="1"/>
    <col min="2" max="2" width="5.42578125" customWidth="1"/>
    <col min="3" max="4" width="6" customWidth="1"/>
    <col min="5" max="8" width="4.5703125" bestFit="1" customWidth="1"/>
    <col min="9" max="10" width="6" customWidth="1"/>
    <col min="11" max="11" width="4.7109375" customWidth="1"/>
    <col min="12" max="13" width="4.5703125" bestFit="1" customWidth="1"/>
    <col min="14" max="14" width="4.7109375" customWidth="1"/>
    <col min="15" max="16" width="4.5703125" bestFit="1" customWidth="1"/>
    <col min="17" max="17" width="5.28515625" customWidth="1"/>
    <col min="18" max="18" width="6" customWidth="1"/>
    <col min="19" max="19" width="4.5703125" bestFit="1" customWidth="1"/>
    <col min="20" max="20" width="4.7109375" customWidth="1"/>
    <col min="21" max="21" width="5.28515625" customWidth="1"/>
    <col min="22" max="22" width="4.5703125" bestFit="1" customWidth="1"/>
    <col min="23" max="23" width="6" bestFit="1" customWidth="1"/>
    <col min="24" max="25" width="6" customWidth="1"/>
    <col min="26" max="26" width="4.5703125" customWidth="1"/>
    <col min="27" max="27" width="4.5703125" bestFit="1" customWidth="1"/>
    <col min="28" max="28" width="5.28515625" customWidth="1"/>
    <col min="29" max="29" width="5.7109375" customWidth="1"/>
    <col min="30" max="30" width="6" bestFit="1" customWidth="1"/>
    <col min="31" max="31" width="4.7109375" customWidth="1"/>
    <col min="32" max="32" width="11.42578125" customWidth="1"/>
  </cols>
  <sheetData>
    <row r="2" spans="1:32" s="17" customFormat="1" ht="27" customHeight="1" x14ac:dyDescent="0.25">
      <c r="A2" s="22"/>
      <c r="B2" s="78" t="s">
        <v>135</v>
      </c>
      <c r="C2" s="80"/>
      <c r="D2" s="78" t="s">
        <v>84</v>
      </c>
      <c r="E2" s="80"/>
      <c r="F2" s="80"/>
      <c r="G2" s="80"/>
      <c r="H2" s="80"/>
      <c r="I2" s="80"/>
      <c r="J2" s="79"/>
      <c r="K2" s="78" t="s">
        <v>85</v>
      </c>
      <c r="L2" s="80"/>
      <c r="M2" s="80"/>
      <c r="N2" s="80"/>
      <c r="O2" s="80"/>
      <c r="P2" s="80"/>
      <c r="Q2" s="79"/>
      <c r="R2" s="78" t="s">
        <v>93</v>
      </c>
      <c r="S2" s="80"/>
      <c r="T2" s="80"/>
      <c r="U2" s="80"/>
      <c r="V2" s="80"/>
      <c r="W2" s="80"/>
      <c r="X2" s="79"/>
      <c r="Y2" s="78" t="s">
        <v>102</v>
      </c>
      <c r="Z2" s="80"/>
      <c r="AA2" s="80"/>
      <c r="AB2" s="80"/>
      <c r="AC2" s="80"/>
      <c r="AD2" s="80"/>
      <c r="AE2" s="79"/>
      <c r="AF2" s="56" t="s">
        <v>136</v>
      </c>
    </row>
    <row r="3" spans="1:32" x14ac:dyDescent="0.25">
      <c r="A3" s="22"/>
      <c r="B3" s="55" t="s">
        <v>52</v>
      </c>
      <c r="C3" s="55" t="s">
        <v>53</v>
      </c>
      <c r="D3" s="55" t="s">
        <v>54</v>
      </c>
      <c r="E3" s="55" t="s">
        <v>66</v>
      </c>
      <c r="F3" s="55" t="s">
        <v>66</v>
      </c>
      <c r="G3" s="55" t="s">
        <v>55</v>
      </c>
      <c r="H3" s="55" t="s">
        <v>51</v>
      </c>
      <c r="I3" s="55" t="s">
        <v>52</v>
      </c>
      <c r="J3" s="55" t="s">
        <v>53</v>
      </c>
      <c r="K3" s="55" t="s">
        <v>54</v>
      </c>
      <c r="L3" s="55" t="s">
        <v>66</v>
      </c>
      <c r="M3" s="55" t="s">
        <v>66</v>
      </c>
      <c r="N3" s="55" t="s">
        <v>55</v>
      </c>
      <c r="O3" s="55" t="s">
        <v>51</v>
      </c>
      <c r="P3" s="55" t="s">
        <v>52</v>
      </c>
      <c r="Q3" s="55" t="s">
        <v>53</v>
      </c>
      <c r="R3" s="55" t="s">
        <v>54</v>
      </c>
      <c r="S3" s="55" t="s">
        <v>66</v>
      </c>
      <c r="T3" s="55" t="s">
        <v>66</v>
      </c>
      <c r="U3" s="55" t="s">
        <v>55</v>
      </c>
      <c r="V3" s="55" t="s">
        <v>51</v>
      </c>
      <c r="W3" s="55" t="s">
        <v>52</v>
      </c>
      <c r="X3" s="55" t="s">
        <v>53</v>
      </c>
      <c r="Y3" s="55" t="s">
        <v>54</v>
      </c>
      <c r="Z3" s="55" t="s">
        <v>66</v>
      </c>
      <c r="AA3" s="55" t="s">
        <v>66</v>
      </c>
      <c r="AB3" s="55" t="s">
        <v>55</v>
      </c>
      <c r="AC3" s="55" t="s">
        <v>51</v>
      </c>
      <c r="AD3" s="55" t="s">
        <v>52</v>
      </c>
      <c r="AE3" s="55" t="s">
        <v>53</v>
      </c>
      <c r="AF3" s="55" t="s">
        <v>54</v>
      </c>
    </row>
    <row r="4" spans="1:32" ht="28.5" x14ac:dyDescent="0.25">
      <c r="A4" s="22" t="s">
        <v>4</v>
      </c>
      <c r="B4" s="23">
        <f t="array" ref="B4:B10">+TRANSPOSE('Mensual Octubre'!$C$3:$I$3)</f>
        <v>0</v>
      </c>
      <c r="C4" s="23">
        <f t="array" ref="C4:C10">+TRANSPOSE('Mensual Octubre'!$C$4:$I$4)</f>
        <v>0</v>
      </c>
      <c r="D4" s="23">
        <f t="array" ref="D4:D10">+TRANSPOSE('Mensual Octubre'!$C$6:$I$6)</f>
        <v>3</v>
      </c>
      <c r="E4" s="23">
        <f t="array" ref="E4:E10">+TRANSPOSE('Mensual Octubre'!$C$7:$I$7)</f>
        <v>3</v>
      </c>
      <c r="F4" s="23">
        <f t="array" ref="F4:F10">+TRANSPOSE('Mensual Octubre'!C8:I8)</f>
        <v>6</v>
      </c>
      <c r="G4" s="23">
        <f t="array" ref="G4:G10">+TRANSPOSE('Mensual Octubre'!C9:I9)</f>
        <v>6</v>
      </c>
      <c r="H4" s="23">
        <f t="array" ref="H4:H10">+TRANSPOSE('Mensual Octubre'!C10:I10)</f>
        <v>5</v>
      </c>
      <c r="I4" s="23">
        <f t="array" ref="I4:I10">+TRANSPOSE('Mensual Octubre'!C11:I11)</f>
        <v>0</v>
      </c>
      <c r="J4" s="23">
        <f t="array" ref="J4:J10">+TRANSPOSE('Mensual Octubre'!C12:I12)</f>
        <v>0</v>
      </c>
      <c r="K4" s="23">
        <f t="array" ref="K4:K10">+TRANSPOSE('Mensual Octubre'!$C$14:$I$14)</f>
        <v>1</v>
      </c>
      <c r="L4" s="23">
        <f t="array" ref="L4:L10">+TRANSPOSE('Mensual Octubre'!$C$15:$I$15)</f>
        <v>2</v>
      </c>
      <c r="M4" s="23">
        <f t="array" ref="M4:M10">+TRANSPOSE('Mensual Octubre'!$C$16:$I$16)</f>
        <v>4</v>
      </c>
      <c r="N4" s="23">
        <f t="array" ref="N4:N10">+TRANSPOSE('Mensual Octubre'!$C$17:$I$17)</f>
        <v>3</v>
      </c>
      <c r="O4" s="23">
        <f t="array" ref="O4:O10">+TRANSPOSE('Mensual Octubre'!$C$18:$I$18)</f>
        <v>3</v>
      </c>
      <c r="P4" s="23">
        <f t="array" ref="P4:P10">+TRANSPOSE('Mensual Octubre'!$C$19:$I$19)</f>
        <v>0</v>
      </c>
      <c r="Q4" s="23">
        <f t="array" ref="Q4:Q10">+TRANSPOSE('Mensual Octubre'!$C$20:$I$20)</f>
        <v>0</v>
      </c>
      <c r="R4" s="23">
        <f t="array" ref="R4:R10">+TRANSPOSE('Mensual Octubre'!C22:I22)</f>
        <v>3</v>
      </c>
      <c r="S4" s="23">
        <f t="array" ref="S4:S10">+TRANSPOSE('Mensual Octubre'!C23:I23)</f>
        <v>3</v>
      </c>
      <c r="T4" s="23">
        <f t="array" ref="T4:T10">+TRANSPOSE('Mensual Octubre'!C24:I24)</f>
        <v>5</v>
      </c>
      <c r="U4" s="23">
        <f t="array" ref="U4:U10">+TRANSPOSE('Mensual Octubre'!C25:I25)</f>
        <v>1</v>
      </c>
      <c r="V4" s="23">
        <f t="array" ref="V4:V10">+TRANSPOSE('Mensual Octubre'!C26:I26)</f>
        <v>2</v>
      </c>
      <c r="W4" s="23">
        <f t="array" ref="W4:W10">+TRANSPOSE('Mensual Octubre'!C27:I27)</f>
        <v>0</v>
      </c>
      <c r="X4" s="23">
        <f t="array" ref="X4:X10">+TRANSPOSE('Mensual Octubre'!C28:I28)</f>
        <v>0</v>
      </c>
      <c r="Y4" s="23">
        <f t="array" ref="Y4:Y10">+TRANSPOSE('Mensual Octubre'!C30:I30)</f>
        <v>3</v>
      </c>
      <c r="Z4" s="23">
        <f t="array" ref="Z4:Z10">+TRANSPOSE('Mensual Octubre'!C31:I31)</f>
        <v>4</v>
      </c>
      <c r="AA4" s="23">
        <f t="array" ref="AA4:AA10">+TRANSPOSE('Mensual Octubre'!C32:I32)</f>
        <v>1</v>
      </c>
      <c r="AB4" s="23">
        <f t="array" ref="AB4:AB10">+TRANSPOSE('Mensual Octubre'!C33:I33)</f>
        <v>4</v>
      </c>
      <c r="AC4" s="23">
        <f t="array" ref="AC4:AC10">+TRANSPOSE('Mensual Octubre'!C34:I34)</f>
        <v>0</v>
      </c>
      <c r="AD4" s="23">
        <f t="array" ref="AD4:AD10">+TRANSPOSE('Mensual Octubre'!C35:I35)</f>
        <v>0</v>
      </c>
      <c r="AE4" s="23">
        <f t="array" ref="AE4:AE10">+TRANSPOSE('Mensual Octubre'!C36:I36)</f>
        <v>0</v>
      </c>
      <c r="AF4" s="23">
        <f t="array" ref="AF4:AF10">+TRANSPOSE('Mensual Octubre'!C38:I38)</f>
        <v>6</v>
      </c>
    </row>
    <row r="5" spans="1:32" ht="28.5" x14ac:dyDescent="0.25">
      <c r="A5" s="22" t="s">
        <v>5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1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</row>
    <row r="6" spans="1:32" ht="28.5" x14ac:dyDescent="0.25">
      <c r="A6" s="22" t="s">
        <v>6</v>
      </c>
      <c r="B6" s="23">
        <v>0</v>
      </c>
      <c r="C6" s="23">
        <v>0</v>
      </c>
      <c r="D6" s="57">
        <v>12</v>
      </c>
      <c r="E6" s="57">
        <v>15</v>
      </c>
      <c r="F6" s="57">
        <v>10</v>
      </c>
      <c r="G6" s="57">
        <v>16</v>
      </c>
      <c r="H6" s="57">
        <v>16</v>
      </c>
      <c r="I6" s="23">
        <v>0</v>
      </c>
      <c r="J6" s="23">
        <v>0</v>
      </c>
      <c r="K6" s="57">
        <v>18</v>
      </c>
      <c r="L6" s="57">
        <v>17</v>
      </c>
      <c r="M6" s="57">
        <v>12</v>
      </c>
      <c r="N6" s="57">
        <v>13</v>
      </c>
      <c r="O6" s="57">
        <v>13</v>
      </c>
      <c r="P6" s="23">
        <v>0</v>
      </c>
      <c r="Q6" s="23">
        <v>0</v>
      </c>
      <c r="R6" s="57">
        <v>18</v>
      </c>
      <c r="S6" s="23">
        <v>11</v>
      </c>
      <c r="T6" s="23">
        <v>9</v>
      </c>
      <c r="U6" s="23">
        <v>12</v>
      </c>
      <c r="V6" s="57">
        <v>15</v>
      </c>
      <c r="W6" s="23">
        <v>0</v>
      </c>
      <c r="X6" s="23">
        <v>0</v>
      </c>
      <c r="Y6" s="23">
        <v>10</v>
      </c>
      <c r="Z6" s="23">
        <v>13</v>
      </c>
      <c r="AA6" s="23">
        <v>3</v>
      </c>
      <c r="AB6" s="23">
        <v>10</v>
      </c>
      <c r="AC6" s="57">
        <v>20</v>
      </c>
      <c r="AD6" s="23">
        <v>0</v>
      </c>
      <c r="AE6" s="23">
        <v>0</v>
      </c>
      <c r="AF6" s="57">
        <v>11</v>
      </c>
    </row>
    <row r="7" spans="1:32" x14ac:dyDescent="0.25">
      <c r="A7" s="22" t="s">
        <v>39</v>
      </c>
      <c r="B7" s="23">
        <v>0</v>
      </c>
      <c r="C7" s="23">
        <v>0</v>
      </c>
      <c r="D7" s="23">
        <v>7</v>
      </c>
      <c r="E7" s="23">
        <v>3</v>
      </c>
      <c r="F7" s="23">
        <v>8</v>
      </c>
      <c r="G7" s="23">
        <v>7</v>
      </c>
      <c r="H7" s="23">
        <v>4</v>
      </c>
      <c r="I7" s="23">
        <v>0</v>
      </c>
      <c r="J7" s="23">
        <v>0</v>
      </c>
      <c r="K7" s="23">
        <v>6</v>
      </c>
      <c r="L7" s="23">
        <v>2</v>
      </c>
      <c r="M7" s="23">
        <v>6</v>
      </c>
      <c r="N7" s="57">
        <v>12</v>
      </c>
      <c r="O7" s="23">
        <v>1</v>
      </c>
      <c r="P7" s="23">
        <v>0</v>
      </c>
      <c r="Q7" s="23">
        <v>0</v>
      </c>
      <c r="R7" s="23">
        <v>7</v>
      </c>
      <c r="S7" s="23">
        <v>4</v>
      </c>
      <c r="T7" s="23">
        <v>0</v>
      </c>
      <c r="U7" s="23">
        <v>9</v>
      </c>
      <c r="V7" s="23">
        <v>5</v>
      </c>
      <c r="W7" s="23">
        <v>0</v>
      </c>
      <c r="X7" s="23">
        <v>0</v>
      </c>
      <c r="Y7" s="23">
        <v>8</v>
      </c>
      <c r="Z7" s="23">
        <v>4</v>
      </c>
      <c r="AA7" s="23">
        <v>1</v>
      </c>
      <c r="AB7" s="23">
        <v>12</v>
      </c>
      <c r="AC7" s="23">
        <v>2</v>
      </c>
      <c r="AD7" s="23">
        <v>0</v>
      </c>
      <c r="AE7" s="23">
        <v>0</v>
      </c>
      <c r="AF7" s="23">
        <v>6</v>
      </c>
    </row>
    <row r="8" spans="1:32" ht="30" customHeight="1" x14ac:dyDescent="0.25">
      <c r="A8" s="22" t="s">
        <v>13</v>
      </c>
      <c r="B8" s="23">
        <v>0</v>
      </c>
      <c r="C8" s="23">
        <v>0</v>
      </c>
      <c r="D8" s="23">
        <v>7</v>
      </c>
      <c r="E8" s="23">
        <v>4</v>
      </c>
      <c r="F8" s="23">
        <v>4</v>
      </c>
      <c r="G8" s="23">
        <v>3</v>
      </c>
      <c r="H8" s="23">
        <v>3</v>
      </c>
      <c r="I8" s="23">
        <v>0</v>
      </c>
      <c r="J8" s="23">
        <v>0</v>
      </c>
      <c r="K8" s="23">
        <v>3</v>
      </c>
      <c r="L8" s="23">
        <v>3</v>
      </c>
      <c r="M8" s="23">
        <v>3</v>
      </c>
      <c r="N8" s="23">
        <v>6</v>
      </c>
      <c r="O8" s="23">
        <v>5</v>
      </c>
      <c r="P8" s="23">
        <v>0</v>
      </c>
      <c r="Q8" s="23">
        <v>0</v>
      </c>
      <c r="R8" s="23">
        <v>8</v>
      </c>
      <c r="S8" s="23">
        <v>7</v>
      </c>
      <c r="T8" s="23">
        <v>4</v>
      </c>
      <c r="U8" s="23">
        <v>4</v>
      </c>
      <c r="V8" s="23">
        <v>5</v>
      </c>
      <c r="W8" s="23">
        <v>0</v>
      </c>
      <c r="X8" s="23">
        <v>0</v>
      </c>
      <c r="Y8" s="23">
        <v>4</v>
      </c>
      <c r="Z8" s="23">
        <v>4</v>
      </c>
      <c r="AA8" s="23">
        <v>1</v>
      </c>
      <c r="AB8" s="23">
        <v>2</v>
      </c>
      <c r="AC8" s="23">
        <v>1</v>
      </c>
      <c r="AD8" s="23">
        <v>0</v>
      </c>
      <c r="AE8" s="23">
        <v>0</v>
      </c>
      <c r="AF8" s="23">
        <v>0</v>
      </c>
    </row>
    <row r="9" spans="1:32" x14ac:dyDescent="0.25">
      <c r="A9" s="22" t="s">
        <v>14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1</v>
      </c>
      <c r="I9" s="23">
        <v>0</v>
      </c>
      <c r="J9" s="23">
        <v>0</v>
      </c>
      <c r="K9" s="23">
        <v>0</v>
      </c>
      <c r="L9" s="23">
        <v>0</v>
      </c>
      <c r="M9" s="23">
        <v>2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1</v>
      </c>
    </row>
    <row r="10" spans="1:32" ht="28.5" customHeight="1" x14ac:dyDescent="0.25">
      <c r="A10" s="22" t="s">
        <v>16</v>
      </c>
      <c r="B10" s="23">
        <v>0</v>
      </c>
      <c r="C10" s="23">
        <v>0</v>
      </c>
      <c r="D10" s="23">
        <v>10</v>
      </c>
      <c r="E10" s="57">
        <v>12</v>
      </c>
      <c r="F10" s="23">
        <v>9</v>
      </c>
      <c r="G10" s="23">
        <v>8</v>
      </c>
      <c r="H10" s="23">
        <v>9</v>
      </c>
      <c r="I10" s="23">
        <v>0</v>
      </c>
      <c r="J10" s="23">
        <v>0</v>
      </c>
      <c r="K10" s="23">
        <v>7</v>
      </c>
      <c r="L10" s="23">
        <v>4</v>
      </c>
      <c r="M10" s="23">
        <v>10</v>
      </c>
      <c r="N10" s="23">
        <v>8</v>
      </c>
      <c r="O10" s="23">
        <v>9</v>
      </c>
      <c r="P10" s="23">
        <v>0</v>
      </c>
      <c r="Q10" s="23">
        <v>0</v>
      </c>
      <c r="R10" s="23">
        <v>8</v>
      </c>
      <c r="S10" s="23">
        <v>9</v>
      </c>
      <c r="T10" s="23">
        <v>9</v>
      </c>
      <c r="U10" s="23">
        <v>8</v>
      </c>
      <c r="V10" s="57">
        <v>15</v>
      </c>
      <c r="W10" s="23">
        <v>0</v>
      </c>
      <c r="X10" s="23">
        <v>0</v>
      </c>
      <c r="Y10" s="57">
        <v>17</v>
      </c>
      <c r="Z10" s="23">
        <v>6</v>
      </c>
      <c r="AA10" s="23">
        <v>2</v>
      </c>
      <c r="AB10" s="23">
        <v>6</v>
      </c>
      <c r="AC10" s="23">
        <v>3</v>
      </c>
      <c r="AD10" s="23">
        <v>0</v>
      </c>
      <c r="AE10" s="23">
        <v>0</v>
      </c>
      <c r="AF10" s="23">
        <v>6</v>
      </c>
    </row>
    <row r="12" spans="1:32" ht="29.25" customHeight="1" x14ac:dyDescent="0.25">
      <c r="A12" s="22"/>
      <c r="B12" s="78" t="str">
        <f>+B2</f>
        <v>Semana 1
01 al 02</v>
      </c>
      <c r="C12" s="79"/>
      <c r="D12" s="78" t="str">
        <f>+D2</f>
        <v>Semana 2
03 al 09</v>
      </c>
      <c r="E12" s="80"/>
      <c r="F12" s="80" t="str">
        <f>+D2</f>
        <v>Semana 2
03 al 09</v>
      </c>
      <c r="G12" s="80"/>
      <c r="H12" s="80"/>
      <c r="I12" s="80"/>
      <c r="J12" s="79"/>
      <c r="K12" s="78" t="str">
        <f>+K2</f>
        <v>Semana 3
10 al 16</v>
      </c>
      <c r="L12" s="80"/>
      <c r="M12" s="80" t="str">
        <f>+K2</f>
        <v>Semana 3
10 al 16</v>
      </c>
      <c r="N12" s="80"/>
      <c r="O12" s="80"/>
      <c r="P12" s="80"/>
      <c r="Q12" s="79"/>
      <c r="R12" s="78" t="str">
        <f>+R2</f>
        <v>Semana 4
17 al 23</v>
      </c>
      <c r="S12" s="80"/>
      <c r="T12" s="80" t="str">
        <f>+R2</f>
        <v>Semana 4
17 al 23</v>
      </c>
      <c r="U12" s="80"/>
      <c r="V12" s="80"/>
      <c r="W12" s="80"/>
      <c r="X12" s="79"/>
      <c r="Y12" s="78" t="str">
        <f>+Y2</f>
        <v>Semana 5
24 al 30</v>
      </c>
      <c r="Z12" s="80"/>
      <c r="AA12" s="80"/>
      <c r="AB12" s="80"/>
      <c r="AC12" s="80"/>
      <c r="AD12" s="80"/>
      <c r="AE12" s="79"/>
      <c r="AF12" s="56" t="str">
        <f>+AF2</f>
        <v>Semana 6
       31</v>
      </c>
    </row>
    <row r="13" spans="1:32" x14ac:dyDescent="0.25">
      <c r="A13" s="22"/>
      <c r="B13" s="21" t="str">
        <f>+B3</f>
        <v>S</v>
      </c>
      <c r="C13" s="21" t="str">
        <f t="shared" ref="C13:AE13" si="0">+C3</f>
        <v>D</v>
      </c>
      <c r="D13" s="21" t="str">
        <f t="shared" si="0"/>
        <v>L</v>
      </c>
      <c r="E13" s="21" t="str">
        <f t="shared" si="0"/>
        <v>M</v>
      </c>
      <c r="F13" s="21" t="str">
        <f t="shared" si="0"/>
        <v>M</v>
      </c>
      <c r="G13" s="21" t="str">
        <f t="shared" si="0"/>
        <v>J</v>
      </c>
      <c r="H13" s="21" t="str">
        <f t="shared" si="0"/>
        <v>V</v>
      </c>
      <c r="I13" s="21" t="str">
        <f t="shared" si="0"/>
        <v>S</v>
      </c>
      <c r="J13" s="21" t="str">
        <f t="shared" si="0"/>
        <v>D</v>
      </c>
      <c r="K13" s="21" t="str">
        <f t="shared" si="0"/>
        <v>L</v>
      </c>
      <c r="L13" s="21" t="str">
        <f t="shared" si="0"/>
        <v>M</v>
      </c>
      <c r="M13" s="21" t="str">
        <f t="shared" si="0"/>
        <v>M</v>
      </c>
      <c r="N13" s="21" t="str">
        <f t="shared" si="0"/>
        <v>J</v>
      </c>
      <c r="O13" s="21" t="str">
        <f t="shared" si="0"/>
        <v>V</v>
      </c>
      <c r="P13" s="21" t="str">
        <f t="shared" si="0"/>
        <v>S</v>
      </c>
      <c r="Q13" s="21" t="str">
        <f t="shared" si="0"/>
        <v>D</v>
      </c>
      <c r="R13" s="21" t="str">
        <f t="shared" si="0"/>
        <v>L</v>
      </c>
      <c r="S13" s="21" t="str">
        <f t="shared" si="0"/>
        <v>M</v>
      </c>
      <c r="T13" s="21" t="str">
        <f t="shared" si="0"/>
        <v>M</v>
      </c>
      <c r="U13" s="21" t="str">
        <f t="shared" si="0"/>
        <v>J</v>
      </c>
      <c r="V13" s="21" t="str">
        <f t="shared" si="0"/>
        <v>V</v>
      </c>
      <c r="W13" s="21" t="str">
        <f t="shared" si="0"/>
        <v>S</v>
      </c>
      <c r="X13" s="21" t="str">
        <f t="shared" si="0"/>
        <v>D</v>
      </c>
      <c r="Y13" s="21" t="str">
        <f t="shared" si="0"/>
        <v>L</v>
      </c>
      <c r="Z13" s="21" t="str">
        <f t="shared" si="0"/>
        <v>M</v>
      </c>
      <c r="AA13" s="21" t="str">
        <f t="shared" si="0"/>
        <v>M</v>
      </c>
      <c r="AB13" s="21" t="str">
        <f t="shared" si="0"/>
        <v>J</v>
      </c>
      <c r="AC13" s="21" t="str">
        <f t="shared" si="0"/>
        <v>V</v>
      </c>
      <c r="AD13" s="21" t="str">
        <f t="shared" si="0"/>
        <v>S</v>
      </c>
      <c r="AE13" s="21" t="str">
        <f t="shared" si="0"/>
        <v>D</v>
      </c>
      <c r="AF13" s="55" t="str">
        <f t="shared" ref="AF13" si="1">+AF3</f>
        <v>L</v>
      </c>
    </row>
    <row r="14" spans="1:32" ht="28.5" x14ac:dyDescent="0.25">
      <c r="A14" s="22" t="s">
        <v>28</v>
      </c>
      <c r="B14" s="23">
        <f t="array" ref="B14:B15">+TRANSPOSE('Mensual Octubre'!K3)</f>
        <v>0</v>
      </c>
      <c r="C14" s="23">
        <f t="array" ref="C14:C15">+TRANSPOSE('Mensual Octubre'!K4)</f>
        <v>0</v>
      </c>
      <c r="D14" s="23">
        <f t="array" ref="D14:D15">+TRANSPOSE('Mensual Octubre'!K6:L6)</f>
        <v>0</v>
      </c>
      <c r="E14" s="23">
        <f t="array" ref="E14:E15">+TRANSPOSE('Mensual Octubre'!K7:L7)</f>
        <v>0</v>
      </c>
      <c r="F14" s="23">
        <f t="array" ref="F14:F15">+TRANSPOSE('Mensual Octubre'!K8:L8)</f>
        <v>0</v>
      </c>
      <c r="G14" s="23">
        <f t="array" ref="G14:G15">+TRANSPOSE('Mensual Octubre'!K9:L9)</f>
        <v>0</v>
      </c>
      <c r="H14" s="23">
        <f t="array" ref="H14:H15">+TRANSPOSE('Mensual Octubre'!K10:L10)</f>
        <v>1</v>
      </c>
      <c r="I14" s="23">
        <f t="array" ref="I14:I15">+TRANSPOSE('Mensual Octubre'!K11:L11)</f>
        <v>0</v>
      </c>
      <c r="J14" s="23">
        <f t="array" ref="J14:J15">+TRANSPOSE('Mensual Octubre'!K12:L12)</f>
        <v>0</v>
      </c>
      <c r="K14" s="23">
        <f t="array" ref="K14:K15">+TRANSPOSE('Mensual Octubre'!K14)</f>
        <v>0</v>
      </c>
      <c r="L14" s="23">
        <f t="array" ref="L14:L15">+TRANSPOSE('Mensual Octubre'!K15:L15)</f>
        <v>2</v>
      </c>
      <c r="M14" s="23">
        <f t="array" ref="M14:M15">+TRANSPOSE('Mensual Octubre'!K16:L16)</f>
        <v>0</v>
      </c>
      <c r="N14" s="23">
        <f t="array" ref="N14:N15">+TRANSPOSE('Mensual Octubre'!K17:L17)</f>
        <v>2</v>
      </c>
      <c r="O14" s="23">
        <f t="array" ref="O14:O15">+TRANSPOSE('Mensual Octubre'!K18:L18)</f>
        <v>0</v>
      </c>
      <c r="P14" s="23">
        <f t="array" ref="P14:P15">+TRANSPOSE('Mensual Octubre'!K19:L19)</f>
        <v>0</v>
      </c>
      <c r="Q14" s="23">
        <f t="array" ref="Q14:Q15">+TRANSPOSE('Mensual Octubre'!K20:L20)</f>
        <v>0</v>
      </c>
      <c r="R14" s="23">
        <f t="array" ref="R14:R15">+TRANSPOSE('Mensual Octubre'!K22:L22)</f>
        <v>0</v>
      </c>
      <c r="S14" s="23">
        <f t="array" ref="S14:S15">+TRANSPOSE('Mensual Octubre'!K23:L23)</f>
        <v>1</v>
      </c>
      <c r="T14" s="23">
        <f t="array" ref="T14:T15">+TRANSPOSE('Mensual Octubre'!K24:L24)</f>
        <v>2</v>
      </c>
      <c r="U14" s="23">
        <f t="array" ref="U14:U15">+TRANSPOSE('Mensual Octubre'!K25:L25)</f>
        <v>0</v>
      </c>
      <c r="V14" s="23">
        <f t="array" ref="V14:V15">+TRANSPOSE('Mensual Octubre'!K26:L26)</f>
        <v>0</v>
      </c>
      <c r="W14" s="23">
        <f t="array" ref="W14:W15">+TRANSPOSE('Mensual Octubre'!K27:L27)</f>
        <v>0</v>
      </c>
      <c r="X14" s="23">
        <f t="array" ref="X14:X15">+TRANSPOSE('Mensual Octubre'!K28:L28)</f>
        <v>0</v>
      </c>
      <c r="Y14" s="23">
        <f t="array" ref="Y14:Y15">+TRANSPOSE('Mensual Octubre'!K30:L30)</f>
        <v>0</v>
      </c>
      <c r="Z14" s="23">
        <f t="array" ref="Z14:Z15">+TRANSPOSE('Mensual Octubre'!K31:L31)</f>
        <v>0</v>
      </c>
      <c r="AA14" s="23">
        <f t="array" ref="AA14:AA15">+TRANSPOSE('Mensual Octubre'!K32:L32)</f>
        <v>0</v>
      </c>
      <c r="AB14" s="23">
        <f t="array" ref="AB14:AB15">+TRANSPOSE('Mensual Octubre'!K33:L33)</f>
        <v>0</v>
      </c>
      <c r="AC14" s="23">
        <f t="array" ref="AC14:AC15">+TRANSPOSE('Mensual Octubre'!K34:L34)</f>
        <v>1</v>
      </c>
      <c r="AD14" s="23">
        <f t="array" ref="AD14:AD15">+TRANSPOSE('Mensual Octubre'!K35:L35)</f>
        <v>0</v>
      </c>
      <c r="AE14" s="23">
        <f t="array" ref="AE14:AE15">+TRANSPOSE('Mensual Octubre'!K36:L36)</f>
        <v>0</v>
      </c>
      <c r="AF14" s="23">
        <f t="array" ref="AF14:AF15">+TRANSPOSE('Mensual Octubre'!K38:L38)</f>
        <v>2</v>
      </c>
    </row>
    <row r="15" spans="1:32" ht="28.5" x14ac:dyDescent="0.25">
      <c r="A15" s="22" t="s">
        <v>27</v>
      </c>
      <c r="B15" s="23">
        <v>0</v>
      </c>
      <c r="C15" s="23">
        <v>0</v>
      </c>
      <c r="D15" s="23">
        <v>7</v>
      </c>
      <c r="E15" s="23">
        <v>6</v>
      </c>
      <c r="F15" s="23">
        <v>8</v>
      </c>
      <c r="G15" s="23">
        <v>7</v>
      </c>
      <c r="H15" s="23">
        <v>0</v>
      </c>
      <c r="I15" s="23">
        <v>0</v>
      </c>
      <c r="J15" s="23">
        <v>0</v>
      </c>
      <c r="K15" s="23">
        <v>0</v>
      </c>
      <c r="L15" s="23">
        <v>7</v>
      </c>
      <c r="M15" s="57">
        <v>13</v>
      </c>
      <c r="N15" s="57">
        <v>11</v>
      </c>
      <c r="O15" s="23">
        <v>5</v>
      </c>
      <c r="P15" s="23">
        <v>0</v>
      </c>
      <c r="Q15" s="23">
        <v>0</v>
      </c>
      <c r="R15" s="23">
        <v>8</v>
      </c>
      <c r="S15" s="23">
        <v>6</v>
      </c>
      <c r="T15" s="23">
        <v>8</v>
      </c>
      <c r="U15" s="23">
        <v>6</v>
      </c>
      <c r="V15" s="23">
        <v>3</v>
      </c>
      <c r="W15" s="23">
        <v>0</v>
      </c>
      <c r="X15" s="23">
        <v>0</v>
      </c>
      <c r="Y15" s="23">
        <v>7</v>
      </c>
      <c r="Z15" s="57">
        <v>13</v>
      </c>
      <c r="AA15" s="23">
        <v>6</v>
      </c>
      <c r="AB15" s="57">
        <v>8</v>
      </c>
      <c r="AC15" s="23">
        <v>5</v>
      </c>
      <c r="AD15" s="23">
        <v>0</v>
      </c>
      <c r="AE15" s="23">
        <v>0</v>
      </c>
      <c r="AF15" s="57">
        <v>5</v>
      </c>
    </row>
    <row r="16" spans="1:32" x14ac:dyDescent="0.25">
      <c r="S16" s="58" t="s">
        <v>137</v>
      </c>
    </row>
    <row r="17" spans="1:32" ht="31.5" customHeight="1" x14ac:dyDescent="0.25">
      <c r="A17" s="22"/>
      <c r="B17" s="78" t="str">
        <f>+B12</f>
        <v>Semana 1
01 al 02</v>
      </c>
      <c r="C17" s="79"/>
      <c r="D17" s="78" t="str">
        <f>+D2</f>
        <v>Semana 2
03 al 09</v>
      </c>
      <c r="E17" s="80"/>
      <c r="F17" s="80" t="str">
        <f>+F12</f>
        <v>Semana 2
03 al 09</v>
      </c>
      <c r="G17" s="80"/>
      <c r="H17" s="80"/>
      <c r="I17" s="80"/>
      <c r="J17" s="79"/>
      <c r="K17" s="78" t="str">
        <f>+K2</f>
        <v>Semana 3
10 al 16</v>
      </c>
      <c r="L17" s="80"/>
      <c r="M17" s="80" t="str">
        <f>+M12</f>
        <v>Semana 3
10 al 16</v>
      </c>
      <c r="N17" s="80"/>
      <c r="O17" s="80"/>
      <c r="P17" s="80"/>
      <c r="Q17" s="79"/>
      <c r="R17" s="78" t="str">
        <f>+R2</f>
        <v>Semana 4
17 al 23</v>
      </c>
      <c r="S17" s="80"/>
      <c r="T17" s="80" t="str">
        <f>+T12</f>
        <v>Semana 4
17 al 23</v>
      </c>
      <c r="U17" s="80"/>
      <c r="V17" s="80"/>
      <c r="W17" s="80"/>
      <c r="X17" s="79"/>
      <c r="Y17" s="78" t="str">
        <f>+Y2</f>
        <v>Semana 5
24 al 30</v>
      </c>
      <c r="Z17" s="80"/>
      <c r="AA17" s="80" t="str">
        <f>+Y12</f>
        <v>Semana 5
24 al 30</v>
      </c>
      <c r="AB17" s="80"/>
      <c r="AC17" s="80"/>
      <c r="AD17" s="80"/>
      <c r="AE17" s="79"/>
      <c r="AF17" s="56" t="str">
        <f>+AF12</f>
        <v>Semana 6
       31</v>
      </c>
    </row>
    <row r="18" spans="1:32" x14ac:dyDescent="0.25">
      <c r="A18" s="22"/>
      <c r="B18" s="21" t="str">
        <f>+B13</f>
        <v>S</v>
      </c>
      <c r="C18" s="21" t="str">
        <f t="shared" ref="C18:AE18" si="2">+C13</f>
        <v>D</v>
      </c>
      <c r="D18" s="21" t="str">
        <f t="shared" si="2"/>
        <v>L</v>
      </c>
      <c r="E18" s="21" t="str">
        <f t="shared" si="2"/>
        <v>M</v>
      </c>
      <c r="F18" s="21" t="str">
        <f t="shared" si="2"/>
        <v>M</v>
      </c>
      <c r="G18" s="21" t="str">
        <f t="shared" si="2"/>
        <v>J</v>
      </c>
      <c r="H18" s="21" t="str">
        <f t="shared" si="2"/>
        <v>V</v>
      </c>
      <c r="I18" s="21" t="str">
        <f t="shared" si="2"/>
        <v>S</v>
      </c>
      <c r="J18" s="21" t="str">
        <f t="shared" si="2"/>
        <v>D</v>
      </c>
      <c r="K18" s="21" t="str">
        <f t="shared" si="2"/>
        <v>L</v>
      </c>
      <c r="L18" s="21" t="str">
        <f t="shared" si="2"/>
        <v>M</v>
      </c>
      <c r="M18" s="21" t="str">
        <f t="shared" si="2"/>
        <v>M</v>
      </c>
      <c r="N18" s="21" t="str">
        <f t="shared" si="2"/>
        <v>J</v>
      </c>
      <c r="O18" s="21" t="str">
        <f t="shared" si="2"/>
        <v>V</v>
      </c>
      <c r="P18" s="21" t="str">
        <f t="shared" si="2"/>
        <v>S</v>
      </c>
      <c r="Q18" s="21" t="str">
        <f t="shared" si="2"/>
        <v>D</v>
      </c>
      <c r="R18" s="21" t="str">
        <f t="shared" si="2"/>
        <v>L</v>
      </c>
      <c r="S18" s="21" t="str">
        <f t="shared" si="2"/>
        <v>M</v>
      </c>
      <c r="T18" s="21" t="str">
        <f t="shared" si="2"/>
        <v>M</v>
      </c>
      <c r="U18" s="21" t="str">
        <f t="shared" si="2"/>
        <v>J</v>
      </c>
      <c r="V18" s="21" t="str">
        <f t="shared" si="2"/>
        <v>V</v>
      </c>
      <c r="W18" s="21" t="str">
        <f t="shared" si="2"/>
        <v>S</v>
      </c>
      <c r="X18" s="21" t="str">
        <f t="shared" si="2"/>
        <v>D</v>
      </c>
      <c r="Y18" s="21" t="str">
        <f t="shared" si="2"/>
        <v>L</v>
      </c>
      <c r="Z18" s="21" t="str">
        <f t="shared" si="2"/>
        <v>M</v>
      </c>
      <c r="AA18" s="21" t="str">
        <f t="shared" si="2"/>
        <v>M</v>
      </c>
      <c r="AB18" s="21" t="str">
        <f t="shared" si="2"/>
        <v>J</v>
      </c>
      <c r="AC18" s="21" t="str">
        <f t="shared" si="2"/>
        <v>V</v>
      </c>
      <c r="AD18" s="21" t="str">
        <f t="shared" si="2"/>
        <v>S</v>
      </c>
      <c r="AE18" s="21" t="str">
        <f t="shared" si="2"/>
        <v>D</v>
      </c>
      <c r="AF18" s="55" t="str">
        <f t="shared" ref="AF18" si="3">+AF13</f>
        <v>L</v>
      </c>
    </row>
    <row r="19" spans="1:32" ht="28.5" x14ac:dyDescent="0.25">
      <c r="A19" s="22" t="s">
        <v>29</v>
      </c>
      <c r="B19" s="23">
        <f t="array" ref="B19:B25">+TRANSPOSE('Mensual Octubre'!P3:V3)</f>
        <v>0</v>
      </c>
      <c r="C19" s="23">
        <f t="array" ref="C19:C25">+TRANSPOSE('Mensual Octubre'!P4:V4)</f>
        <v>0</v>
      </c>
      <c r="D19" s="23">
        <f t="array" ref="D19:D25">+TRANSPOSE('Mensual Octubre'!P6:V6)</f>
        <v>10</v>
      </c>
      <c r="E19" s="23">
        <f t="array" ref="E19:E25">+TRANSPOSE('Mensual Octubre'!P7:V7)</f>
        <v>11</v>
      </c>
      <c r="F19" s="23">
        <f t="array" ref="F19:F25">+TRANSPOSE('Mensual Octubre'!P8:V8)</f>
        <v>13</v>
      </c>
      <c r="G19" s="23">
        <f t="array" ref="G19:G25">+TRANSPOSE('Mensual Octubre'!P9:V9)</f>
        <v>5</v>
      </c>
      <c r="H19" s="23">
        <f t="array" ref="H19:H25">+TRANSPOSE('Mensual Octubre'!P10:V10)</f>
        <v>5</v>
      </c>
      <c r="I19" s="23">
        <f t="array" ref="I19:I25">+TRANSPOSE('Mensual Octubre'!P11:V11)</f>
        <v>0</v>
      </c>
      <c r="J19" s="23">
        <f t="array" ref="J19:J25">+TRANSPOSE('Mensual Octubre'!P12:V12)</f>
        <v>0</v>
      </c>
      <c r="K19" s="23">
        <f t="array" ref="K19:K25">+TRANSPOSE('Mensual Octubre'!P14:V14)</f>
        <v>1</v>
      </c>
      <c r="L19" s="23">
        <f t="array" ref="L19:L25">+TRANSPOSE('Mensual Octubre'!P15:V15)</f>
        <v>12</v>
      </c>
      <c r="M19" s="23">
        <f t="array" ref="M19:M25">+TRANSPOSE('Mensual Octubre'!P16:V16)</f>
        <v>7</v>
      </c>
      <c r="N19" s="23">
        <f t="array" ref="N19:N25">+TRANSPOSE('Mensual Octubre'!P17:V17)</f>
        <v>7</v>
      </c>
      <c r="O19" s="23">
        <f t="array" ref="O19:O25">+TRANSPOSE('Mensual Octubre'!P18:V18)</f>
        <v>6</v>
      </c>
      <c r="P19" s="23">
        <f t="array" ref="P19:P25">+TRANSPOSE('Mensual Octubre'!P19:V19)</f>
        <v>0</v>
      </c>
      <c r="Q19" s="23">
        <f t="array" ref="Q19:Q25">+TRANSPOSE('Mensual Octubre'!P20:V20)</f>
        <v>0</v>
      </c>
      <c r="R19" s="23">
        <f t="array" ref="R19:R25">+TRANSPOSE('Mensual Octubre'!P22:V22)</f>
        <v>15</v>
      </c>
      <c r="S19" s="23">
        <f t="array" ref="S19:S25">+TRANSPOSE('Mensual Octubre'!P23:V23)</f>
        <v>6</v>
      </c>
      <c r="T19" s="23">
        <f t="array" ref="T19:T25">+TRANSPOSE('Mensual Octubre'!P24:V24)</f>
        <v>8</v>
      </c>
      <c r="U19" s="23">
        <f t="array" ref="U19:U25">+TRANSPOSE('Mensual Octubre'!P25:V25)</f>
        <v>3</v>
      </c>
      <c r="V19" s="23">
        <f t="array" ref="V19:V25">+TRANSPOSE('Mensual Octubre'!P26:V26)</f>
        <v>9</v>
      </c>
      <c r="W19" s="23">
        <f t="array" ref="W19:W25">+TRANSPOSE('Mensual Octubre'!P27:V27)</f>
        <v>0</v>
      </c>
      <c r="X19" s="23">
        <f t="array" ref="X19:X25">+TRANSPOSE('Mensual Octubre'!P28:V28)</f>
        <v>0</v>
      </c>
      <c r="Y19" s="23">
        <f t="array" ref="Y19:Y25">+TRANSPOSE('Mensual Octubre'!P30:V30)</f>
        <v>12</v>
      </c>
      <c r="Z19" s="23">
        <f t="array" ref="Z19:Z25">+TRANSPOSE('Mensual Octubre'!P31:V31)</f>
        <v>15</v>
      </c>
      <c r="AA19" s="23">
        <f t="array" ref="AA19:AA25">+TRANSPOSE('Mensual Octubre'!P32:V32)</f>
        <v>1</v>
      </c>
      <c r="AB19" s="23">
        <f t="array" ref="AB19:AB25">+TRANSPOSE('Mensual Octubre'!P33:V33)</f>
        <v>2</v>
      </c>
      <c r="AC19" s="23">
        <f t="array" ref="AC19:AC25">+TRANSPOSE('Mensual Octubre'!P34:V34)</f>
        <v>0</v>
      </c>
      <c r="AD19" s="23">
        <f t="array" ref="AD19:AD25">+TRANSPOSE('Mensual Octubre'!P35:V35)</f>
        <v>0</v>
      </c>
      <c r="AE19" s="23">
        <f t="array" ref="AE19:AE25">+TRANSPOSE('Mensual Octubre'!P36:V36)</f>
        <v>0</v>
      </c>
      <c r="AF19" s="23">
        <f t="array" ref="AF19:AF25">+TRANSPOSE('Mensual Octubre'!P38:V38)</f>
        <v>0</v>
      </c>
    </row>
    <row r="20" spans="1:32" ht="28.5" x14ac:dyDescent="0.25">
      <c r="A20" s="22" t="s">
        <v>30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28.5" x14ac:dyDescent="0.25">
      <c r="A21" s="22" t="s">
        <v>31</v>
      </c>
      <c r="B21" s="23">
        <v>0</v>
      </c>
      <c r="C21" s="23">
        <v>0</v>
      </c>
      <c r="D21" s="23">
        <v>17</v>
      </c>
      <c r="E21" s="23">
        <v>7</v>
      </c>
      <c r="F21" s="23">
        <v>14</v>
      </c>
      <c r="G21" s="23">
        <v>7</v>
      </c>
      <c r="H21" s="23">
        <v>7</v>
      </c>
      <c r="I21" s="23">
        <v>0</v>
      </c>
      <c r="J21" s="23">
        <v>0</v>
      </c>
      <c r="K21" s="23">
        <v>3</v>
      </c>
      <c r="L21" s="23">
        <v>7</v>
      </c>
      <c r="M21" s="23">
        <v>12</v>
      </c>
      <c r="N21" s="23">
        <v>10</v>
      </c>
      <c r="O21" s="23">
        <v>10</v>
      </c>
      <c r="P21" s="23">
        <v>0</v>
      </c>
      <c r="Q21" s="23">
        <v>0</v>
      </c>
      <c r="R21" s="23">
        <v>10</v>
      </c>
      <c r="S21" s="23">
        <v>9</v>
      </c>
      <c r="T21" s="23">
        <v>18</v>
      </c>
      <c r="U21" s="23">
        <v>14</v>
      </c>
      <c r="V21" s="23">
        <v>13</v>
      </c>
      <c r="W21" s="23">
        <v>0</v>
      </c>
      <c r="X21" s="23">
        <v>0</v>
      </c>
      <c r="Y21" s="23">
        <v>16</v>
      </c>
      <c r="Z21" s="23">
        <v>16</v>
      </c>
      <c r="AA21" s="23">
        <v>21</v>
      </c>
      <c r="AB21" s="23">
        <v>0</v>
      </c>
      <c r="AC21" s="23">
        <v>0</v>
      </c>
      <c r="AD21" s="23">
        <v>0</v>
      </c>
      <c r="AE21" s="23">
        <v>0</v>
      </c>
      <c r="AF21" s="57">
        <v>1</v>
      </c>
    </row>
    <row r="22" spans="1:32" ht="28.5" x14ac:dyDescent="0.25">
      <c r="A22" s="22" t="s">
        <v>32</v>
      </c>
      <c r="B22" s="23">
        <v>0</v>
      </c>
      <c r="C22" s="23">
        <v>0</v>
      </c>
      <c r="D22" s="23">
        <v>18</v>
      </c>
      <c r="E22" s="23">
        <v>13</v>
      </c>
      <c r="F22" s="57">
        <v>24</v>
      </c>
      <c r="G22" s="23">
        <v>13</v>
      </c>
      <c r="H22" s="23">
        <v>12</v>
      </c>
      <c r="I22" s="23">
        <v>0</v>
      </c>
      <c r="J22" s="23">
        <v>0</v>
      </c>
      <c r="K22" s="23">
        <v>5</v>
      </c>
      <c r="L22" s="23">
        <v>21</v>
      </c>
      <c r="M22" s="23">
        <v>18</v>
      </c>
      <c r="N22" s="23">
        <v>15</v>
      </c>
      <c r="O22" s="23">
        <v>10</v>
      </c>
      <c r="P22" s="23">
        <v>0</v>
      </c>
      <c r="Q22" s="23">
        <v>0</v>
      </c>
      <c r="R22" s="23">
        <v>21</v>
      </c>
      <c r="S22" s="23">
        <v>25</v>
      </c>
      <c r="T22" s="57">
        <v>27</v>
      </c>
      <c r="U22" s="23">
        <v>24</v>
      </c>
      <c r="V22" s="23">
        <v>23</v>
      </c>
      <c r="W22" s="23">
        <v>0</v>
      </c>
      <c r="X22" s="23">
        <v>0</v>
      </c>
      <c r="Y22" s="57">
        <v>20</v>
      </c>
      <c r="Z22" s="57">
        <v>26</v>
      </c>
      <c r="AA22" s="57">
        <v>26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</row>
    <row r="23" spans="1:32" ht="28.5" x14ac:dyDescent="0.25">
      <c r="A23" s="22" t="s">
        <v>33</v>
      </c>
      <c r="B23" s="23">
        <v>0</v>
      </c>
      <c r="C23" s="23">
        <v>0</v>
      </c>
      <c r="D23" s="23">
        <v>4</v>
      </c>
      <c r="E23" s="23">
        <v>8</v>
      </c>
      <c r="F23" s="23">
        <v>18</v>
      </c>
      <c r="G23" s="23">
        <v>7</v>
      </c>
      <c r="H23" s="23">
        <v>2</v>
      </c>
      <c r="I23" s="23">
        <v>0</v>
      </c>
      <c r="J23" s="23">
        <v>0</v>
      </c>
      <c r="K23" s="23">
        <v>2</v>
      </c>
      <c r="L23" s="23">
        <v>11</v>
      </c>
      <c r="M23" s="23">
        <v>10</v>
      </c>
      <c r="N23" s="23">
        <v>10</v>
      </c>
      <c r="O23" s="23">
        <v>7</v>
      </c>
      <c r="P23" s="23">
        <v>0</v>
      </c>
      <c r="Q23" s="23">
        <v>0</v>
      </c>
      <c r="R23" s="23">
        <v>10</v>
      </c>
      <c r="S23" s="23">
        <v>11</v>
      </c>
      <c r="T23" s="23">
        <v>17</v>
      </c>
      <c r="U23" s="23">
        <v>9</v>
      </c>
      <c r="V23" s="23">
        <v>4</v>
      </c>
      <c r="W23" s="23">
        <v>0</v>
      </c>
      <c r="X23" s="23">
        <v>0</v>
      </c>
      <c r="Y23" s="23">
        <v>15</v>
      </c>
      <c r="Z23" s="23">
        <v>13</v>
      </c>
      <c r="AA23" s="23">
        <v>14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</row>
    <row r="24" spans="1:32" ht="28.5" x14ac:dyDescent="0.25">
      <c r="A24" s="22" t="s">
        <v>34</v>
      </c>
      <c r="B24" s="23">
        <v>0</v>
      </c>
      <c r="C24" s="23">
        <v>0</v>
      </c>
      <c r="D24" s="23">
        <v>1</v>
      </c>
      <c r="E24" s="23">
        <v>1</v>
      </c>
      <c r="F24" s="23">
        <v>3</v>
      </c>
      <c r="G24" s="23">
        <v>0</v>
      </c>
      <c r="H24" s="23">
        <v>1</v>
      </c>
      <c r="I24" s="23">
        <v>0</v>
      </c>
      <c r="J24" s="23">
        <v>0</v>
      </c>
      <c r="K24" s="23">
        <v>0</v>
      </c>
      <c r="L24" s="23">
        <v>0</v>
      </c>
      <c r="M24" s="23">
        <v>2</v>
      </c>
      <c r="N24" s="23">
        <v>0</v>
      </c>
      <c r="O24" s="23">
        <v>2</v>
      </c>
      <c r="P24" s="23">
        <v>0</v>
      </c>
      <c r="Q24" s="23">
        <v>0</v>
      </c>
      <c r="R24" s="23">
        <v>1</v>
      </c>
      <c r="S24" s="23">
        <v>0</v>
      </c>
      <c r="T24" s="23">
        <v>2</v>
      </c>
      <c r="U24" s="23">
        <v>4</v>
      </c>
      <c r="V24" s="23">
        <v>1</v>
      </c>
      <c r="W24" s="23">
        <v>0</v>
      </c>
      <c r="X24" s="23">
        <v>0</v>
      </c>
      <c r="Y24" s="23">
        <v>2</v>
      </c>
      <c r="Z24" s="23">
        <v>1</v>
      </c>
      <c r="AA24" s="23">
        <v>1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</row>
    <row r="25" spans="1:32" ht="28.5" x14ac:dyDescent="0.25">
      <c r="A25" s="22" t="s">
        <v>40</v>
      </c>
      <c r="B25" s="23">
        <v>0</v>
      </c>
      <c r="C25" s="23">
        <v>0</v>
      </c>
      <c r="D25" s="57">
        <v>33</v>
      </c>
      <c r="E25" s="23">
        <v>18</v>
      </c>
      <c r="F25" s="57">
        <v>32</v>
      </c>
      <c r="G25" s="23">
        <v>14</v>
      </c>
      <c r="H25" s="23">
        <v>15</v>
      </c>
      <c r="I25" s="23">
        <v>0</v>
      </c>
      <c r="J25" s="23">
        <v>0</v>
      </c>
      <c r="K25" s="23">
        <v>6</v>
      </c>
      <c r="L25" s="23">
        <v>20</v>
      </c>
      <c r="M25" s="23">
        <v>22</v>
      </c>
      <c r="N25" s="23">
        <v>14</v>
      </c>
      <c r="O25" s="23">
        <v>9</v>
      </c>
      <c r="P25" s="23">
        <v>0</v>
      </c>
      <c r="Q25" s="23">
        <v>0</v>
      </c>
      <c r="R25" s="23">
        <v>25</v>
      </c>
      <c r="S25" s="57">
        <v>30</v>
      </c>
      <c r="T25" s="23">
        <v>24</v>
      </c>
      <c r="U25" s="23">
        <v>19</v>
      </c>
      <c r="V25" s="23">
        <v>18</v>
      </c>
      <c r="W25" s="23">
        <v>0</v>
      </c>
      <c r="X25" s="23">
        <v>0</v>
      </c>
      <c r="Y25" s="57">
        <v>26</v>
      </c>
      <c r="Z25" s="57">
        <v>29</v>
      </c>
      <c r="AA25" s="57">
        <v>24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</row>
    <row r="27" spans="1:32" ht="30.75" customHeight="1" x14ac:dyDescent="0.25">
      <c r="A27" s="22"/>
      <c r="B27" s="78" t="str">
        <f>+B17</f>
        <v>Semana 1
01 al 02</v>
      </c>
      <c r="C27" s="79"/>
      <c r="D27" s="78" t="str">
        <f>+D2</f>
        <v>Semana 2
03 al 09</v>
      </c>
      <c r="E27" s="80"/>
      <c r="F27" s="80" t="str">
        <f>+F17</f>
        <v>Semana 2
03 al 09</v>
      </c>
      <c r="G27" s="80"/>
      <c r="H27" s="80"/>
      <c r="I27" s="80"/>
      <c r="J27" s="79"/>
      <c r="K27" s="78" t="str">
        <f>+K2</f>
        <v>Semana 3
10 al 16</v>
      </c>
      <c r="L27" s="80"/>
      <c r="M27" s="80" t="str">
        <f>+M17</f>
        <v>Semana 3
10 al 16</v>
      </c>
      <c r="N27" s="80"/>
      <c r="O27" s="80"/>
      <c r="P27" s="80"/>
      <c r="Q27" s="79"/>
      <c r="R27" s="78" t="str">
        <f>+R2</f>
        <v>Semana 4
17 al 23</v>
      </c>
      <c r="S27" s="80"/>
      <c r="T27" s="80" t="str">
        <f>+T17</f>
        <v>Semana 4
17 al 23</v>
      </c>
      <c r="U27" s="80"/>
      <c r="V27" s="80"/>
      <c r="W27" s="80"/>
      <c r="X27" s="79"/>
      <c r="Y27" s="78" t="str">
        <f>+Y2</f>
        <v>Semana 5
24 al 30</v>
      </c>
      <c r="Z27" s="80"/>
      <c r="AA27" s="80" t="str">
        <f>+AA17</f>
        <v>Semana 5
24 al 30</v>
      </c>
      <c r="AB27" s="80"/>
      <c r="AC27" s="80"/>
      <c r="AD27" s="80"/>
      <c r="AE27" s="79"/>
      <c r="AF27" s="56" t="str">
        <f>+AF2</f>
        <v>Semana 6
       31</v>
      </c>
    </row>
    <row r="28" spans="1:32" x14ac:dyDescent="0.25">
      <c r="A28" s="22"/>
      <c r="B28" s="21" t="str">
        <f>+B18</f>
        <v>S</v>
      </c>
      <c r="C28" s="21" t="str">
        <f t="shared" ref="C28:AE28" si="4">+C18</f>
        <v>D</v>
      </c>
      <c r="D28" s="21" t="str">
        <f t="shared" si="4"/>
        <v>L</v>
      </c>
      <c r="E28" s="21" t="str">
        <f t="shared" si="4"/>
        <v>M</v>
      </c>
      <c r="F28" s="21" t="str">
        <f t="shared" si="4"/>
        <v>M</v>
      </c>
      <c r="G28" s="21" t="str">
        <f t="shared" si="4"/>
        <v>J</v>
      </c>
      <c r="H28" s="21" t="str">
        <f t="shared" si="4"/>
        <v>V</v>
      </c>
      <c r="I28" s="21" t="str">
        <f t="shared" si="4"/>
        <v>S</v>
      </c>
      <c r="J28" s="21" t="str">
        <f t="shared" si="4"/>
        <v>D</v>
      </c>
      <c r="K28" s="21" t="str">
        <f t="shared" si="4"/>
        <v>L</v>
      </c>
      <c r="L28" s="21" t="str">
        <f t="shared" si="4"/>
        <v>M</v>
      </c>
      <c r="M28" s="21" t="s">
        <v>66</v>
      </c>
      <c r="N28" s="21" t="str">
        <f t="shared" si="4"/>
        <v>J</v>
      </c>
      <c r="O28" s="21" t="str">
        <f t="shared" si="4"/>
        <v>V</v>
      </c>
      <c r="P28" s="21" t="str">
        <f t="shared" si="4"/>
        <v>S</v>
      </c>
      <c r="Q28" s="21" t="str">
        <f t="shared" si="4"/>
        <v>D</v>
      </c>
      <c r="R28" s="21" t="str">
        <f t="shared" si="4"/>
        <v>L</v>
      </c>
      <c r="S28" s="21" t="str">
        <f t="shared" si="4"/>
        <v>M</v>
      </c>
      <c r="T28" s="21" t="str">
        <f t="shared" si="4"/>
        <v>M</v>
      </c>
      <c r="U28" s="21" t="str">
        <f t="shared" si="4"/>
        <v>J</v>
      </c>
      <c r="V28" s="21" t="str">
        <f t="shared" si="4"/>
        <v>V</v>
      </c>
      <c r="W28" s="21" t="str">
        <f t="shared" si="4"/>
        <v>S</v>
      </c>
      <c r="X28" s="21" t="str">
        <f t="shared" si="4"/>
        <v>D</v>
      </c>
      <c r="Y28" s="21" t="str">
        <f t="shared" si="4"/>
        <v>L</v>
      </c>
      <c r="Z28" s="21" t="str">
        <f t="shared" si="4"/>
        <v>M</v>
      </c>
      <c r="AA28" s="21" t="str">
        <f t="shared" si="4"/>
        <v>M</v>
      </c>
      <c r="AB28" s="21" t="str">
        <f t="shared" si="4"/>
        <v>J</v>
      </c>
      <c r="AC28" s="21" t="str">
        <f t="shared" si="4"/>
        <v>V</v>
      </c>
      <c r="AD28" s="21" t="str">
        <f t="shared" si="4"/>
        <v>S</v>
      </c>
      <c r="AE28" s="21" t="str">
        <f t="shared" si="4"/>
        <v>D</v>
      </c>
      <c r="AF28" s="55" t="str">
        <f t="shared" ref="AF28" si="5">+AF18</f>
        <v>L</v>
      </c>
    </row>
    <row r="29" spans="1:32" ht="29.25" customHeight="1" x14ac:dyDescent="0.25">
      <c r="A29" s="22" t="s">
        <v>7</v>
      </c>
      <c r="B29" s="23">
        <f t="array" ref="B29:B30">+TRANSPOSE('Mensual Octubre'!N3:O3)</f>
        <v>21</v>
      </c>
      <c r="C29" s="23">
        <f t="array" ref="C29:C30">+TRANSPOSE('Mensual Octubre'!N4:O4)</f>
        <v>19</v>
      </c>
      <c r="D29" s="23">
        <f t="array" ref="D29:D30">+TRANSPOSE('Mensual Octubre'!N6:O6)</f>
        <v>27</v>
      </c>
      <c r="E29" s="23">
        <f t="array" ref="E29:E30">+TRANSPOSE('Mensual Octubre'!N7:O7)</f>
        <v>30</v>
      </c>
      <c r="F29" s="23">
        <f t="array" ref="F29:F30">+TRANSPOSE('Mensual Octubre'!N8:O8)</f>
        <v>30</v>
      </c>
      <c r="G29" s="23">
        <f t="array" ref="G29:G30">+TRANSPOSE('Mensual Octubre'!N9:O9)</f>
        <v>31</v>
      </c>
      <c r="H29" s="23">
        <f t="array" ref="H29:H30">+TRANSPOSE('Mensual Octubre'!N10:O10)</f>
        <v>22</v>
      </c>
      <c r="I29" s="23">
        <f t="array" ref="I29:I30">+TRANSPOSE('Mensual Octubre'!N11:O11)</f>
        <v>22</v>
      </c>
      <c r="J29" s="23">
        <f t="array" ref="J29:J30">+TRANSPOSE('Mensual Octubre'!N12:O12)</f>
        <v>22</v>
      </c>
      <c r="K29" s="23">
        <f t="array" ref="K29:K30">+TRANSPOSE('Mensual Octubre'!N14:O14)</f>
        <v>29</v>
      </c>
      <c r="L29" s="23">
        <f t="array" ref="L29:L30">+TRANSPOSE('Mensual Octubre'!N15:O15)</f>
        <v>29</v>
      </c>
      <c r="M29" s="23">
        <f t="array" ref="M29:M30">+TRANSPOSE('Mensual Octubre'!N16:O16)</f>
        <v>33</v>
      </c>
      <c r="N29" s="23">
        <f t="array" ref="N29:N30">+TRANSPOSE('Mensual Octubre'!N17:O17)</f>
        <v>31</v>
      </c>
      <c r="O29" s="23">
        <f t="array" ref="O29:O30">+TRANSPOSE('Mensual Octubre'!N18:O18)</f>
        <v>16</v>
      </c>
      <c r="P29" s="23">
        <f t="array" ref="P29:P30">+TRANSPOSE('Mensual Octubre'!N19:O19)</f>
        <v>30</v>
      </c>
      <c r="Q29" s="23">
        <f t="array" ref="Q29:Q30">+TRANSPOSE('Mensual Octubre'!N20:O20)</f>
        <v>29</v>
      </c>
      <c r="R29" s="23">
        <f t="array" ref="R29:R30">+TRANSPOSE('Mensual Octubre'!N22:O22)</f>
        <v>34</v>
      </c>
      <c r="S29" s="23">
        <f t="array" ref="S29:S30">+TRANSPOSE('Mensual Octubre'!N23:O23)</f>
        <v>22</v>
      </c>
      <c r="T29" s="23">
        <f t="array" ref="T29:T30">+TRANSPOSE('Mensual Octubre'!N24:O24)</f>
        <v>25</v>
      </c>
      <c r="U29" s="23">
        <f t="array" ref="U29:U30">+TRANSPOSE('Mensual Octubre'!N25:O25)</f>
        <v>17</v>
      </c>
      <c r="V29" s="23">
        <f t="array" ref="V29:V30">+TRANSPOSE('Mensual Octubre'!N26:O26)</f>
        <v>25</v>
      </c>
      <c r="W29" s="23">
        <f t="array" ref="W29:W30">+TRANSPOSE('Mensual Octubre'!N27:O27)</f>
        <v>28</v>
      </c>
      <c r="X29" s="23">
        <f t="array" ref="X29:X30">+TRANSPOSE('Mensual Octubre'!N28:O28)</f>
        <v>17</v>
      </c>
      <c r="Y29" s="23">
        <f t="array" ref="Y29:Y30">+TRANSPOSE('Mensual Octubre'!N30:O30)</f>
        <v>24</v>
      </c>
      <c r="Z29" s="23">
        <f t="array" ref="Z29:Z30">+TRANSPOSE('Mensual Octubre'!N31:O31)</f>
        <v>21</v>
      </c>
      <c r="AA29" s="23">
        <f t="array" ref="AA29:AA30">+TRANSPOSE('Mensual Octubre'!N32:O32)</f>
        <v>18</v>
      </c>
      <c r="AB29" s="23">
        <f t="array" ref="AB29:AB30">+TRANSPOSE('Mensual Octubre'!N33:O33)</f>
        <v>21</v>
      </c>
      <c r="AC29" s="23">
        <f t="array" ref="AC29:AC30">+TRANSPOSE('Mensual Octubre'!N34:O34)</f>
        <v>16</v>
      </c>
      <c r="AD29" s="23">
        <f t="array" ref="AD29:AD30">+TRANSPOSE('Mensual Octubre'!N35:O35)</f>
        <v>15</v>
      </c>
      <c r="AE29" s="23">
        <f t="array" ref="AE29:AE30">+TRANSPOSE('Mensual Octubre'!N36:O36)</f>
        <v>22</v>
      </c>
      <c r="AF29" s="23">
        <f t="array" ref="AF29:AF30">+TRANSPOSE('Mensual Octubre'!N38:O38)</f>
        <v>28</v>
      </c>
    </row>
    <row r="30" spans="1:32" ht="28.5" x14ac:dyDescent="0.25">
      <c r="A30" s="22" t="s">
        <v>26</v>
      </c>
      <c r="B30" s="23">
        <v>87</v>
      </c>
      <c r="C30" s="57">
        <v>156</v>
      </c>
      <c r="D30" s="23">
        <v>109</v>
      </c>
      <c r="E30" s="23">
        <v>89</v>
      </c>
      <c r="F30" s="23">
        <v>84</v>
      </c>
      <c r="G30" s="23">
        <v>59</v>
      </c>
      <c r="H30" s="23">
        <v>74</v>
      </c>
      <c r="I30" s="23">
        <v>101</v>
      </c>
      <c r="J30" s="57">
        <v>123</v>
      </c>
      <c r="K30" s="23">
        <v>86</v>
      </c>
      <c r="L30" s="23">
        <v>80</v>
      </c>
      <c r="M30" s="23">
        <v>59</v>
      </c>
      <c r="N30" s="23">
        <v>85</v>
      </c>
      <c r="O30" s="23">
        <v>77</v>
      </c>
      <c r="P30" s="23">
        <v>93</v>
      </c>
      <c r="Q30" s="23">
        <v>113</v>
      </c>
      <c r="R30" s="23">
        <v>125</v>
      </c>
      <c r="S30" s="23">
        <v>84</v>
      </c>
      <c r="T30" s="23">
        <v>70</v>
      </c>
      <c r="U30" s="23">
        <v>56</v>
      </c>
      <c r="V30" s="23">
        <v>47</v>
      </c>
      <c r="W30" s="23">
        <v>101</v>
      </c>
      <c r="X30" s="57">
        <v>168</v>
      </c>
      <c r="Y30" s="23">
        <v>137</v>
      </c>
      <c r="Z30" s="23">
        <v>58</v>
      </c>
      <c r="AA30" s="23">
        <v>89</v>
      </c>
      <c r="AB30" s="23">
        <v>83</v>
      </c>
      <c r="AC30" s="23">
        <v>70</v>
      </c>
      <c r="AD30" s="23">
        <v>115</v>
      </c>
      <c r="AE30" s="23">
        <v>131</v>
      </c>
      <c r="AF30" s="57">
        <v>94</v>
      </c>
    </row>
    <row r="32" spans="1:32" ht="36" customHeight="1" x14ac:dyDescent="0.25">
      <c r="A32" s="22"/>
      <c r="B32" s="78" t="str">
        <f>+B27</f>
        <v>Semana 1
01 al 02</v>
      </c>
      <c r="C32" s="79"/>
      <c r="D32" s="78" t="str">
        <f>+D2</f>
        <v>Semana 2
03 al 09</v>
      </c>
      <c r="E32" s="80"/>
      <c r="F32" s="80" t="str">
        <f>+F27</f>
        <v>Semana 2
03 al 09</v>
      </c>
      <c r="G32" s="80"/>
      <c r="H32" s="80"/>
      <c r="I32" s="80"/>
      <c r="J32" s="79"/>
      <c r="K32" s="78" t="str">
        <f>+K2</f>
        <v>Semana 3
10 al 16</v>
      </c>
      <c r="L32" s="80"/>
      <c r="M32" s="80" t="str">
        <f>+M27</f>
        <v>Semana 3
10 al 16</v>
      </c>
      <c r="N32" s="80"/>
      <c r="O32" s="80"/>
      <c r="P32" s="80"/>
      <c r="Q32" s="79"/>
      <c r="R32" s="78" t="str">
        <f>+R2</f>
        <v>Semana 4
17 al 23</v>
      </c>
      <c r="S32" s="80"/>
      <c r="T32" s="80" t="str">
        <f>+T27</f>
        <v>Semana 4
17 al 23</v>
      </c>
      <c r="U32" s="80"/>
      <c r="V32" s="80"/>
      <c r="W32" s="80"/>
      <c r="X32" s="79"/>
      <c r="Y32" s="78" t="str">
        <f>+Y2</f>
        <v>Semana 5
24 al 30</v>
      </c>
      <c r="Z32" s="80"/>
      <c r="AA32" s="80" t="str">
        <f>+AA27</f>
        <v>Semana 5
24 al 30</v>
      </c>
      <c r="AB32" s="80"/>
      <c r="AC32" s="80"/>
      <c r="AD32" s="80"/>
      <c r="AE32" s="79"/>
      <c r="AF32" s="56" t="str">
        <f>+AF2</f>
        <v>Semana 6
       31</v>
      </c>
    </row>
    <row r="33" spans="1:32" ht="21" customHeight="1" x14ac:dyDescent="0.25">
      <c r="A33" s="22"/>
      <c r="B33" s="21" t="str">
        <f>+B28</f>
        <v>S</v>
      </c>
      <c r="C33" s="21" t="str">
        <f t="shared" ref="C33:AE33" si="6">+C28</f>
        <v>D</v>
      </c>
      <c r="D33" s="21" t="str">
        <f t="shared" si="6"/>
        <v>L</v>
      </c>
      <c r="E33" s="21" t="str">
        <f t="shared" si="6"/>
        <v>M</v>
      </c>
      <c r="F33" s="21" t="str">
        <f t="shared" si="6"/>
        <v>M</v>
      </c>
      <c r="G33" s="21" t="str">
        <f t="shared" si="6"/>
        <v>J</v>
      </c>
      <c r="H33" s="21" t="str">
        <f t="shared" si="6"/>
        <v>V</v>
      </c>
      <c r="I33" s="21" t="str">
        <f t="shared" si="6"/>
        <v>S</v>
      </c>
      <c r="J33" s="21" t="str">
        <f t="shared" si="6"/>
        <v>D</v>
      </c>
      <c r="K33" s="21" t="str">
        <f t="shared" si="6"/>
        <v>L</v>
      </c>
      <c r="L33" s="21" t="str">
        <f t="shared" si="6"/>
        <v>M</v>
      </c>
      <c r="M33" s="21" t="str">
        <f t="shared" si="6"/>
        <v>M</v>
      </c>
      <c r="N33" s="21" t="str">
        <f t="shared" si="6"/>
        <v>J</v>
      </c>
      <c r="O33" s="21" t="str">
        <f t="shared" si="6"/>
        <v>V</v>
      </c>
      <c r="P33" s="21" t="str">
        <f t="shared" si="6"/>
        <v>S</v>
      </c>
      <c r="Q33" s="21" t="str">
        <f t="shared" si="6"/>
        <v>D</v>
      </c>
      <c r="R33" s="21" t="str">
        <f t="shared" si="6"/>
        <v>L</v>
      </c>
      <c r="S33" s="21" t="str">
        <f t="shared" si="6"/>
        <v>M</v>
      </c>
      <c r="T33" s="21" t="str">
        <f t="shared" si="6"/>
        <v>M</v>
      </c>
      <c r="U33" s="21" t="str">
        <f t="shared" si="6"/>
        <v>J</v>
      </c>
      <c r="V33" s="21" t="str">
        <f t="shared" si="6"/>
        <v>V</v>
      </c>
      <c r="W33" s="21" t="str">
        <f t="shared" si="6"/>
        <v>S</v>
      </c>
      <c r="X33" s="21" t="str">
        <f t="shared" si="6"/>
        <v>D</v>
      </c>
      <c r="Y33" s="21" t="str">
        <f t="shared" si="6"/>
        <v>L</v>
      </c>
      <c r="Z33" s="21" t="str">
        <f t="shared" si="6"/>
        <v>M</v>
      </c>
      <c r="AA33" s="21" t="str">
        <f t="shared" si="6"/>
        <v>M</v>
      </c>
      <c r="AB33" s="21" t="str">
        <f t="shared" si="6"/>
        <v>J</v>
      </c>
      <c r="AC33" s="21" t="str">
        <f t="shared" si="6"/>
        <v>V</v>
      </c>
      <c r="AD33" s="21" t="str">
        <f t="shared" si="6"/>
        <v>S</v>
      </c>
      <c r="AE33" s="21" t="str">
        <f t="shared" si="6"/>
        <v>D</v>
      </c>
      <c r="AF33" s="55" t="str">
        <f t="shared" ref="AF33" si="7">+AF28</f>
        <v>L</v>
      </c>
    </row>
    <row r="34" spans="1:32" ht="36" customHeight="1" x14ac:dyDescent="0.25">
      <c r="A34" s="22" t="s">
        <v>35</v>
      </c>
      <c r="B34" s="23">
        <f t="array" ref="B34:B36">+TRANSPOSE('Mensual Octubre'!W3:Y3)</f>
        <v>0</v>
      </c>
      <c r="C34" s="23">
        <f t="array" ref="C34:C36">+TRANSPOSE('Mensual Octubre'!W4:Y4)</f>
        <v>0</v>
      </c>
      <c r="D34" s="23">
        <f t="array" ref="D34:D36">+TRANSPOSE('Mensual Octubre'!W6:Y6)</f>
        <v>2</v>
      </c>
      <c r="E34" s="23">
        <f t="array" ref="E34:E36">+TRANSPOSE('Mensual Octubre'!W7:Y7)</f>
        <v>2</v>
      </c>
      <c r="F34" s="23">
        <f t="array" ref="F34:F36">+TRANSPOSE('Mensual Octubre'!W8:Y8)</f>
        <v>5</v>
      </c>
      <c r="G34" s="23">
        <f t="array" ref="G34:G36">+TRANSPOSE('Mensual Octubre'!W9:Y9)</f>
        <v>3</v>
      </c>
      <c r="H34" s="23">
        <f t="array" ref="H34:H36">+TRANSPOSE('Mensual Octubre'!W10:Y10)</f>
        <v>3</v>
      </c>
      <c r="I34" s="23">
        <f t="array" ref="I34:I36">+TRANSPOSE('Mensual Octubre'!W11:Y11)</f>
        <v>0</v>
      </c>
      <c r="J34" s="23">
        <f t="array" ref="J34:J36">+TRANSPOSE('Mensual Octubre'!W12:Y12)</f>
        <v>0</v>
      </c>
      <c r="K34" s="23">
        <f t="array" ref="K34:K36">+TRANSPOSE('Mensual Octubre'!W14:Y14)</f>
        <v>2</v>
      </c>
      <c r="L34" s="23">
        <f t="array" ref="L34:L36">+TRANSPOSE('Mensual Octubre'!W15:Y15)</f>
        <v>3</v>
      </c>
      <c r="M34" s="23">
        <f t="array" ref="M34:M36">+TRANSPOSE('Mensual Octubre'!W16:Y16)</f>
        <v>4</v>
      </c>
      <c r="N34" s="23">
        <f t="array" ref="N34:N36">+TRANSPOSE('Mensual Octubre'!W17:Y17)</f>
        <v>4</v>
      </c>
      <c r="O34" s="23">
        <f t="array" ref="O34:O36">+TRANSPOSE('Mensual Octubre'!W18:Y18)</f>
        <v>3</v>
      </c>
      <c r="P34" s="23">
        <f t="array" ref="P34:P36">+TRANSPOSE('Mensual Octubre'!W19:Y19)</f>
        <v>0</v>
      </c>
      <c r="Q34" s="23">
        <f t="array" ref="Q34:Q36">+TRANSPOSE('Mensual Octubre'!W20:Y20)</f>
        <v>0</v>
      </c>
      <c r="R34" s="23">
        <f t="array" ref="R34:R36">+TRANSPOSE('Mensual Octubre'!W22:Y22)</f>
        <v>2</v>
      </c>
      <c r="S34" s="23">
        <f t="array" ref="S34:S36">+TRANSPOSE('Mensual Octubre'!W23:Y23)</f>
        <v>7</v>
      </c>
      <c r="T34" s="23">
        <f t="array" ref="T34:T36">+TRANSPOSE('Mensual Octubre'!W24:Y24)</f>
        <v>3</v>
      </c>
      <c r="U34" s="23">
        <f t="array" ref="U34:U36">+TRANSPOSE('Mensual Octubre'!W25:Y25)</f>
        <v>5</v>
      </c>
      <c r="V34" s="23">
        <f t="array" ref="V34:V36">+TRANSPOSE('Mensual Octubre'!W26:Y26)</f>
        <v>5</v>
      </c>
      <c r="W34" s="23">
        <f t="array" ref="W34:W36">+TRANSPOSE('Mensual Octubre'!W27:Y27)</f>
        <v>0</v>
      </c>
      <c r="X34" s="23">
        <f t="array" ref="X34:X36">+TRANSPOSE('Mensual Octubre'!W28:Y28)</f>
        <v>0</v>
      </c>
      <c r="Y34" s="23">
        <f t="array" ref="Y34:Y36">+TRANSPOSE('Mensual Octubre'!W30:Y30)</f>
        <v>2</v>
      </c>
      <c r="Z34" s="23">
        <f t="array" ref="Z34:Z36">+TRANSPOSE('Mensual Octubre'!W31:Y31)</f>
        <v>3</v>
      </c>
      <c r="AA34" s="23">
        <f t="array" ref="AA34:AA36">+TRANSPOSE('Mensual Octubre'!W32:Y32)</f>
        <v>6</v>
      </c>
      <c r="AB34" s="23">
        <f t="array" ref="AB34:AB36">+TRANSPOSE('Mensual Octubre'!W33:Y33)</f>
        <v>5</v>
      </c>
      <c r="AC34" s="23">
        <f t="array" ref="AC34:AC36">+TRANSPOSE('Mensual Octubre'!W34:Y34)</f>
        <v>6</v>
      </c>
      <c r="AD34" s="23">
        <f t="array" ref="AD34:AD36">+TRANSPOSE('Mensual Octubre'!W35:Y35)</f>
        <v>0</v>
      </c>
      <c r="AE34" s="23">
        <f t="array" ref="AE34:AE36">+TRANSPOSE('Mensual Octubre'!W38:Y38)</f>
        <v>5</v>
      </c>
      <c r="AF34" s="57">
        <f t="array" ref="AF34:AF36">+TRANSPOSE('Mensual Octubre'!W38:Y38)</f>
        <v>5</v>
      </c>
    </row>
    <row r="35" spans="1:32" ht="42.75" x14ac:dyDescent="0.25">
      <c r="A35" s="22" t="s">
        <v>42</v>
      </c>
      <c r="B35" s="23">
        <v>0</v>
      </c>
      <c r="C35" s="23">
        <v>0</v>
      </c>
      <c r="D35" s="23">
        <v>2</v>
      </c>
      <c r="E35" s="23">
        <v>1</v>
      </c>
      <c r="F35" s="23">
        <v>0</v>
      </c>
      <c r="G35" s="23">
        <v>1</v>
      </c>
      <c r="H35" s="23">
        <v>4</v>
      </c>
      <c r="I35" s="23">
        <v>0</v>
      </c>
      <c r="J35" s="23">
        <v>0</v>
      </c>
      <c r="K35" s="57">
        <v>10</v>
      </c>
      <c r="L35" s="23">
        <v>2</v>
      </c>
      <c r="M35" s="23">
        <v>3</v>
      </c>
      <c r="N35" s="23">
        <v>2</v>
      </c>
      <c r="O35" s="23">
        <v>0</v>
      </c>
      <c r="P35" s="23">
        <v>0</v>
      </c>
      <c r="Q35" s="23">
        <v>0</v>
      </c>
      <c r="R35" s="23">
        <v>3</v>
      </c>
      <c r="S35" s="23">
        <v>3</v>
      </c>
      <c r="T35" s="23">
        <v>0</v>
      </c>
      <c r="U35" s="23">
        <v>3</v>
      </c>
      <c r="V35" s="57">
        <v>13</v>
      </c>
      <c r="W35" s="23">
        <v>0</v>
      </c>
      <c r="X35" s="23">
        <v>0</v>
      </c>
      <c r="Y35" s="23">
        <v>3</v>
      </c>
      <c r="Z35" s="23">
        <v>5</v>
      </c>
      <c r="AA35" s="23">
        <v>3</v>
      </c>
      <c r="AB35" s="23">
        <v>4</v>
      </c>
      <c r="AC35" s="23">
        <v>3</v>
      </c>
      <c r="AD35" s="23">
        <v>0</v>
      </c>
      <c r="AE35" s="23">
        <v>0</v>
      </c>
      <c r="AF35" s="23">
        <v>0</v>
      </c>
    </row>
    <row r="36" spans="1:32" ht="27.75" customHeight="1" x14ac:dyDescent="0.25">
      <c r="A36" s="22" t="s">
        <v>36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</row>
  </sheetData>
  <mergeCells count="25">
    <mergeCell ref="B12:C12"/>
    <mergeCell ref="D12:J12"/>
    <mergeCell ref="K12:Q12"/>
    <mergeCell ref="R12:X12"/>
    <mergeCell ref="Y12:AE12"/>
    <mergeCell ref="B27:C27"/>
    <mergeCell ref="D27:J27"/>
    <mergeCell ref="K27:Q27"/>
    <mergeCell ref="R27:X27"/>
    <mergeCell ref="Y27:AE27"/>
    <mergeCell ref="B32:C32"/>
    <mergeCell ref="D32:J32"/>
    <mergeCell ref="K32:Q32"/>
    <mergeCell ref="R32:X32"/>
    <mergeCell ref="Y32:AE32"/>
    <mergeCell ref="B17:C17"/>
    <mergeCell ref="D17:J17"/>
    <mergeCell ref="K17:Q17"/>
    <mergeCell ref="R17:X17"/>
    <mergeCell ref="Y17:AE17"/>
    <mergeCell ref="B2:C2"/>
    <mergeCell ref="D2:J2"/>
    <mergeCell ref="K2:Q2"/>
    <mergeCell ref="R2:X2"/>
    <mergeCell ref="Y2:AE2"/>
  </mergeCells>
  <conditionalFormatting sqref="B4:AE10">
    <cfRule type="colorScale" priority="37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38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10:AE10">
    <cfRule type="colorScale" priority="39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4:AE15">
    <cfRule type="colorScale" priority="40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1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9:AE25">
    <cfRule type="colorScale" priority="4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3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C25:AE25">
    <cfRule type="colorScale" priority="44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9:AG25">
    <cfRule type="colorScale" priority="7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3:AF10">
    <cfRule type="colorScale" priority="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3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4:AF15">
    <cfRule type="colorScale" priority="4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5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19:AF25">
    <cfRule type="colorScale" priority="6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8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29:AF30">
    <cfRule type="colorScale" priority="45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6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9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0">
      <colorScale>
        <cfvo type="min"/>
        <cfvo type="percentile" val="50"/>
        <cfvo type="max"/>
        <color rgb="FFE9E5EB"/>
        <color rgb="FFBFB4C4"/>
        <color rgb="FF75627D"/>
      </colorScale>
    </cfRule>
  </conditionalFormatting>
  <conditionalFormatting sqref="B34:AF36">
    <cfRule type="colorScale" priority="11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12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7">
      <colorScale>
        <cfvo type="min"/>
        <cfvo type="percentile" val="50"/>
        <cfvo type="max"/>
        <color rgb="FFE9E5EB"/>
        <color rgb="FFBFB4C4"/>
        <color rgb="FF75627D"/>
      </colorScale>
    </cfRule>
    <cfRule type="colorScale" priority="48">
      <colorScale>
        <cfvo type="min"/>
        <cfvo type="percentile" val="50"/>
        <cfvo type="max"/>
        <color rgb="FFE9E5EB"/>
        <color rgb="FFBFB4C4"/>
        <color rgb="FF75627D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8"/>
  <sheetViews>
    <sheetView topLeftCell="A4" zoomScale="70" zoomScaleNormal="70" workbookViewId="0">
      <selection activeCell="A29" sqref="A29"/>
    </sheetView>
  </sheetViews>
  <sheetFormatPr baseColWidth="10" defaultRowHeight="15" x14ac:dyDescent="0.2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 x14ac:dyDescent="0.25">
      <c r="B1" s="25" t="s">
        <v>63</v>
      </c>
      <c r="C1" s="25" t="s">
        <v>64</v>
      </c>
      <c r="D1" s="17" t="s">
        <v>41</v>
      </c>
      <c r="E1" s="17" t="s">
        <v>40</v>
      </c>
      <c r="F1" s="25" t="s">
        <v>7</v>
      </c>
      <c r="G1" s="25" t="s">
        <v>26</v>
      </c>
      <c r="H1" s="17" t="s">
        <v>35</v>
      </c>
      <c r="I1" s="25" t="s">
        <v>42</v>
      </c>
      <c r="J1" s="17" t="s">
        <v>36</v>
      </c>
    </row>
    <row r="2" spans="1:10" x14ac:dyDescent="0.25">
      <c r="A2" s="24" t="s">
        <v>56</v>
      </c>
      <c r="B2">
        <f>+'Mensual Octubre'!J60+'Mensual Octubre'!J67+'Mensual Octubre'!J74+'Mensual Octubre'!J81+'Mensual Octubre'!J88</f>
        <v>0</v>
      </c>
      <c r="C2">
        <f>+'Mensual Octubre'!K60+'Mensual Octubre'!K67+'Mensual Octubre'!K74+'Mensual Octubre'!K81+'Mensual Octubre'!K88</f>
        <v>0</v>
      </c>
      <c r="D2">
        <f>+'Mensual Octubre'!L60+'Mensual Octubre'!L67+'Mensual Octubre'!L74+'Mensual Octubre'!L81+'Mensual Octubre'!L88</f>
        <v>0</v>
      </c>
      <c r="E2">
        <f>+'Mensual Octubre'!M60+'Mensual Octubre'!M67+'Mensual Octubre'!M74+'Mensual Octubre'!M81+'Mensual Octubre'!M88</f>
        <v>0</v>
      </c>
      <c r="F2">
        <f>+'Mensual Octubre'!N60+'Mensual Octubre'!N67+'Mensual Octubre'!N74+'Mensual Octubre'!N81+'Mensual Octubre'!N88</f>
        <v>109</v>
      </c>
      <c r="G2">
        <f>+'Mensual Octubre'!O60+'Mensual Octubre'!O67+'Mensual Octubre'!O74+'Mensual Octubre'!O81+'Mensual Octubre'!O88</f>
        <v>691</v>
      </c>
      <c r="H2">
        <f>+'Mensual Octubre'!P60+'Mensual Octubre'!P67+'Mensual Octubre'!P74+'Mensual Octubre'!P81+'Mensual Octubre'!P88</f>
        <v>0</v>
      </c>
      <c r="I2">
        <f>+'Mensual Octubre'!Q60+'Mensual Octubre'!Q67+'Mensual Octubre'!Q74+'Mensual Octubre'!Q81+'Mensual Octubre'!Q88</f>
        <v>0</v>
      </c>
      <c r="J2">
        <f>+'Mensual Octubre'!R60+'Mensual Octubre'!R67+'Mensual Octubre'!R74+'Mensual Octubre'!R81+'Mensual Octubre'!R88</f>
        <v>0</v>
      </c>
    </row>
    <row r="3" spans="1:10" x14ac:dyDescent="0.25">
      <c r="A3" s="24" t="s">
        <v>57</v>
      </c>
      <c r="B3">
        <f>+'Mensual Octubre'!J59+'Mensual Octubre'!J66+'Mensual Octubre'!J73+'Mensual Octubre'!J80+'Mensual Octubre'!J87</f>
        <v>0</v>
      </c>
      <c r="C3">
        <f>+'Mensual Octubre'!K59+'Mensual Octubre'!K66+'Mensual Octubre'!K73+'Mensual Octubre'!K80+'Mensual Octubre'!K87</f>
        <v>0</v>
      </c>
      <c r="D3">
        <f>+'Mensual Octubre'!L59+'Mensual Octubre'!L66+'Mensual Octubre'!L73+'Mensual Octubre'!L80+'Mensual Octubre'!L87</f>
        <v>0</v>
      </c>
      <c r="E3">
        <f>+'Mensual Octubre'!M59+'Mensual Octubre'!M66+'Mensual Octubre'!M73+'Mensual Octubre'!M80+'Mensual Octubre'!M87</f>
        <v>0</v>
      </c>
      <c r="F3">
        <f>+'Mensual Octubre'!N59+'Mensual Octubre'!N66+'Mensual Octubre'!N73+'Mensual Octubre'!N80+'Mensual Octubre'!N87</f>
        <v>116</v>
      </c>
      <c r="G3">
        <f>+'Mensual Octubre'!O59+'Mensual Octubre'!O66+'Mensual Octubre'!O73+'Mensual Octubre'!O80+'Mensual Octubre'!O87</f>
        <v>497</v>
      </c>
      <c r="H3">
        <f>+'Mensual Octubre'!P59+'Mensual Octubre'!P66+'Mensual Octubre'!P73+'Mensual Octubre'!P80+'Mensual Octubre'!P87</f>
        <v>0</v>
      </c>
      <c r="I3">
        <f>+'Mensual Octubre'!Q59+'Mensual Octubre'!Q66+'Mensual Octubre'!Q73+'Mensual Octubre'!Q80+'Mensual Octubre'!Q87</f>
        <v>0</v>
      </c>
      <c r="J3">
        <f>+'Mensual Octubre'!R59+'Mensual Octubre'!R66+'Mensual Octubre'!R73+'Mensual Octubre'!R80+'Mensual Octubre'!R87</f>
        <v>0</v>
      </c>
    </row>
    <row r="4" spans="1:10" x14ac:dyDescent="0.25">
      <c r="A4" s="24" t="s">
        <v>58</v>
      </c>
      <c r="B4">
        <f>+'Mensual Octubre'!J65+'Mensual Octubre'!J72+'Mensual Octubre'!J79+'Mensual Octubre'!J86</f>
        <v>137</v>
      </c>
      <c r="C4">
        <f>+'Mensual Octubre'!K65+'Mensual Octubre'!K72+'Mensual Octubre'!K79+'Mensual Octubre'!K86</f>
        <v>15</v>
      </c>
      <c r="D4">
        <f>+'Mensual Octubre'!L65+'Mensual Octubre'!L72+'Mensual Octubre'!L79+'Mensual Octubre'!L86</f>
        <v>20</v>
      </c>
      <c r="E4">
        <f>+'Mensual Octubre'!M65+'Mensual Octubre'!M72+'Mensual Octubre'!M79+'Mensual Octubre'!M86</f>
        <v>42</v>
      </c>
      <c r="F4">
        <f>+'Mensual Octubre'!N65+'Mensual Octubre'!N72+'Mensual Octubre'!N79+'Mensual Octubre'!N86</f>
        <v>79</v>
      </c>
      <c r="G4">
        <f>+'Mensual Octubre'!O65+'Mensual Octubre'!O72+'Mensual Octubre'!O79+'Mensual Octubre'!O86</f>
        <v>268</v>
      </c>
      <c r="H4">
        <f>+'Mensual Octubre'!P65+'Mensual Octubre'!P72+'Mensual Octubre'!P79+'Mensual Octubre'!P86</f>
        <v>17</v>
      </c>
      <c r="I4">
        <f>+'Mensual Octubre'!Q65+'Mensual Octubre'!Q72+'Mensual Octubre'!Q79+'Mensual Octubre'!Q86</f>
        <v>20</v>
      </c>
      <c r="J4">
        <f>+'Mensual Octubre'!R65+'Mensual Octubre'!R72+'Mensual Octubre'!R79+'Mensual Octubre'!R86</f>
        <v>0</v>
      </c>
    </row>
    <row r="5" spans="1:10" x14ac:dyDescent="0.25">
      <c r="A5" s="24" t="s">
        <v>59</v>
      </c>
      <c r="B5">
        <f>+'Mensual Octubre'!J64+'Mensual Octubre'!J71+'Mensual Octubre'!J78+'Mensual Octubre'!J85</f>
        <v>151</v>
      </c>
      <c r="C5">
        <f>+'Mensual Octubre'!K64+'Mensual Octubre'!K71+'Mensual Octubre'!K78+'Mensual Octubre'!K85</f>
        <v>34</v>
      </c>
      <c r="D5">
        <f>+'Mensual Octubre'!L64+'Mensual Octubre'!L71+'Mensual Octubre'!L78+'Mensual Octubre'!L85</f>
        <v>17</v>
      </c>
      <c r="E5">
        <f>+'Mensual Octubre'!M64+'Mensual Octubre'!M71+'Mensual Octubre'!M78+'Mensual Octubre'!M85</f>
        <v>47</v>
      </c>
      <c r="F5">
        <f>+'Mensual Octubre'!N64+'Mensual Octubre'!N71+'Mensual Octubre'!N78+'Mensual Octubre'!N85</f>
        <v>100</v>
      </c>
      <c r="G5">
        <f>+'Mensual Octubre'!O64+'Mensual Octubre'!O71+'Mensual Octubre'!O78+'Mensual Octubre'!O85</f>
        <v>283</v>
      </c>
      <c r="H5">
        <f>+'Mensual Octubre'!P64+'Mensual Octubre'!P71+'Mensual Octubre'!P78+'Mensual Octubre'!P85</f>
        <v>17</v>
      </c>
      <c r="I5">
        <f>+'Mensual Octubre'!Q64+'Mensual Octubre'!Q71+'Mensual Octubre'!Q78+'Mensual Octubre'!Q85</f>
        <v>10</v>
      </c>
      <c r="J5">
        <f>+'Mensual Octubre'!R64+'Mensual Octubre'!R71+'Mensual Octubre'!R78+'Mensual Octubre'!R85</f>
        <v>0</v>
      </c>
    </row>
    <row r="6" spans="1:10" x14ac:dyDescent="0.25">
      <c r="A6" s="24" t="s">
        <v>60</v>
      </c>
      <c r="B6">
        <f>+'Mensual Octubre'!J63+'Mensual Octubre'!J70+'Mensual Octubre'!J77+'Mensual Octubre'!J84</f>
        <v>109</v>
      </c>
      <c r="C6">
        <f>+'Mensual Octubre'!K63+'Mensual Octubre'!K70+'Mensual Octubre'!K77+'Mensual Octubre'!K84</f>
        <v>37</v>
      </c>
      <c r="D6">
        <f>+'Mensual Octubre'!L63+'Mensual Octubre'!L70+'Mensual Octubre'!L77+'Mensual Octubre'!L84</f>
        <v>29</v>
      </c>
      <c r="E6">
        <f>+'Mensual Octubre'!M63+'Mensual Octubre'!M70+'Mensual Octubre'!M77+'Mensual Octubre'!M84</f>
        <v>102</v>
      </c>
      <c r="F6">
        <f>+'Mensual Octubre'!N63+'Mensual Octubre'!N70+'Mensual Octubre'!N77+'Mensual Octubre'!N84</f>
        <v>106</v>
      </c>
      <c r="G6">
        <f>+'Mensual Octubre'!O63+'Mensual Octubre'!O70+'Mensual Octubre'!O77+'Mensual Octubre'!O84</f>
        <v>302</v>
      </c>
      <c r="H6">
        <f>+'Mensual Octubre'!P63+'Mensual Octubre'!P70+'Mensual Octubre'!P77+'Mensual Octubre'!P84</f>
        <v>18</v>
      </c>
      <c r="I6">
        <f>+'Mensual Octubre'!Q63+'Mensual Octubre'!Q70+'Mensual Octubre'!Q77+'Mensual Octubre'!Q84</f>
        <v>6</v>
      </c>
      <c r="J6">
        <f>+'Mensual Octubre'!R63+'Mensual Octubre'!R70+'Mensual Octubre'!R77+'Mensual Octubre'!R84</f>
        <v>0</v>
      </c>
    </row>
    <row r="7" spans="1:10" x14ac:dyDescent="0.25">
      <c r="A7" s="24" t="s">
        <v>61</v>
      </c>
      <c r="B7">
        <f>+'Mensual Octubre'!J62+'Mensual Octubre'!J69+'Mensual Octubre'!J76+'Mensual Octubre'!J83</f>
        <v>131</v>
      </c>
      <c r="C7">
        <f>+'Mensual Octubre'!K62+'Mensual Octubre'!K69+'Mensual Octubre'!K76+'Mensual Octubre'!K83</f>
        <v>35</v>
      </c>
      <c r="D7">
        <f>+'Mensual Octubre'!L62+'Mensual Octubre'!L69+'Mensual Octubre'!L76+'Mensual Octubre'!L83</f>
        <v>44</v>
      </c>
      <c r="E7">
        <f>+'Mensual Octubre'!M62+'Mensual Octubre'!M69+'Mensual Octubre'!M76+'Mensual Octubre'!M83</f>
        <v>97</v>
      </c>
      <c r="F7">
        <f>+'Mensual Octubre'!N62+'Mensual Octubre'!N69+'Mensual Octubre'!N76+'Mensual Octubre'!N83</f>
        <v>102</v>
      </c>
      <c r="G7">
        <f>+'Mensual Octubre'!O62+'Mensual Octubre'!O69+'Mensual Octubre'!O76+'Mensual Octubre'!O83</f>
        <v>311</v>
      </c>
      <c r="H7">
        <f>+'Mensual Octubre'!P62+'Mensual Octubre'!P69+'Mensual Octubre'!P76+'Mensual Octubre'!P83</f>
        <v>15</v>
      </c>
      <c r="I7">
        <f>+'Mensual Octubre'!Q62+'Mensual Octubre'!Q69+'Mensual Octubre'!Q76+'Mensual Octubre'!Q83</f>
        <v>11</v>
      </c>
      <c r="J7">
        <f>+'Mensual Octubre'!R62+'Mensual Octubre'!R69+'Mensual Octubre'!R76+'Mensual Octubre'!R83</f>
        <v>0</v>
      </c>
    </row>
    <row r="8" spans="1:10" x14ac:dyDescent="0.25">
      <c r="A8" s="24" t="s">
        <v>62</v>
      </c>
      <c r="B8">
        <f>+'Mensual Octubre'!J61+'Mensual Octubre'!J68+'Mensual Octubre'!J75+'Mensual Octubre'!J82+'Mensual Octubre'!J89</f>
        <v>190</v>
      </c>
      <c r="C8">
        <f>+'Mensual Octubre'!K61+'Mensual Octubre'!K68+'Mensual Octubre'!K75+'Mensual Octubre'!K82+'Mensual Octubre'!K89</f>
        <v>38</v>
      </c>
      <c r="D8">
        <f>+'Mensual Octubre'!L61+'Mensual Octubre'!L68+'Mensual Octubre'!L75+'Mensual Octubre'!L82+'Mensual Octubre'!L89</f>
        <v>38</v>
      </c>
      <c r="E8">
        <f>+'Mensual Octubre'!M61+'Mensual Octubre'!M68+'Mensual Octubre'!M75+'Mensual Octubre'!M82+'Mensual Octubre'!M89</f>
        <v>90</v>
      </c>
      <c r="F8">
        <f>+'Mensual Octubre'!N61+'Mensual Octubre'!N68+'Mensual Octubre'!N75+'Mensual Octubre'!N82+'Mensual Octubre'!N89</f>
        <v>142</v>
      </c>
      <c r="G8">
        <f>+'Mensual Octubre'!O61+'Mensual Octubre'!O68+'Mensual Octubre'!O75+'Mensual Octubre'!O82+'Mensual Octubre'!O89</f>
        <v>551</v>
      </c>
      <c r="H8">
        <f>+'Mensual Octubre'!P61+'Mensual Octubre'!P68+'Mensual Octubre'!P75+'Mensual Octubre'!P82+'Mensual Octubre'!P89</f>
        <v>13</v>
      </c>
      <c r="I8">
        <f>+'Mensual Octubre'!Q61+'Mensual Octubre'!Q68+'Mensual Octubre'!Q75+'Mensual Octubre'!Q82+'Mensual Octubre'!Q89</f>
        <v>18</v>
      </c>
      <c r="J8">
        <f>+'Mensual Octubre'!R61+'Mensual Octubre'!R68+'Mensual Octubre'!R75+'Mensual Octubre'!R82+'Mensual Octubre'!R89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G31"/>
  <sheetViews>
    <sheetView zoomScale="70" zoomScaleNormal="70" workbookViewId="0">
      <selection activeCell="G32" sqref="G32"/>
    </sheetView>
  </sheetViews>
  <sheetFormatPr baseColWidth="10" defaultRowHeight="15" x14ac:dyDescent="0.25"/>
  <sheetData>
    <row r="1" spans="1:7" x14ac:dyDescent="0.25">
      <c r="A1" s="6">
        <f>+'Mensual Octubre'!P3</f>
        <v>0</v>
      </c>
      <c r="B1" s="6">
        <f>+'Mensual Octubre'!Q3</f>
        <v>0</v>
      </c>
      <c r="C1" s="6">
        <f>+'Mensual Octubre'!R3</f>
        <v>0</v>
      </c>
      <c r="D1" s="6">
        <f>+'Mensual Octubre'!S3</f>
        <v>0</v>
      </c>
      <c r="E1" s="6">
        <f>+'Mensual Octubre'!T3</f>
        <v>0</v>
      </c>
      <c r="F1" s="6">
        <f>+'Mensual Octubre'!U3</f>
        <v>0</v>
      </c>
      <c r="G1">
        <f>SUM(A1:F1)</f>
        <v>0</v>
      </c>
    </row>
    <row r="2" spans="1:7" x14ac:dyDescent="0.25">
      <c r="A2" s="6">
        <f>+'Mensual Octubre'!P4</f>
        <v>0</v>
      </c>
      <c r="B2" s="6">
        <f>+'Mensual Octubre'!Q4</f>
        <v>0</v>
      </c>
      <c r="C2" s="6">
        <f>+'Mensual Octubre'!R4</f>
        <v>0</v>
      </c>
      <c r="D2" s="6">
        <f>+'Mensual Octubre'!S4</f>
        <v>0</v>
      </c>
      <c r="E2" s="6">
        <f>+'Mensual Octubre'!T4</f>
        <v>0</v>
      </c>
      <c r="F2" s="6">
        <f>+'Mensual Octubre'!U4</f>
        <v>0</v>
      </c>
      <c r="G2">
        <f t="shared" ref="G2:G29" si="0">SUM(A2:F2)</f>
        <v>0</v>
      </c>
    </row>
    <row r="3" spans="1:7" x14ac:dyDescent="0.25">
      <c r="A3" s="6">
        <f>+'Mensual Octubre'!P6</f>
        <v>10</v>
      </c>
      <c r="B3" s="6">
        <f>+'Mensual Octubre'!Q6</f>
        <v>0</v>
      </c>
      <c r="C3" s="6">
        <f>+'Mensual Octubre'!R6</f>
        <v>17</v>
      </c>
      <c r="D3" s="6">
        <f>+'Mensual Octubre'!S6</f>
        <v>18</v>
      </c>
      <c r="E3" s="6">
        <f>+'Mensual Octubre'!T6</f>
        <v>4</v>
      </c>
      <c r="F3" s="6">
        <f>+'Mensual Octubre'!U6</f>
        <v>1</v>
      </c>
      <c r="G3">
        <f t="shared" si="0"/>
        <v>50</v>
      </c>
    </row>
    <row r="4" spans="1:7" x14ac:dyDescent="0.25">
      <c r="A4" s="6">
        <f>+'Mensual Octubre'!P7</f>
        <v>11</v>
      </c>
      <c r="B4" s="6">
        <f>+'Mensual Octubre'!Q7</f>
        <v>0</v>
      </c>
      <c r="C4" s="6">
        <f>+'Mensual Octubre'!R7</f>
        <v>7</v>
      </c>
      <c r="D4" s="6">
        <f>+'Mensual Octubre'!S7</f>
        <v>13</v>
      </c>
      <c r="E4" s="6">
        <f>+'Mensual Octubre'!T7</f>
        <v>8</v>
      </c>
      <c r="F4" s="6">
        <f>+'Mensual Octubre'!U7</f>
        <v>1</v>
      </c>
      <c r="G4">
        <f t="shared" si="0"/>
        <v>40</v>
      </c>
    </row>
    <row r="5" spans="1:7" x14ac:dyDescent="0.25">
      <c r="A5" s="6">
        <f>+'Mensual Octubre'!P8</f>
        <v>13</v>
      </c>
      <c r="B5" s="6">
        <f>+'Mensual Octubre'!Q8</f>
        <v>0</v>
      </c>
      <c r="C5" s="6">
        <f>+'Mensual Octubre'!R8</f>
        <v>14</v>
      </c>
      <c r="D5" s="6">
        <f>+'Mensual Octubre'!S8</f>
        <v>24</v>
      </c>
      <c r="E5" s="6">
        <f>+'Mensual Octubre'!T8</f>
        <v>18</v>
      </c>
      <c r="F5" s="6">
        <f>+'Mensual Octubre'!U8</f>
        <v>3</v>
      </c>
      <c r="G5">
        <f t="shared" si="0"/>
        <v>72</v>
      </c>
    </row>
    <row r="6" spans="1:7" x14ac:dyDescent="0.25">
      <c r="A6" s="6">
        <f>+'Mensual Octubre'!P9</f>
        <v>5</v>
      </c>
      <c r="B6" s="6">
        <f>+'Mensual Octubre'!Q9</f>
        <v>0</v>
      </c>
      <c r="C6" s="6">
        <f>+'Mensual Octubre'!R9</f>
        <v>7</v>
      </c>
      <c r="D6" s="6">
        <f>+'Mensual Octubre'!S9</f>
        <v>13</v>
      </c>
      <c r="E6" s="6">
        <f>+'Mensual Octubre'!T9</f>
        <v>7</v>
      </c>
      <c r="F6" s="6">
        <f>+'Mensual Octubre'!U9</f>
        <v>0</v>
      </c>
      <c r="G6">
        <f t="shared" si="0"/>
        <v>32</v>
      </c>
    </row>
    <row r="7" spans="1:7" x14ac:dyDescent="0.25">
      <c r="A7" s="6">
        <f>+'Mensual Octubre'!P10</f>
        <v>5</v>
      </c>
      <c r="B7" s="6">
        <f>+'Mensual Octubre'!Q10</f>
        <v>0</v>
      </c>
      <c r="C7" s="6">
        <f>+'Mensual Octubre'!R10</f>
        <v>7</v>
      </c>
      <c r="D7" s="6">
        <f>+'Mensual Octubre'!S10</f>
        <v>12</v>
      </c>
      <c r="E7" s="6">
        <f>+'Mensual Octubre'!T10</f>
        <v>2</v>
      </c>
      <c r="F7" s="6">
        <f>+'Mensual Octubre'!U10</f>
        <v>1</v>
      </c>
      <c r="G7">
        <f t="shared" si="0"/>
        <v>27</v>
      </c>
    </row>
    <row r="8" spans="1:7" x14ac:dyDescent="0.25">
      <c r="A8" s="6">
        <f>+'Mensual Octubre'!P11</f>
        <v>0</v>
      </c>
      <c r="B8" s="6">
        <f>+'Mensual Octubre'!Q11</f>
        <v>0</v>
      </c>
      <c r="C8" s="6">
        <f>+'Mensual Octubre'!R11</f>
        <v>0</v>
      </c>
      <c r="D8" s="6">
        <f>+'Mensual Octubre'!S11</f>
        <v>0</v>
      </c>
      <c r="E8" s="6">
        <f>+'Mensual Octubre'!T11</f>
        <v>0</v>
      </c>
      <c r="F8" s="6">
        <f>+'Mensual Octubre'!U11</f>
        <v>0</v>
      </c>
      <c r="G8">
        <f t="shared" si="0"/>
        <v>0</v>
      </c>
    </row>
    <row r="9" spans="1:7" x14ac:dyDescent="0.25">
      <c r="A9" s="6">
        <f>+'Mensual Octubre'!P12</f>
        <v>0</v>
      </c>
      <c r="B9" s="6">
        <f>+'Mensual Octubre'!Q12</f>
        <v>0</v>
      </c>
      <c r="C9" s="6">
        <f>+'Mensual Octubre'!R12</f>
        <v>0</v>
      </c>
      <c r="D9" s="6">
        <f>+'Mensual Octubre'!S12</f>
        <v>0</v>
      </c>
      <c r="E9" s="6">
        <f>+'Mensual Octubre'!T12</f>
        <v>0</v>
      </c>
      <c r="F9" s="6">
        <f>+'Mensual Octubre'!U12</f>
        <v>0</v>
      </c>
      <c r="G9">
        <f t="shared" si="0"/>
        <v>0</v>
      </c>
    </row>
    <row r="10" spans="1:7" x14ac:dyDescent="0.25">
      <c r="A10" s="6">
        <f>+'Mensual Octubre'!P14</f>
        <v>1</v>
      </c>
      <c r="B10" s="6">
        <f>+'Mensual Octubre'!Q14</f>
        <v>0</v>
      </c>
      <c r="C10" s="6">
        <f>+'Mensual Octubre'!R14</f>
        <v>3</v>
      </c>
      <c r="D10" s="6">
        <f>+'Mensual Octubre'!S14</f>
        <v>5</v>
      </c>
      <c r="E10" s="6">
        <f>+'Mensual Octubre'!T14</f>
        <v>2</v>
      </c>
      <c r="F10" s="6">
        <f>+'Mensual Octubre'!U14</f>
        <v>0</v>
      </c>
      <c r="G10">
        <f t="shared" si="0"/>
        <v>11</v>
      </c>
    </row>
    <row r="11" spans="1:7" x14ac:dyDescent="0.25">
      <c r="A11" s="6">
        <f>+'Mensual Octubre'!P15</f>
        <v>12</v>
      </c>
      <c r="B11" s="6">
        <f>+'Mensual Octubre'!Q15</f>
        <v>0</v>
      </c>
      <c r="C11" s="6">
        <f>+'Mensual Octubre'!R15</f>
        <v>7</v>
      </c>
      <c r="D11" s="6">
        <f>+'Mensual Octubre'!S15</f>
        <v>21</v>
      </c>
      <c r="E11" s="6">
        <f>+'Mensual Octubre'!T15</f>
        <v>11</v>
      </c>
      <c r="F11" s="6">
        <f>+'Mensual Octubre'!U15</f>
        <v>0</v>
      </c>
      <c r="G11">
        <f t="shared" si="0"/>
        <v>51</v>
      </c>
    </row>
    <row r="12" spans="1:7" x14ac:dyDescent="0.25">
      <c r="A12" s="6">
        <f>+'Mensual Octubre'!P16</f>
        <v>7</v>
      </c>
      <c r="B12" s="6">
        <f>+'Mensual Octubre'!Q16</f>
        <v>0</v>
      </c>
      <c r="C12" s="6">
        <f>+'Mensual Octubre'!R16</f>
        <v>12</v>
      </c>
      <c r="D12" s="6">
        <f>+'Mensual Octubre'!S16</f>
        <v>18</v>
      </c>
      <c r="E12" s="6">
        <f>+'Mensual Octubre'!T16</f>
        <v>10</v>
      </c>
      <c r="F12" s="6">
        <f>+'Mensual Octubre'!U16</f>
        <v>2</v>
      </c>
      <c r="G12">
        <f t="shared" si="0"/>
        <v>49</v>
      </c>
    </row>
    <row r="13" spans="1:7" x14ac:dyDescent="0.25">
      <c r="A13" s="6">
        <f>+'Mensual Octubre'!P17</f>
        <v>7</v>
      </c>
      <c r="B13" s="6">
        <f>+'Mensual Octubre'!Q17</f>
        <v>0</v>
      </c>
      <c r="C13" s="6">
        <f>+'Mensual Octubre'!R17</f>
        <v>10</v>
      </c>
      <c r="D13" s="6">
        <f>+'Mensual Octubre'!S17</f>
        <v>15</v>
      </c>
      <c r="E13" s="6">
        <f>+'Mensual Octubre'!T17</f>
        <v>10</v>
      </c>
      <c r="F13" s="6">
        <f>+'Mensual Octubre'!U17</f>
        <v>0</v>
      </c>
      <c r="G13">
        <f t="shared" si="0"/>
        <v>42</v>
      </c>
    </row>
    <row r="14" spans="1:7" x14ac:dyDescent="0.25">
      <c r="A14" s="6">
        <f>+'Mensual Octubre'!P18</f>
        <v>6</v>
      </c>
      <c r="B14" s="6">
        <f>+'Mensual Octubre'!Q18</f>
        <v>0</v>
      </c>
      <c r="C14" s="6">
        <f>+'Mensual Octubre'!R18</f>
        <v>10</v>
      </c>
      <c r="D14" s="6">
        <f>+'Mensual Octubre'!S18</f>
        <v>10</v>
      </c>
      <c r="E14" s="6">
        <f>+'Mensual Octubre'!T18</f>
        <v>7</v>
      </c>
      <c r="F14" s="6">
        <f>+'Mensual Octubre'!U18</f>
        <v>2</v>
      </c>
      <c r="G14">
        <f t="shared" si="0"/>
        <v>35</v>
      </c>
    </row>
    <row r="15" spans="1:7" x14ac:dyDescent="0.25">
      <c r="A15" s="6">
        <f>+'Mensual Octubre'!P19</f>
        <v>0</v>
      </c>
      <c r="B15" s="6">
        <f>+'Mensual Octubre'!Q19</f>
        <v>0</v>
      </c>
      <c r="C15" s="6">
        <f>+'Mensual Octubre'!R19</f>
        <v>0</v>
      </c>
      <c r="D15" s="6">
        <f>+'Mensual Octubre'!S19</f>
        <v>0</v>
      </c>
      <c r="E15" s="6">
        <f>+'Mensual Octubre'!T19</f>
        <v>0</v>
      </c>
      <c r="F15" s="6">
        <f>+'Mensual Octubre'!U19</f>
        <v>0</v>
      </c>
      <c r="G15">
        <f t="shared" si="0"/>
        <v>0</v>
      </c>
    </row>
    <row r="16" spans="1:7" x14ac:dyDescent="0.25">
      <c r="A16" s="6">
        <f>+'Mensual Octubre'!P20</f>
        <v>0</v>
      </c>
      <c r="B16" s="6">
        <f>+'Mensual Octubre'!Q20</f>
        <v>0</v>
      </c>
      <c r="C16" s="6">
        <f>+'Mensual Octubre'!R20</f>
        <v>0</v>
      </c>
      <c r="D16" s="6">
        <f>+'Mensual Octubre'!S20</f>
        <v>0</v>
      </c>
      <c r="E16" s="6">
        <f>+'Mensual Octubre'!T20</f>
        <v>0</v>
      </c>
      <c r="F16" s="6">
        <f>+'Mensual Octubre'!U20</f>
        <v>0</v>
      </c>
      <c r="G16">
        <f t="shared" si="0"/>
        <v>0</v>
      </c>
    </row>
    <row r="17" spans="1:7" x14ac:dyDescent="0.25">
      <c r="A17" s="6">
        <f>+'Mensual Octubre'!P22</f>
        <v>15</v>
      </c>
      <c r="B17" s="6">
        <f>+'Mensual Octubre'!Q22</f>
        <v>0</v>
      </c>
      <c r="C17" s="6">
        <f>+'Mensual Octubre'!R22</f>
        <v>10</v>
      </c>
      <c r="D17" s="6">
        <f>+'Mensual Octubre'!S22</f>
        <v>21</v>
      </c>
      <c r="E17" s="6">
        <f>+'Mensual Octubre'!T22</f>
        <v>10</v>
      </c>
      <c r="F17" s="6">
        <f>+'Mensual Octubre'!U22</f>
        <v>1</v>
      </c>
      <c r="G17">
        <f t="shared" si="0"/>
        <v>57</v>
      </c>
    </row>
    <row r="18" spans="1:7" x14ac:dyDescent="0.25">
      <c r="A18" s="6">
        <f>+'Mensual Octubre'!P23</f>
        <v>6</v>
      </c>
      <c r="B18" s="6">
        <f>+'Mensual Octubre'!Q23</f>
        <v>0</v>
      </c>
      <c r="C18" s="6">
        <f>+'Mensual Octubre'!R23</f>
        <v>9</v>
      </c>
      <c r="D18" s="6">
        <f>+'Mensual Octubre'!S23</f>
        <v>25</v>
      </c>
      <c r="E18" s="6">
        <f>+'Mensual Octubre'!T23</f>
        <v>11</v>
      </c>
      <c r="F18" s="6">
        <f>+'Mensual Octubre'!U23</f>
        <v>0</v>
      </c>
      <c r="G18">
        <f t="shared" si="0"/>
        <v>51</v>
      </c>
    </row>
    <row r="19" spans="1:7" x14ac:dyDescent="0.25">
      <c r="A19" s="6">
        <f>+'Mensual Octubre'!P24</f>
        <v>8</v>
      </c>
      <c r="B19" s="6">
        <f>+'Mensual Octubre'!Q24</f>
        <v>0</v>
      </c>
      <c r="C19" s="6">
        <f>+'Mensual Octubre'!R24</f>
        <v>18</v>
      </c>
      <c r="D19" s="6">
        <f>+'Mensual Octubre'!S24</f>
        <v>27</v>
      </c>
      <c r="E19" s="6">
        <f>+'Mensual Octubre'!T24</f>
        <v>17</v>
      </c>
      <c r="F19" s="6">
        <f>+'Mensual Octubre'!U24</f>
        <v>2</v>
      </c>
      <c r="G19">
        <f t="shared" si="0"/>
        <v>72</v>
      </c>
    </row>
    <row r="20" spans="1:7" x14ac:dyDescent="0.25">
      <c r="A20" s="6">
        <f>+'Mensual Octubre'!P25</f>
        <v>3</v>
      </c>
      <c r="B20" s="6">
        <f>+'Mensual Octubre'!Q25</f>
        <v>0</v>
      </c>
      <c r="C20" s="6">
        <f>+'Mensual Octubre'!R25</f>
        <v>14</v>
      </c>
      <c r="D20" s="6">
        <f>+'Mensual Octubre'!S25</f>
        <v>24</v>
      </c>
      <c r="E20" s="6">
        <f>+'Mensual Octubre'!T25</f>
        <v>9</v>
      </c>
      <c r="F20" s="6">
        <f>+'Mensual Octubre'!U25</f>
        <v>4</v>
      </c>
      <c r="G20">
        <f t="shared" si="0"/>
        <v>54</v>
      </c>
    </row>
    <row r="21" spans="1:7" x14ac:dyDescent="0.25">
      <c r="A21" s="6">
        <f>+'Mensual Octubre'!P26</f>
        <v>9</v>
      </c>
      <c r="B21" s="6">
        <f>+'Mensual Octubre'!Q26</f>
        <v>0</v>
      </c>
      <c r="C21" s="6">
        <f>+'Mensual Octubre'!R26</f>
        <v>13</v>
      </c>
      <c r="D21" s="6">
        <f>+'Mensual Octubre'!S26</f>
        <v>23</v>
      </c>
      <c r="E21" s="6">
        <f>+'Mensual Octubre'!T26</f>
        <v>4</v>
      </c>
      <c r="F21" s="6">
        <f>+'Mensual Octubre'!U26</f>
        <v>1</v>
      </c>
      <c r="G21">
        <f t="shared" si="0"/>
        <v>50</v>
      </c>
    </row>
    <row r="22" spans="1:7" x14ac:dyDescent="0.25">
      <c r="A22" s="6">
        <f>+'Mensual Octubre'!P27</f>
        <v>0</v>
      </c>
      <c r="B22" s="6">
        <f>+'Mensual Octubre'!Q27</f>
        <v>0</v>
      </c>
      <c r="C22" s="6">
        <f>+'Mensual Octubre'!R27</f>
        <v>0</v>
      </c>
      <c r="D22" s="6">
        <f>+'Mensual Octubre'!S27</f>
        <v>0</v>
      </c>
      <c r="E22" s="6">
        <f>+'Mensual Octubre'!T27</f>
        <v>0</v>
      </c>
      <c r="F22" s="6">
        <f>+'Mensual Octubre'!U27</f>
        <v>0</v>
      </c>
      <c r="G22">
        <f t="shared" si="0"/>
        <v>0</v>
      </c>
    </row>
    <row r="23" spans="1:7" x14ac:dyDescent="0.25">
      <c r="A23" s="6">
        <f>+'Mensual Octubre'!P28</f>
        <v>0</v>
      </c>
      <c r="B23" s="6">
        <f>+'Mensual Octubre'!Q28</f>
        <v>0</v>
      </c>
      <c r="C23" s="6">
        <f>+'Mensual Octubre'!R28</f>
        <v>0</v>
      </c>
      <c r="D23" s="6">
        <f>+'Mensual Octubre'!S28</f>
        <v>0</v>
      </c>
      <c r="E23" s="6">
        <f>+'Mensual Octubre'!T28</f>
        <v>0</v>
      </c>
      <c r="F23" s="6">
        <f>+'Mensual Octubre'!U28</f>
        <v>0</v>
      </c>
      <c r="G23">
        <f t="shared" si="0"/>
        <v>0</v>
      </c>
    </row>
    <row r="24" spans="1:7" x14ac:dyDescent="0.25">
      <c r="A24" s="6">
        <f>+'Mensual Octubre'!P30</f>
        <v>12</v>
      </c>
      <c r="B24" s="6">
        <f>+'Mensual Octubre'!Q30</f>
        <v>0</v>
      </c>
      <c r="C24" s="6">
        <f>+'Mensual Octubre'!R30</f>
        <v>16</v>
      </c>
      <c r="D24" s="6">
        <f>+'Mensual Octubre'!S30</f>
        <v>20</v>
      </c>
      <c r="E24" s="6">
        <f>+'Mensual Octubre'!T30</f>
        <v>15</v>
      </c>
      <c r="F24" s="6">
        <f>+'Mensual Octubre'!U30</f>
        <v>2</v>
      </c>
      <c r="G24">
        <f t="shared" si="0"/>
        <v>65</v>
      </c>
    </row>
    <row r="25" spans="1:7" x14ac:dyDescent="0.25">
      <c r="A25" s="6">
        <f>+'Mensual Octubre'!P31</f>
        <v>15</v>
      </c>
      <c r="B25" s="6">
        <f>+'Mensual Octubre'!Q31</f>
        <v>0</v>
      </c>
      <c r="C25" s="6">
        <f>+'Mensual Octubre'!R31</f>
        <v>16</v>
      </c>
      <c r="D25" s="6">
        <f>+'Mensual Octubre'!S31</f>
        <v>26</v>
      </c>
      <c r="E25" s="6">
        <f>+'Mensual Octubre'!T31</f>
        <v>13</v>
      </c>
      <c r="F25" s="6">
        <f>+'Mensual Octubre'!U31</f>
        <v>1</v>
      </c>
      <c r="G25">
        <f t="shared" si="0"/>
        <v>71</v>
      </c>
    </row>
    <row r="26" spans="1:7" x14ac:dyDescent="0.25">
      <c r="A26" s="6">
        <f>+'Mensual Octubre'!P32</f>
        <v>1</v>
      </c>
      <c r="B26" s="6">
        <f>+'Mensual Octubre'!Q32</f>
        <v>0</v>
      </c>
      <c r="C26" s="6">
        <f>+'Mensual Octubre'!R32</f>
        <v>21</v>
      </c>
      <c r="D26" s="6">
        <f>+'Mensual Octubre'!S32</f>
        <v>26</v>
      </c>
      <c r="E26" s="6">
        <f>+'Mensual Octubre'!T32</f>
        <v>14</v>
      </c>
      <c r="F26" s="6">
        <f>+'Mensual Octubre'!U32</f>
        <v>1</v>
      </c>
      <c r="G26">
        <f t="shared" si="0"/>
        <v>63</v>
      </c>
    </row>
    <row r="27" spans="1:7" x14ac:dyDescent="0.25">
      <c r="A27" s="6">
        <f>+'Mensual Octubre'!P33</f>
        <v>2</v>
      </c>
      <c r="B27" s="6">
        <f>+'Mensual Octubre'!Q33</f>
        <v>0</v>
      </c>
      <c r="C27" s="6">
        <f>+'Mensual Octubre'!R33</f>
        <v>0</v>
      </c>
      <c r="D27" s="6">
        <f>+'Mensual Octubre'!S33</f>
        <v>0</v>
      </c>
      <c r="E27" s="6">
        <f>+'Mensual Octubre'!T33</f>
        <v>0</v>
      </c>
      <c r="F27" s="6">
        <f>+'Mensual Octubre'!U33</f>
        <v>0</v>
      </c>
      <c r="G27">
        <f t="shared" si="0"/>
        <v>2</v>
      </c>
    </row>
    <row r="28" spans="1:7" x14ac:dyDescent="0.25">
      <c r="A28" s="6">
        <f>+'Mensual Octubre'!P34</f>
        <v>0</v>
      </c>
      <c r="B28" s="6">
        <f>+'Mensual Octubre'!Q34</f>
        <v>0</v>
      </c>
      <c r="C28" s="6">
        <f>+'Mensual Octubre'!R34</f>
        <v>0</v>
      </c>
      <c r="D28" s="6">
        <f>+'Mensual Octubre'!S34</f>
        <v>0</v>
      </c>
      <c r="E28" s="6">
        <f>+'Mensual Octubre'!T34</f>
        <v>0</v>
      </c>
      <c r="F28" s="6">
        <f>+'Mensual Octubre'!U34</f>
        <v>0</v>
      </c>
      <c r="G28">
        <f t="shared" si="0"/>
        <v>0</v>
      </c>
    </row>
    <row r="29" spans="1:7" x14ac:dyDescent="0.25">
      <c r="A29" s="6">
        <f>+'Mensual Octubre'!P35</f>
        <v>0</v>
      </c>
      <c r="B29" s="6">
        <f>+'Mensual Octubre'!Q35</f>
        <v>0</v>
      </c>
      <c r="C29" s="6">
        <f>+'Mensual Octubre'!R35</f>
        <v>0</v>
      </c>
      <c r="D29" s="6">
        <f>+'Mensual Octubre'!S35</f>
        <v>0</v>
      </c>
      <c r="E29" s="6">
        <f>+'Mensual Octubre'!T35</f>
        <v>0</v>
      </c>
      <c r="F29" s="6">
        <f>+'Mensual Octubre'!U35</f>
        <v>0</v>
      </c>
      <c r="G29">
        <f t="shared" si="0"/>
        <v>0</v>
      </c>
    </row>
    <row r="30" spans="1:7" x14ac:dyDescent="0.25">
      <c r="A30" s="6">
        <f>+'Mensual Octubre'!P35</f>
        <v>0</v>
      </c>
      <c r="B30" s="6">
        <f>+'Mensual Octubre'!Q35</f>
        <v>0</v>
      </c>
      <c r="C30" s="6">
        <f>+'Mensual Octubre'!R35</f>
        <v>0</v>
      </c>
      <c r="D30" s="6">
        <f>+'Mensual Octubre'!S35</f>
        <v>0</v>
      </c>
      <c r="E30" s="6">
        <f>+'Mensual Octubre'!T35</f>
        <v>0</v>
      </c>
      <c r="F30" s="6">
        <f>+'Mensual Octubre'!U35</f>
        <v>0</v>
      </c>
      <c r="G30">
        <f t="shared" ref="G30" si="1">SUM(A30:F30)</f>
        <v>0</v>
      </c>
    </row>
    <row r="31" spans="1:7" x14ac:dyDescent="0.25">
      <c r="A31" s="6">
        <f>+'Mensual Octubre'!P38</f>
        <v>0</v>
      </c>
      <c r="B31" s="6">
        <f>+'Mensual Octubre'!Q38</f>
        <v>0</v>
      </c>
      <c r="C31" s="6">
        <f>+'Mensual Octubre'!R38</f>
        <v>1</v>
      </c>
      <c r="D31" s="6">
        <f>+'Mensual Octubre'!S38</f>
        <v>0</v>
      </c>
      <c r="E31" s="6">
        <f>+'Mensual Octubre'!T38</f>
        <v>0</v>
      </c>
      <c r="F31" s="6">
        <f>+'Mensual Octubre'!U38</f>
        <v>0</v>
      </c>
      <c r="G31">
        <f>SUM(A31:F31)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Octubre 2022</vt:lpstr>
      <vt:lpstr>Mensual Octubre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2023-01-27T19:54:36Z</dcterms:modified>
</cp:coreProperties>
</file>