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1\Documents\Ma. Fernanda Santos\FER\REPORTES ATENCIÓN\2022\SEPTIEMBRE\"/>
    </mc:Choice>
  </mc:AlternateContent>
  <xr:revisionPtr revIDLastSave="0" documentId="13_ncr:1_{DFA4343D-9BF0-442F-8243-2E5CA544E96D}" xr6:coauthVersionLast="36" xr6:coauthVersionMax="36" xr10:uidLastSave="{00000000-0000-0000-0000-000000000000}"/>
  <bookViews>
    <workbookView xWindow="0" yWindow="0" windowWidth="20490" windowHeight="7545" tabRatio="836" firstSheet="1" activeTab="1" xr2:uid="{00000000-000D-0000-FFFF-FFFF00000000}"/>
  </bookViews>
  <sheets>
    <sheet name="Final Septiembre 2022" sheetId="6" r:id="rId1"/>
    <sheet name="Mensual Septiembre" sheetId="7" r:id="rId2"/>
    <sheet name="MAPAS DE CALOR" sheetId="9" r:id="rId3"/>
    <sheet name="Hoja2" sheetId="8" r:id="rId4"/>
    <sheet name="Hoja4" sheetId="11" r:id="rId5"/>
  </sheets>
  <definedNames>
    <definedName name="_xlnm._FilterDatabase" localSheetId="1" hidden="1">'Mensual Septiembre'!$I$55:$R$87</definedName>
  </definedNames>
  <calcPr calcId="191029"/>
</workbook>
</file>

<file path=xl/calcChain.xml><?xml version="1.0" encoding="utf-8"?>
<calcChain xmlns="http://schemas.openxmlformats.org/spreadsheetml/2006/main">
  <c r="B15" i="9" l="1"/>
  <c r="J38" i="7"/>
  <c r="K86" i="7"/>
  <c r="L86" i="7"/>
  <c r="M86" i="7"/>
  <c r="N86" i="7"/>
  <c r="O86" i="7"/>
  <c r="P86" i="7"/>
  <c r="Q86" i="7"/>
  <c r="R86" i="7"/>
  <c r="J86" i="7"/>
  <c r="K73" i="7"/>
  <c r="K46" i="7"/>
  <c r="L46" i="7"/>
  <c r="M46" i="7"/>
  <c r="N46" i="7"/>
  <c r="O46" i="7"/>
  <c r="P46" i="7"/>
  <c r="AC36" i="9"/>
  <c r="R29" i="9"/>
  <c r="S29" i="9"/>
  <c r="T29" i="9"/>
  <c r="U29" i="9"/>
  <c r="V29" i="9"/>
  <c r="Q29" i="9"/>
  <c r="G14" i="9"/>
  <c r="O41" i="7" l="1"/>
  <c r="N41" i="7"/>
  <c r="O40" i="7"/>
  <c r="N40" i="7"/>
  <c r="N39" i="7"/>
  <c r="P39" i="7"/>
  <c r="O39" i="7"/>
  <c r="C41" i="7"/>
  <c r="D41" i="7"/>
  <c r="E41" i="7"/>
  <c r="F41" i="7"/>
  <c r="G41" i="7"/>
  <c r="H41" i="7"/>
  <c r="I41" i="7"/>
  <c r="J41" i="7"/>
  <c r="K41" i="7"/>
  <c r="L41" i="7"/>
  <c r="M41" i="7"/>
  <c r="P41" i="7"/>
  <c r="Q41" i="7"/>
  <c r="R41" i="7"/>
  <c r="S41" i="7"/>
  <c r="T41" i="7"/>
  <c r="U41" i="7"/>
  <c r="V41" i="7"/>
  <c r="W41" i="7"/>
  <c r="X41" i="7"/>
  <c r="Y41" i="7"/>
  <c r="D40" i="7"/>
  <c r="E40" i="7"/>
  <c r="F40" i="7"/>
  <c r="G40" i="7"/>
  <c r="H40" i="7"/>
  <c r="I40" i="7"/>
  <c r="J40" i="7"/>
  <c r="K40" i="7"/>
  <c r="L40" i="7"/>
  <c r="M40" i="7"/>
  <c r="P40" i="7"/>
  <c r="Q40" i="7"/>
  <c r="R40" i="7"/>
  <c r="S40" i="7"/>
  <c r="T40" i="7"/>
  <c r="U40" i="7"/>
  <c r="V40" i="7"/>
  <c r="W40" i="7"/>
  <c r="X40" i="7"/>
  <c r="Y40" i="7"/>
  <c r="C40" i="7"/>
  <c r="D39" i="7"/>
  <c r="E39" i="7"/>
  <c r="F39" i="7"/>
  <c r="G39" i="7"/>
  <c r="H39" i="7"/>
  <c r="I39" i="7"/>
  <c r="J39" i="7"/>
  <c r="K39" i="7"/>
  <c r="L39" i="7"/>
  <c r="M39" i="7"/>
  <c r="Q39" i="7"/>
  <c r="R39" i="7"/>
  <c r="S39" i="7"/>
  <c r="T39" i="7"/>
  <c r="U39" i="7"/>
  <c r="V39" i="7"/>
  <c r="W39" i="7"/>
  <c r="X39" i="7"/>
  <c r="Y39" i="7"/>
  <c r="C39" i="7"/>
  <c r="N15" i="7" l="1"/>
  <c r="P38" i="7" l="1"/>
  <c r="P37" i="7"/>
  <c r="Z38" i="7" l="1"/>
  <c r="C4" i="11" l="1"/>
  <c r="D4" i="11"/>
  <c r="E4" i="11"/>
  <c r="F4" i="11"/>
  <c r="G4" i="11"/>
  <c r="H4" i="11"/>
  <c r="I4" i="11"/>
  <c r="J4" i="11"/>
  <c r="B4" i="11"/>
  <c r="C3" i="11"/>
  <c r="D3" i="11"/>
  <c r="E3" i="11"/>
  <c r="F3" i="11"/>
  <c r="G3" i="11"/>
  <c r="H3" i="11"/>
  <c r="I3" i="11"/>
  <c r="J3" i="11"/>
  <c r="B3" i="11"/>
  <c r="B2" i="11"/>
  <c r="C5" i="11"/>
  <c r="D5" i="11"/>
  <c r="E5" i="11"/>
  <c r="F5" i="11"/>
  <c r="G5" i="11"/>
  <c r="H5" i="11"/>
  <c r="I5" i="11"/>
  <c r="J5" i="11"/>
  <c r="B5" i="11"/>
  <c r="C6" i="11"/>
  <c r="D6" i="11"/>
  <c r="E6" i="11"/>
  <c r="F6" i="11"/>
  <c r="G6" i="11"/>
  <c r="H6" i="11"/>
  <c r="I6" i="11"/>
  <c r="J6" i="11"/>
  <c r="B6" i="11"/>
  <c r="C7" i="11"/>
  <c r="D7" i="11"/>
  <c r="E7" i="11"/>
  <c r="F7" i="11"/>
  <c r="G7" i="11"/>
  <c r="H7" i="11"/>
  <c r="I7" i="11"/>
  <c r="J7" i="11"/>
  <c r="B7" i="11"/>
  <c r="C8" i="11"/>
  <c r="D8" i="11"/>
  <c r="E8" i="11"/>
  <c r="F8" i="11"/>
  <c r="G8" i="11"/>
  <c r="H8" i="11"/>
  <c r="I8" i="11"/>
  <c r="J8" i="11"/>
  <c r="B8" i="11"/>
  <c r="C2" i="11"/>
  <c r="D2" i="11"/>
  <c r="E2" i="11"/>
  <c r="F2" i="11"/>
  <c r="G2" i="11"/>
  <c r="H2" i="11"/>
  <c r="I2" i="11"/>
  <c r="J2" i="11"/>
  <c r="AG50" i="7"/>
  <c r="AH50" i="7"/>
  <c r="AG49" i="7"/>
  <c r="AH49" i="7"/>
  <c r="AG48" i="7"/>
  <c r="AH48" i="7"/>
  <c r="AH47" i="7"/>
  <c r="AG47" i="7"/>
  <c r="AG46" i="7"/>
  <c r="AH46" i="7"/>
  <c r="AF50" i="7"/>
  <c r="AF49" i="7"/>
  <c r="AF48" i="7"/>
  <c r="AF47" i="7"/>
  <c r="AF46" i="7"/>
  <c r="AD50" i="7"/>
  <c r="AD49" i="7"/>
  <c r="AD48" i="7"/>
  <c r="AD47" i="7"/>
  <c r="AD46" i="7"/>
  <c r="AC50" i="7"/>
  <c r="AC49" i="7"/>
  <c r="AC48" i="7"/>
  <c r="AC47" i="7"/>
  <c r="AC46" i="7"/>
  <c r="V50" i="7"/>
  <c r="W50" i="7"/>
  <c r="X50" i="7"/>
  <c r="Y50" i="7"/>
  <c r="Z50" i="7"/>
  <c r="AA50" i="7"/>
  <c r="V49" i="7"/>
  <c r="W49" i="7"/>
  <c r="X49" i="7"/>
  <c r="Y49" i="7"/>
  <c r="Z49" i="7"/>
  <c r="AA49" i="7"/>
  <c r="V48" i="7"/>
  <c r="W48" i="7"/>
  <c r="X48" i="7"/>
  <c r="Y48" i="7"/>
  <c r="Z48" i="7"/>
  <c r="AA48" i="7"/>
  <c r="U49" i="7"/>
  <c r="U50" i="7"/>
  <c r="V47" i="7"/>
  <c r="W47" i="7"/>
  <c r="X47" i="7"/>
  <c r="Y47" i="7"/>
  <c r="Z47" i="7"/>
  <c r="AA47" i="7"/>
  <c r="V46" i="7"/>
  <c r="W46" i="7"/>
  <c r="X46" i="7"/>
  <c r="Y46" i="7"/>
  <c r="Z46" i="7"/>
  <c r="AA46" i="7"/>
  <c r="U48" i="7"/>
  <c r="U47" i="7"/>
  <c r="U46" i="7"/>
  <c r="R51" i="7"/>
  <c r="S50" i="7"/>
  <c r="S49" i="7"/>
  <c r="S48" i="7"/>
  <c r="S46" i="7"/>
  <c r="S47" i="7"/>
  <c r="T46" i="7"/>
  <c r="T47" i="7"/>
  <c r="T48" i="7"/>
  <c r="R50" i="7"/>
  <c r="R49" i="7"/>
  <c r="R48" i="7"/>
  <c r="R47" i="7"/>
  <c r="R46" i="7"/>
  <c r="Q51" i="7"/>
  <c r="K51" i="7"/>
  <c r="L51" i="7"/>
  <c r="M51" i="7"/>
  <c r="N51" i="7"/>
  <c r="O51" i="7"/>
  <c r="P51" i="7"/>
  <c r="J51" i="7"/>
  <c r="K50" i="7"/>
  <c r="L50" i="7"/>
  <c r="M50" i="7"/>
  <c r="N50" i="7"/>
  <c r="O50" i="7"/>
  <c r="P50" i="7"/>
  <c r="Q50" i="7"/>
  <c r="K49" i="7"/>
  <c r="L49" i="7"/>
  <c r="M49" i="7"/>
  <c r="N49" i="7"/>
  <c r="O49" i="7"/>
  <c r="P49" i="7"/>
  <c r="Q49" i="7"/>
  <c r="K48" i="7"/>
  <c r="L48" i="7"/>
  <c r="M48" i="7"/>
  <c r="N48" i="7"/>
  <c r="O48" i="7"/>
  <c r="P48" i="7"/>
  <c r="Q48" i="7"/>
  <c r="K47" i="7"/>
  <c r="L47" i="7"/>
  <c r="M47" i="7"/>
  <c r="N47" i="7"/>
  <c r="O47" i="7"/>
  <c r="P47" i="7"/>
  <c r="Q47" i="7"/>
  <c r="Q46" i="7"/>
  <c r="J50" i="7"/>
  <c r="J49" i="7"/>
  <c r="J48" i="7"/>
  <c r="J47" i="7"/>
  <c r="J46" i="7"/>
  <c r="I50" i="7"/>
  <c r="I49" i="7"/>
  <c r="I48" i="7"/>
  <c r="I47" i="7"/>
  <c r="I46" i="7"/>
  <c r="Z37" i="7"/>
  <c r="H37" i="7"/>
  <c r="O37" i="7"/>
  <c r="D37" i="7"/>
  <c r="E37" i="7"/>
  <c r="F37" i="7"/>
  <c r="G37" i="7"/>
  <c r="I37" i="7"/>
  <c r="J37" i="7"/>
  <c r="K37" i="7"/>
  <c r="L37" i="7"/>
  <c r="M37" i="7"/>
  <c r="N37" i="7"/>
  <c r="Q37" i="7"/>
  <c r="R37" i="7"/>
  <c r="S37" i="7"/>
  <c r="T37" i="7"/>
  <c r="U37" i="7"/>
  <c r="V37" i="7"/>
  <c r="W37" i="7"/>
  <c r="X37" i="7"/>
  <c r="Y37" i="7"/>
  <c r="C37" i="7"/>
  <c r="N31" i="7"/>
  <c r="Q31" i="7"/>
  <c r="M31" i="7"/>
  <c r="J31" i="7"/>
  <c r="M23" i="7"/>
  <c r="J23" i="7"/>
  <c r="M15" i="7"/>
  <c r="J15" i="7"/>
  <c r="C15" i="7"/>
  <c r="S7" i="7"/>
  <c r="M7" i="7"/>
  <c r="J7" i="7"/>
  <c r="G7" i="7"/>
  <c r="C7" i="7"/>
  <c r="C38" i="7" s="1"/>
  <c r="D38" i="7"/>
  <c r="E38" i="7"/>
  <c r="F38" i="7"/>
  <c r="G38" i="7"/>
  <c r="H38" i="7"/>
  <c r="I38" i="7"/>
  <c r="K38" i="7"/>
  <c r="L38" i="7"/>
  <c r="M38" i="7"/>
  <c r="N38" i="7"/>
  <c r="O38" i="7"/>
  <c r="Q38" i="7"/>
  <c r="R38" i="7"/>
  <c r="S38" i="7"/>
  <c r="T38" i="7"/>
  <c r="U38" i="7"/>
  <c r="V38" i="7"/>
  <c r="W38" i="7"/>
  <c r="X38" i="7"/>
  <c r="Y38" i="7"/>
  <c r="C31" i="7"/>
  <c r="D31" i="7"/>
  <c r="W33" i="6"/>
  <c r="X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C33" i="6"/>
  <c r="X26" i="6"/>
  <c r="X27" i="6"/>
  <c r="X28" i="6"/>
  <c r="X29" i="6"/>
  <c r="X30" i="6"/>
  <c r="X31" i="6"/>
  <c r="X32" i="6"/>
  <c r="X21" i="6"/>
  <c r="X22" i="6"/>
  <c r="X23" i="6"/>
  <c r="X24" i="6"/>
  <c r="X25" i="6"/>
  <c r="X14" i="6"/>
  <c r="X15" i="6"/>
  <c r="X16" i="6"/>
  <c r="X17" i="6"/>
  <c r="X18" i="6"/>
  <c r="X19" i="6"/>
  <c r="X20" i="6"/>
  <c r="X4" i="6"/>
  <c r="X5" i="6"/>
  <c r="X6" i="6"/>
  <c r="X7" i="6"/>
  <c r="X8" i="6"/>
  <c r="X9" i="6"/>
  <c r="X10" i="6"/>
  <c r="X11" i="6"/>
  <c r="X12" i="6"/>
  <c r="X13" i="6"/>
  <c r="X3" i="6" l="1"/>
  <c r="AA12" i="9" l="1"/>
  <c r="AA17" i="9" s="1"/>
  <c r="AA27" i="9" s="1"/>
  <c r="AA32" i="9" s="1"/>
  <c r="T12" i="9"/>
  <c r="T17" i="9" s="1"/>
  <c r="T27" i="9" s="1"/>
  <c r="T32" i="9" s="1"/>
  <c r="M12" i="9"/>
  <c r="M17" i="9" s="1"/>
  <c r="M27" i="9" s="1"/>
  <c r="M32" i="9" s="1"/>
  <c r="F12" i="9"/>
  <c r="F17" i="9" s="1"/>
  <c r="F27" i="9" s="1"/>
  <c r="F32" i="9" s="1"/>
  <c r="B12" i="9"/>
  <c r="B17" i="9" s="1"/>
  <c r="B27" i="9" s="1"/>
  <c r="B32" i="9" s="1"/>
  <c r="C13" i="9"/>
  <c r="C18" i="9" s="1"/>
  <c r="C28" i="9" s="1"/>
  <c r="C33" i="9" s="1"/>
  <c r="D13" i="9"/>
  <c r="D18" i="9" s="1"/>
  <c r="D28" i="9" s="1"/>
  <c r="D33" i="9" s="1"/>
  <c r="E13" i="9"/>
  <c r="E18" i="9" s="1"/>
  <c r="E28" i="9" s="1"/>
  <c r="E33" i="9" s="1"/>
  <c r="F13" i="9"/>
  <c r="F18" i="9" s="1"/>
  <c r="F28" i="9" s="1"/>
  <c r="F33" i="9" s="1"/>
  <c r="G13" i="9"/>
  <c r="G18" i="9" s="1"/>
  <c r="G28" i="9" s="1"/>
  <c r="G33" i="9" s="1"/>
  <c r="H13" i="9"/>
  <c r="H18" i="9" s="1"/>
  <c r="H28" i="9" s="1"/>
  <c r="H33" i="9" s="1"/>
  <c r="I13" i="9"/>
  <c r="I18" i="9" s="1"/>
  <c r="I28" i="9" s="1"/>
  <c r="I33" i="9" s="1"/>
  <c r="J13" i="9"/>
  <c r="J18" i="9" s="1"/>
  <c r="J28" i="9" s="1"/>
  <c r="J33" i="9" s="1"/>
  <c r="K13" i="9"/>
  <c r="K18" i="9" s="1"/>
  <c r="K28" i="9" s="1"/>
  <c r="K33" i="9" s="1"/>
  <c r="L13" i="9"/>
  <c r="L18" i="9" s="1"/>
  <c r="L28" i="9" s="1"/>
  <c r="L33" i="9" s="1"/>
  <c r="M13" i="9"/>
  <c r="M18" i="9" s="1"/>
  <c r="M28" i="9" s="1"/>
  <c r="M33" i="9" s="1"/>
  <c r="N13" i="9"/>
  <c r="N18" i="9" s="1"/>
  <c r="N28" i="9" s="1"/>
  <c r="N33" i="9" s="1"/>
  <c r="O13" i="9"/>
  <c r="O18" i="9" s="1"/>
  <c r="O28" i="9" s="1"/>
  <c r="O33" i="9" s="1"/>
  <c r="P13" i="9"/>
  <c r="P18" i="9" s="1"/>
  <c r="P28" i="9" s="1"/>
  <c r="P33" i="9" s="1"/>
  <c r="Q13" i="9"/>
  <c r="Q18" i="9" s="1"/>
  <c r="Q28" i="9" s="1"/>
  <c r="Q33" i="9" s="1"/>
  <c r="R13" i="9"/>
  <c r="R18" i="9" s="1"/>
  <c r="R28" i="9" s="1"/>
  <c r="R33" i="9" s="1"/>
  <c r="S13" i="9"/>
  <c r="S18" i="9" s="1"/>
  <c r="S28" i="9" s="1"/>
  <c r="S33" i="9" s="1"/>
  <c r="T13" i="9"/>
  <c r="T18" i="9" s="1"/>
  <c r="T28" i="9" s="1"/>
  <c r="T33" i="9" s="1"/>
  <c r="U13" i="9"/>
  <c r="U18" i="9" s="1"/>
  <c r="U28" i="9" s="1"/>
  <c r="U33" i="9" s="1"/>
  <c r="V13" i="9"/>
  <c r="V18" i="9" s="1"/>
  <c r="V28" i="9" s="1"/>
  <c r="V33" i="9" s="1"/>
  <c r="W13" i="9"/>
  <c r="W18" i="9" s="1"/>
  <c r="W28" i="9" s="1"/>
  <c r="W33" i="9" s="1"/>
  <c r="X13" i="9"/>
  <c r="X18" i="9" s="1"/>
  <c r="X28" i="9" s="1"/>
  <c r="X33" i="9" s="1"/>
  <c r="Y13" i="9"/>
  <c r="Y18" i="9" s="1"/>
  <c r="Y28" i="9" s="1"/>
  <c r="Y33" i="9" s="1"/>
  <c r="Z13" i="9"/>
  <c r="Z18" i="9" s="1"/>
  <c r="Z28" i="9" s="1"/>
  <c r="Z33" i="9" s="1"/>
  <c r="AA13" i="9"/>
  <c r="AA18" i="9" s="1"/>
  <c r="AA28" i="9" s="1"/>
  <c r="AA33" i="9" s="1"/>
  <c r="AB13" i="9"/>
  <c r="AB18" i="9" s="1"/>
  <c r="AB28" i="9" s="1"/>
  <c r="AB33" i="9" s="1"/>
  <c r="AC13" i="9"/>
  <c r="AC18" i="9" s="1"/>
  <c r="AC28" i="9" s="1"/>
  <c r="AC33" i="9" s="1"/>
  <c r="AD13" i="9"/>
  <c r="AD18" i="9" s="1"/>
  <c r="AD28" i="9" s="1"/>
  <c r="AD33" i="9" s="1"/>
  <c r="AE13" i="9"/>
  <c r="AE18" i="9" s="1"/>
  <c r="AE28" i="9" s="1"/>
  <c r="AE33" i="9" s="1"/>
  <c r="B13" i="9"/>
  <c r="B18" i="9" s="1"/>
  <c r="B28" i="9" s="1"/>
  <c r="B33" i="9" s="1"/>
  <c r="Y36" i="7"/>
  <c r="Y35" i="7"/>
  <c r="X36" i="7"/>
  <c r="W36" i="7"/>
  <c r="X35" i="7"/>
  <c r="W35" i="7"/>
  <c r="V36" i="7"/>
  <c r="V35" i="7"/>
  <c r="U36" i="7"/>
  <c r="U35" i="7"/>
  <c r="T36" i="7"/>
  <c r="T35" i="7"/>
  <c r="S36" i="7"/>
  <c r="S35" i="7"/>
  <c r="R36" i="7"/>
  <c r="R35" i="7"/>
  <c r="P36" i="7"/>
  <c r="Q36" i="7"/>
  <c r="Q35" i="7"/>
  <c r="P35" i="7"/>
  <c r="N36" i="7"/>
  <c r="O36" i="7"/>
  <c r="O35" i="7"/>
  <c r="N35" i="7"/>
  <c r="K36" i="7"/>
  <c r="AE14" i="9" s="1"/>
  <c r="L36" i="7"/>
  <c r="AE15" i="9" s="1"/>
  <c r="L35" i="7"/>
  <c r="AD15" i="9" s="1"/>
  <c r="K35" i="7"/>
  <c r="AD14" i="9" s="1"/>
  <c r="F36" i="7"/>
  <c r="AE7" i="9" s="1"/>
  <c r="G36" i="7"/>
  <c r="AE8" i="9" s="1"/>
  <c r="H36" i="7"/>
  <c r="AE9" i="9" s="1"/>
  <c r="I36" i="7"/>
  <c r="AE10" i="9" s="1"/>
  <c r="I35" i="7"/>
  <c r="AD10" i="9" s="1"/>
  <c r="G35" i="7"/>
  <c r="AD8" i="9" s="1"/>
  <c r="H35" i="7"/>
  <c r="AD9" i="9" s="1"/>
  <c r="F35" i="7"/>
  <c r="AD7" i="9" s="1"/>
  <c r="C36" i="7"/>
  <c r="AE4" i="9" s="1"/>
  <c r="D36" i="7"/>
  <c r="AE5" i="9" s="1"/>
  <c r="E36" i="7"/>
  <c r="AE6" i="9" s="1"/>
  <c r="D35" i="7"/>
  <c r="AD5" i="9" s="1"/>
  <c r="E35" i="7"/>
  <c r="AD6" i="9" s="1"/>
  <c r="C35" i="7"/>
  <c r="AD4" i="9" s="1"/>
  <c r="P28" i="7"/>
  <c r="P29" i="7"/>
  <c r="P30" i="7"/>
  <c r="P32" i="7"/>
  <c r="P33" i="7"/>
  <c r="P34" i="7"/>
  <c r="Q28" i="7"/>
  <c r="Q29" i="7"/>
  <c r="Q30" i="7"/>
  <c r="Q32" i="7"/>
  <c r="Q33" i="7"/>
  <c r="Q34" i="7"/>
  <c r="R28" i="7"/>
  <c r="R29" i="7"/>
  <c r="R30" i="7"/>
  <c r="C25" i="8" s="1"/>
  <c r="R32" i="7"/>
  <c r="R33" i="7"/>
  <c r="R34" i="7"/>
  <c r="S28" i="7"/>
  <c r="S29" i="7"/>
  <c r="S30" i="7"/>
  <c r="S32" i="7"/>
  <c r="S33" i="7"/>
  <c r="S34" i="7"/>
  <c r="T28" i="7"/>
  <c r="T29" i="7"/>
  <c r="T30" i="7"/>
  <c r="T32" i="7"/>
  <c r="T33" i="7"/>
  <c r="T34" i="7"/>
  <c r="U28" i="7"/>
  <c r="U29" i="7"/>
  <c r="U30" i="7"/>
  <c r="U32" i="7"/>
  <c r="U33" i="7"/>
  <c r="U34" i="7"/>
  <c r="V28" i="7"/>
  <c r="V29" i="7"/>
  <c r="V30" i="7"/>
  <c r="V32" i="7"/>
  <c r="V33" i="7"/>
  <c r="V34" i="7"/>
  <c r="W28" i="7"/>
  <c r="W29" i="7"/>
  <c r="W30" i="7"/>
  <c r="W32" i="7"/>
  <c r="W33" i="7"/>
  <c r="W34" i="7"/>
  <c r="X28" i="7"/>
  <c r="X29" i="7"/>
  <c r="X30" i="7"/>
  <c r="X32" i="7"/>
  <c r="X33" i="7"/>
  <c r="X34" i="7"/>
  <c r="Y28" i="7"/>
  <c r="Y29" i="7"/>
  <c r="Y30" i="7"/>
  <c r="Y32" i="7"/>
  <c r="Y33" i="7"/>
  <c r="Y34" i="7"/>
  <c r="R83" i="7" s="1"/>
  <c r="Y27" i="7"/>
  <c r="X27" i="7"/>
  <c r="W27" i="7"/>
  <c r="V27" i="7"/>
  <c r="U27" i="7"/>
  <c r="T27" i="7"/>
  <c r="S27" i="7"/>
  <c r="R27" i="7"/>
  <c r="Q27" i="7"/>
  <c r="P27" i="7"/>
  <c r="N28" i="7"/>
  <c r="O28" i="7"/>
  <c r="N29" i="7"/>
  <c r="O29" i="7"/>
  <c r="N30" i="7"/>
  <c r="O30" i="7"/>
  <c r="N32" i="7"/>
  <c r="O32" i="7"/>
  <c r="N33" i="7"/>
  <c r="O33" i="7"/>
  <c r="N34" i="7"/>
  <c r="O34" i="7"/>
  <c r="O27" i="7"/>
  <c r="N27" i="7"/>
  <c r="K28" i="7"/>
  <c r="X14" i="9" s="1"/>
  <c r="L28" i="7"/>
  <c r="X15" i="9" s="1"/>
  <c r="K29" i="7"/>
  <c r="Y14" i="9" s="1"/>
  <c r="L29" i="7"/>
  <c r="Y15" i="9" s="1"/>
  <c r="K30" i="7"/>
  <c r="Z14" i="9" s="1"/>
  <c r="L30" i="7"/>
  <c r="Z15" i="9" s="1"/>
  <c r="K32" i="7"/>
  <c r="AA14" i="9" s="1"/>
  <c r="L32" i="7"/>
  <c r="AA15" i="9" s="1"/>
  <c r="K33" i="7"/>
  <c r="AB14" i="9" s="1"/>
  <c r="L33" i="7"/>
  <c r="AB15" i="9" s="1"/>
  <c r="K34" i="7"/>
  <c r="AC14" i="9" s="1"/>
  <c r="L34" i="7"/>
  <c r="AC15" i="9" s="1"/>
  <c r="L27" i="7"/>
  <c r="W15" i="9" s="1"/>
  <c r="K27" i="7"/>
  <c r="W14" i="9" s="1"/>
  <c r="I28" i="7"/>
  <c r="X10" i="9" s="1"/>
  <c r="I29" i="7"/>
  <c r="Y10" i="9" s="1"/>
  <c r="I30" i="7"/>
  <c r="Z10" i="9" s="1"/>
  <c r="I32" i="7"/>
  <c r="AA10" i="9" s="1"/>
  <c r="I33" i="7"/>
  <c r="AB10" i="9" s="1"/>
  <c r="I34" i="7"/>
  <c r="AC10" i="9" s="1"/>
  <c r="I27" i="7"/>
  <c r="W10" i="9" s="1"/>
  <c r="F28" i="7"/>
  <c r="X7" i="9" s="1"/>
  <c r="G28" i="7"/>
  <c r="X8" i="9" s="1"/>
  <c r="H28" i="7"/>
  <c r="X9" i="9" s="1"/>
  <c r="F29" i="7"/>
  <c r="Y7" i="9" s="1"/>
  <c r="G29" i="7"/>
  <c r="Y8" i="9" s="1"/>
  <c r="H29" i="7"/>
  <c r="Y9" i="9" s="1"/>
  <c r="F30" i="7"/>
  <c r="Z7" i="9" s="1"/>
  <c r="G30" i="7"/>
  <c r="Z8" i="9" s="1"/>
  <c r="H30" i="7"/>
  <c r="Z9" i="9" s="1"/>
  <c r="F32" i="7"/>
  <c r="AA7" i="9" s="1"/>
  <c r="G32" i="7"/>
  <c r="AA8" i="9" s="1"/>
  <c r="H32" i="7"/>
  <c r="AA9" i="9" s="1"/>
  <c r="F33" i="7"/>
  <c r="AB7" i="9" s="1"/>
  <c r="G33" i="7"/>
  <c r="AB8" i="9" s="1"/>
  <c r="H33" i="7"/>
  <c r="AB9" i="9" s="1"/>
  <c r="F34" i="7"/>
  <c r="AC7" i="9" s="1"/>
  <c r="G34" i="7"/>
  <c r="AC8" i="9" s="1"/>
  <c r="H34" i="7"/>
  <c r="AC9" i="9" s="1"/>
  <c r="G27" i="7"/>
  <c r="W8" i="9" s="1"/>
  <c r="H27" i="7"/>
  <c r="W9" i="9" s="1"/>
  <c r="F27" i="7"/>
  <c r="W7" i="9" s="1"/>
  <c r="C28" i="7"/>
  <c r="X4" i="9" s="1"/>
  <c r="D28" i="7"/>
  <c r="X5" i="9" s="1"/>
  <c r="E28" i="7"/>
  <c r="X6" i="9" s="1"/>
  <c r="C29" i="7"/>
  <c r="Y4" i="9" s="1"/>
  <c r="D29" i="7"/>
  <c r="Y5" i="9" s="1"/>
  <c r="E29" i="7"/>
  <c r="Y6" i="9" s="1"/>
  <c r="C30" i="7"/>
  <c r="Z4" i="9" s="1"/>
  <c r="D30" i="7"/>
  <c r="Z5" i="9" s="1"/>
  <c r="E30" i="7"/>
  <c r="Z6" i="9" s="1"/>
  <c r="C32" i="7"/>
  <c r="AA4" i="9" s="1"/>
  <c r="D32" i="7"/>
  <c r="AA5" i="9" s="1"/>
  <c r="E32" i="7"/>
  <c r="AA6" i="9" s="1"/>
  <c r="C33" i="7"/>
  <c r="AB4" i="9" s="1"/>
  <c r="D33" i="7"/>
  <c r="AB5" i="9" s="1"/>
  <c r="E33" i="7"/>
  <c r="AB6" i="9" s="1"/>
  <c r="C34" i="7"/>
  <c r="AC4" i="9" s="1"/>
  <c r="D34" i="7"/>
  <c r="AC5" i="9" s="1"/>
  <c r="E34" i="7"/>
  <c r="AC6" i="9" s="1"/>
  <c r="D27" i="7"/>
  <c r="W5" i="9" s="1"/>
  <c r="E27" i="7"/>
  <c r="W6" i="9" s="1"/>
  <c r="C27" i="7"/>
  <c r="W4" i="9" s="1"/>
  <c r="X20" i="7"/>
  <c r="X21" i="7"/>
  <c r="X22" i="7"/>
  <c r="X24" i="7"/>
  <c r="X25" i="7"/>
  <c r="X26" i="7"/>
  <c r="X19" i="7"/>
  <c r="W20" i="7"/>
  <c r="W21" i="7"/>
  <c r="W22" i="7"/>
  <c r="W24" i="7"/>
  <c r="W25" i="7"/>
  <c r="W26" i="7"/>
  <c r="W19" i="7"/>
  <c r="Y20" i="7"/>
  <c r="Y21" i="7"/>
  <c r="Y22" i="7"/>
  <c r="Y24" i="7"/>
  <c r="Y25" i="7"/>
  <c r="Y26" i="7"/>
  <c r="Y19" i="7"/>
  <c r="V20" i="7"/>
  <c r="V21" i="7"/>
  <c r="V22" i="7"/>
  <c r="V24" i="7"/>
  <c r="V25" i="7"/>
  <c r="V26" i="7"/>
  <c r="V19" i="7"/>
  <c r="Y31" i="7" l="1"/>
  <c r="X31" i="7"/>
  <c r="V31" i="7"/>
  <c r="W31" i="7"/>
  <c r="M76" i="7"/>
  <c r="V25" i="9"/>
  <c r="M72" i="7"/>
  <c r="R25" i="9"/>
  <c r="R75" i="7"/>
  <c r="U36" i="9"/>
  <c r="R71" i="7"/>
  <c r="Q36" i="9"/>
  <c r="P76" i="7"/>
  <c r="V34" i="9"/>
  <c r="P72" i="7"/>
  <c r="R34" i="9"/>
  <c r="Q70" i="7"/>
  <c r="P35" i="9"/>
  <c r="Q73" i="7"/>
  <c r="S35" i="9"/>
  <c r="M70" i="7"/>
  <c r="P25" i="9"/>
  <c r="M75" i="7"/>
  <c r="U25" i="9"/>
  <c r="M73" i="7"/>
  <c r="S25" i="9"/>
  <c r="M71" i="7"/>
  <c r="Q25" i="9"/>
  <c r="R76" i="7"/>
  <c r="V36" i="9"/>
  <c r="R74" i="7"/>
  <c r="T36" i="9"/>
  <c r="R72" i="7"/>
  <c r="R36" i="9"/>
  <c r="P70" i="7"/>
  <c r="P34" i="9"/>
  <c r="P75" i="7"/>
  <c r="U34" i="9"/>
  <c r="P73" i="7"/>
  <c r="S34" i="9"/>
  <c r="P71" i="7"/>
  <c r="Q34" i="9"/>
  <c r="Q76" i="7"/>
  <c r="V35" i="9"/>
  <c r="Q74" i="7"/>
  <c r="T35" i="9"/>
  <c r="Q72" i="7"/>
  <c r="R35" i="9"/>
  <c r="O77" i="7"/>
  <c r="W30" i="9"/>
  <c r="N83" i="7"/>
  <c r="AC29" i="9"/>
  <c r="N82" i="7"/>
  <c r="AB29" i="9"/>
  <c r="N81" i="7"/>
  <c r="AA29" i="9"/>
  <c r="N80" i="7"/>
  <c r="Z29" i="9"/>
  <c r="N79" i="7"/>
  <c r="Y29" i="9"/>
  <c r="N78" i="7"/>
  <c r="X29" i="9"/>
  <c r="W20" i="9"/>
  <c r="B22" i="8"/>
  <c r="W22" i="9"/>
  <c r="D22" i="8"/>
  <c r="W24" i="9"/>
  <c r="F22" i="8"/>
  <c r="P77" i="7"/>
  <c r="W34" i="9"/>
  <c r="R77" i="7"/>
  <c r="W36" i="9"/>
  <c r="R82" i="7"/>
  <c r="AB36" i="9"/>
  <c r="R80" i="7"/>
  <c r="Z36" i="9"/>
  <c r="R78" i="7"/>
  <c r="X36" i="9"/>
  <c r="Q82" i="7"/>
  <c r="AB35" i="9"/>
  <c r="Q80" i="7"/>
  <c r="Z35" i="9"/>
  <c r="Q78" i="7"/>
  <c r="X35" i="9"/>
  <c r="P82" i="7"/>
  <c r="AB34" i="9"/>
  <c r="P80" i="7"/>
  <c r="Z34" i="9"/>
  <c r="P78" i="7"/>
  <c r="X34" i="9"/>
  <c r="M82" i="7"/>
  <c r="AB25" i="9"/>
  <c r="M80" i="7"/>
  <c r="Z25" i="9"/>
  <c r="M78" i="7"/>
  <c r="X25" i="9"/>
  <c r="AB24" i="9"/>
  <c r="F27" i="8"/>
  <c r="Z24" i="9"/>
  <c r="F25" i="8"/>
  <c r="X24" i="9"/>
  <c r="F23" i="8"/>
  <c r="AB23" i="9"/>
  <c r="E27" i="8"/>
  <c r="Z23" i="9"/>
  <c r="E25" i="8"/>
  <c r="X23" i="9"/>
  <c r="E23" i="8"/>
  <c r="AB22" i="9"/>
  <c r="D27" i="8"/>
  <c r="Z22" i="9"/>
  <c r="D25" i="8"/>
  <c r="X22" i="9"/>
  <c r="D23" i="8"/>
  <c r="AB21" i="9"/>
  <c r="C27" i="8"/>
  <c r="X21" i="9"/>
  <c r="C23" i="8"/>
  <c r="AB20" i="9"/>
  <c r="B27" i="8"/>
  <c r="Z20" i="9"/>
  <c r="B25" i="8"/>
  <c r="X20" i="9"/>
  <c r="B23" i="8"/>
  <c r="L82" i="7"/>
  <c r="AB19" i="9"/>
  <c r="A27" i="8"/>
  <c r="L80" i="7"/>
  <c r="Z19" i="9"/>
  <c r="A25" i="8"/>
  <c r="G25" i="8" s="1"/>
  <c r="L78" i="7"/>
  <c r="X19" i="9"/>
  <c r="A23" i="8"/>
  <c r="N84" i="7"/>
  <c r="AD29" i="9"/>
  <c r="O85" i="7"/>
  <c r="AE30" i="9"/>
  <c r="L84" i="7"/>
  <c r="AD19" i="9"/>
  <c r="A29" i="8"/>
  <c r="AE20" i="9"/>
  <c r="B30" i="8"/>
  <c r="AD21" i="9"/>
  <c r="C29" i="8"/>
  <c r="AE21" i="9"/>
  <c r="C30" i="8"/>
  <c r="AD23" i="9"/>
  <c r="E29" i="8"/>
  <c r="AE23" i="9"/>
  <c r="E30" i="8"/>
  <c r="M84" i="7"/>
  <c r="AD25" i="9"/>
  <c r="M85" i="7"/>
  <c r="AE25" i="9"/>
  <c r="Q84" i="7"/>
  <c r="AD35" i="9"/>
  <c r="P85" i="7"/>
  <c r="AE34" i="9"/>
  <c r="Q85" i="7"/>
  <c r="AE35" i="9"/>
  <c r="M74" i="7"/>
  <c r="T25" i="9"/>
  <c r="R70" i="7"/>
  <c r="P36" i="9"/>
  <c r="R73" i="7"/>
  <c r="S36" i="9"/>
  <c r="P74" i="7"/>
  <c r="T34" i="9"/>
  <c r="Q75" i="7"/>
  <c r="U35" i="9"/>
  <c r="Q71" i="7"/>
  <c r="Q35" i="9"/>
  <c r="N77" i="7"/>
  <c r="W29" i="9"/>
  <c r="O83" i="7"/>
  <c r="AC30" i="9"/>
  <c r="O82" i="7"/>
  <c r="AB30" i="9"/>
  <c r="O81" i="7"/>
  <c r="AA30" i="9"/>
  <c r="O80" i="7"/>
  <c r="Z30" i="9"/>
  <c r="O79" i="7"/>
  <c r="Y30" i="9"/>
  <c r="O78" i="7"/>
  <c r="X30" i="9"/>
  <c r="L77" i="7"/>
  <c r="W19" i="9"/>
  <c r="A22" i="8"/>
  <c r="W21" i="9"/>
  <c r="C22" i="8"/>
  <c r="W23" i="9"/>
  <c r="E22" i="8"/>
  <c r="M77" i="7"/>
  <c r="W25" i="9"/>
  <c r="Q77" i="7"/>
  <c r="W35" i="9"/>
  <c r="R81" i="7"/>
  <c r="AA36" i="9"/>
  <c r="R79" i="7"/>
  <c r="Y36" i="9"/>
  <c r="Q83" i="7"/>
  <c r="AC35" i="9"/>
  <c r="Q81" i="7"/>
  <c r="AA35" i="9"/>
  <c r="Q79" i="7"/>
  <c r="Y35" i="9"/>
  <c r="P83" i="7"/>
  <c r="AC34" i="9"/>
  <c r="P81" i="7"/>
  <c r="AA34" i="9"/>
  <c r="P79" i="7"/>
  <c r="Y34" i="9"/>
  <c r="M83" i="7"/>
  <c r="AC25" i="9"/>
  <c r="M81" i="7"/>
  <c r="AA25" i="9"/>
  <c r="M79" i="7"/>
  <c r="Y25" i="9"/>
  <c r="AC24" i="9"/>
  <c r="F28" i="8"/>
  <c r="AA24" i="9"/>
  <c r="F26" i="8"/>
  <c r="Y24" i="9"/>
  <c r="F24" i="8"/>
  <c r="AC23" i="9"/>
  <c r="E28" i="8"/>
  <c r="AA23" i="9"/>
  <c r="E26" i="8"/>
  <c r="Y23" i="9"/>
  <c r="E24" i="8"/>
  <c r="AC22" i="9"/>
  <c r="D28" i="8"/>
  <c r="AA22" i="9"/>
  <c r="D26" i="8"/>
  <c r="Y22" i="9"/>
  <c r="D24" i="8"/>
  <c r="AC21" i="9"/>
  <c r="C28" i="8"/>
  <c r="AA21" i="9"/>
  <c r="C26" i="8"/>
  <c r="Y21" i="9"/>
  <c r="C24" i="8"/>
  <c r="AC20" i="9"/>
  <c r="B28" i="8"/>
  <c r="AA20" i="9"/>
  <c r="B26" i="8"/>
  <c r="Y20" i="9"/>
  <c r="B24" i="8"/>
  <c r="L83" i="7"/>
  <c r="AC19" i="9"/>
  <c r="A28" i="8"/>
  <c r="L81" i="7"/>
  <c r="AA19" i="9"/>
  <c r="A26" i="8"/>
  <c r="G26" i="8" s="1"/>
  <c r="L79" i="7"/>
  <c r="Y19" i="9"/>
  <c r="A24" i="8"/>
  <c r="O84" i="7"/>
  <c r="AD30" i="9"/>
  <c r="N85" i="7"/>
  <c r="AE29" i="9"/>
  <c r="AD20" i="9"/>
  <c r="B29" i="8"/>
  <c r="L85" i="7"/>
  <c r="AE19" i="9"/>
  <c r="A30" i="8"/>
  <c r="AD22" i="9"/>
  <c r="D29" i="8"/>
  <c r="AE22" i="9"/>
  <c r="D30" i="8"/>
  <c r="AD24" i="9"/>
  <c r="F29" i="8"/>
  <c r="AE24" i="9"/>
  <c r="F30" i="8"/>
  <c r="P84" i="7"/>
  <c r="AD34" i="9"/>
  <c r="R84" i="7"/>
  <c r="AD36" i="9"/>
  <c r="R85" i="7"/>
  <c r="AE36" i="9"/>
  <c r="U20" i="7"/>
  <c r="U21" i="7"/>
  <c r="U22" i="7"/>
  <c r="U24" i="7"/>
  <c r="U25" i="7"/>
  <c r="U26" i="7"/>
  <c r="U19" i="7"/>
  <c r="T20" i="7"/>
  <c r="T21" i="7"/>
  <c r="T22" i="7"/>
  <c r="T24" i="7"/>
  <c r="T25" i="7"/>
  <c r="T26" i="7"/>
  <c r="T19" i="7"/>
  <c r="S20" i="7"/>
  <c r="S21" i="7"/>
  <c r="S22" i="7"/>
  <c r="S24" i="7"/>
  <c r="S25" i="7"/>
  <c r="S26" i="7"/>
  <c r="R20" i="7"/>
  <c r="R21" i="7"/>
  <c r="R22" i="7"/>
  <c r="R24" i="7"/>
  <c r="R25" i="7"/>
  <c r="R26" i="7"/>
  <c r="Q20" i="7"/>
  <c r="Q21" i="7"/>
  <c r="Q22" i="7"/>
  <c r="Q24" i="7"/>
  <c r="Q25" i="7"/>
  <c r="Q26" i="7"/>
  <c r="P26" i="7"/>
  <c r="P20" i="7"/>
  <c r="P21" i="7"/>
  <c r="P22" i="7"/>
  <c r="P24" i="7"/>
  <c r="P31" i="7" s="1"/>
  <c r="P25" i="7"/>
  <c r="R19" i="7"/>
  <c r="S19" i="7"/>
  <c r="Q19" i="7"/>
  <c r="P19" i="7"/>
  <c r="N20" i="7"/>
  <c r="N71" i="7" s="1"/>
  <c r="O20" i="7"/>
  <c r="N21" i="7"/>
  <c r="N72" i="7" s="1"/>
  <c r="O21" i="7"/>
  <c r="N22" i="7"/>
  <c r="N73" i="7" s="1"/>
  <c r="O22" i="7"/>
  <c r="N24" i="7"/>
  <c r="O24" i="7"/>
  <c r="N25" i="7"/>
  <c r="N75" i="7" s="1"/>
  <c r="O25" i="7"/>
  <c r="N26" i="7"/>
  <c r="N76" i="7" s="1"/>
  <c r="O26" i="7"/>
  <c r="O19" i="7"/>
  <c r="N19" i="7"/>
  <c r="K20" i="7"/>
  <c r="Q14" i="9" s="1"/>
  <c r="L20" i="7"/>
  <c r="K21" i="7"/>
  <c r="R14" i="9" s="1"/>
  <c r="L21" i="7"/>
  <c r="K22" i="7"/>
  <c r="S14" i="9" s="1"/>
  <c r="L22" i="7"/>
  <c r="K24" i="7"/>
  <c r="L24" i="7"/>
  <c r="K25" i="7"/>
  <c r="U14" i="9" s="1"/>
  <c r="L25" i="7"/>
  <c r="K26" i="7"/>
  <c r="V14" i="9" s="1"/>
  <c r="L26" i="7"/>
  <c r="L19" i="7"/>
  <c r="P15" i="9" s="1"/>
  <c r="K19" i="7"/>
  <c r="P14" i="9" s="1"/>
  <c r="I20" i="7"/>
  <c r="Q10" i="9" s="1"/>
  <c r="I21" i="7"/>
  <c r="R10" i="9" s="1"/>
  <c r="I22" i="7"/>
  <c r="S10" i="9" s="1"/>
  <c r="I24" i="7"/>
  <c r="I25" i="7"/>
  <c r="U10" i="9" s="1"/>
  <c r="I26" i="7"/>
  <c r="V10" i="9" s="1"/>
  <c r="H20" i="7"/>
  <c r="Q9" i="9" s="1"/>
  <c r="H21" i="7"/>
  <c r="H22" i="7"/>
  <c r="S9" i="9" s="1"/>
  <c r="H24" i="7"/>
  <c r="H25" i="7"/>
  <c r="U9" i="9" s="1"/>
  <c r="H26" i="7"/>
  <c r="V9" i="9" s="1"/>
  <c r="G20" i="7"/>
  <c r="Q8" i="9" s="1"/>
  <c r="G21" i="7"/>
  <c r="R8" i="9" s="1"/>
  <c r="G22" i="7"/>
  <c r="S8" i="9" s="1"/>
  <c r="G24" i="7"/>
  <c r="G25" i="7"/>
  <c r="U8" i="9" s="1"/>
  <c r="G26" i="7"/>
  <c r="V8" i="9" s="1"/>
  <c r="F20" i="7"/>
  <c r="Q7" i="9" s="1"/>
  <c r="F21" i="7"/>
  <c r="F22" i="7"/>
  <c r="S7" i="9" s="1"/>
  <c r="F24" i="7"/>
  <c r="F25" i="7"/>
  <c r="U7" i="9" s="1"/>
  <c r="F26" i="7"/>
  <c r="V7" i="9" s="1"/>
  <c r="I19" i="7"/>
  <c r="P10" i="9" s="1"/>
  <c r="H19" i="7"/>
  <c r="P9" i="9" s="1"/>
  <c r="G19" i="7"/>
  <c r="P8" i="9" s="1"/>
  <c r="F19" i="7"/>
  <c r="P7" i="9" s="1"/>
  <c r="C20" i="7"/>
  <c r="Q4" i="9" s="1"/>
  <c r="D20" i="7"/>
  <c r="Q5" i="9" s="1"/>
  <c r="E20" i="7"/>
  <c r="Q6" i="9" s="1"/>
  <c r="C21" i="7"/>
  <c r="R4" i="9" s="1"/>
  <c r="D21" i="7"/>
  <c r="R5" i="9" s="1"/>
  <c r="E21" i="7"/>
  <c r="R6" i="9" s="1"/>
  <c r="C22" i="7"/>
  <c r="S4" i="9" s="1"/>
  <c r="D22" i="7"/>
  <c r="S5" i="9" s="1"/>
  <c r="E22" i="7"/>
  <c r="S6" i="9" s="1"/>
  <c r="C24" i="7"/>
  <c r="T4" i="9" s="1"/>
  <c r="D24" i="7"/>
  <c r="T5" i="9" s="1"/>
  <c r="E24" i="7"/>
  <c r="C25" i="7"/>
  <c r="U4" i="9" s="1"/>
  <c r="D25" i="7"/>
  <c r="U5" i="9" s="1"/>
  <c r="E25" i="7"/>
  <c r="U6" i="9" s="1"/>
  <c r="C26" i="7"/>
  <c r="V4" i="9" s="1"/>
  <c r="D26" i="7"/>
  <c r="V5" i="9" s="1"/>
  <c r="E26" i="7"/>
  <c r="V6" i="9" s="1"/>
  <c r="D19" i="7"/>
  <c r="P5" i="9" s="1"/>
  <c r="E19" i="7"/>
  <c r="C19" i="7"/>
  <c r="Y12" i="7"/>
  <c r="Y13" i="7"/>
  <c r="Y14" i="7"/>
  <c r="Y16" i="7"/>
  <c r="Y17" i="7"/>
  <c r="Y18" i="7"/>
  <c r="Y11" i="7"/>
  <c r="X12" i="7"/>
  <c r="X13" i="7"/>
  <c r="X14" i="7"/>
  <c r="X16" i="7"/>
  <c r="X17" i="7"/>
  <c r="X18" i="7"/>
  <c r="X11" i="7"/>
  <c r="W12" i="7"/>
  <c r="W13" i="7"/>
  <c r="W14" i="7"/>
  <c r="W16" i="7"/>
  <c r="W17" i="7"/>
  <c r="W18" i="7"/>
  <c r="W11" i="7"/>
  <c r="V12" i="7"/>
  <c r="V13" i="7"/>
  <c r="V14" i="7"/>
  <c r="V16" i="7"/>
  <c r="V17" i="7"/>
  <c r="V18" i="7"/>
  <c r="V11" i="7"/>
  <c r="U12" i="7"/>
  <c r="U13" i="7"/>
  <c r="U14" i="7"/>
  <c r="U16" i="7"/>
  <c r="U17" i="7"/>
  <c r="U18" i="7"/>
  <c r="U11" i="7"/>
  <c r="S18" i="7"/>
  <c r="T12" i="7"/>
  <c r="T13" i="7"/>
  <c r="T14" i="7"/>
  <c r="T16" i="7"/>
  <c r="T17" i="7"/>
  <c r="T18" i="7"/>
  <c r="T11" i="7"/>
  <c r="S12" i="7"/>
  <c r="S13" i="7"/>
  <c r="S14" i="7"/>
  <c r="S16" i="7"/>
  <c r="S17" i="7"/>
  <c r="S11" i="7"/>
  <c r="R12" i="7"/>
  <c r="R13" i="7"/>
  <c r="R14" i="7"/>
  <c r="R16" i="7"/>
  <c r="R17" i="7"/>
  <c r="R18" i="7"/>
  <c r="R11" i="7"/>
  <c r="Q12" i="7"/>
  <c r="Q13" i="7"/>
  <c r="Q14" i="7"/>
  <c r="Q16" i="7"/>
  <c r="Q17" i="7"/>
  <c r="Q18" i="7"/>
  <c r="Q11" i="7"/>
  <c r="P12" i="7"/>
  <c r="P13" i="7"/>
  <c r="P14" i="7"/>
  <c r="P16" i="7"/>
  <c r="P17" i="7"/>
  <c r="P18" i="7"/>
  <c r="P11" i="7"/>
  <c r="N12" i="7"/>
  <c r="O12" i="7"/>
  <c r="N13" i="7"/>
  <c r="O13" i="7"/>
  <c r="N14" i="7"/>
  <c r="O14" i="7"/>
  <c r="N16" i="7"/>
  <c r="O16" i="7"/>
  <c r="N17" i="7"/>
  <c r="O17" i="7"/>
  <c r="N18" i="7"/>
  <c r="O18" i="7"/>
  <c r="O11" i="7"/>
  <c r="N11" i="7"/>
  <c r="K12" i="7"/>
  <c r="J14" i="9" s="1"/>
  <c r="L12" i="7"/>
  <c r="J15" i="9" s="1"/>
  <c r="K13" i="7"/>
  <c r="K14" i="9" s="1"/>
  <c r="L13" i="7"/>
  <c r="K15" i="9" s="1"/>
  <c r="K14" i="7"/>
  <c r="L14" i="9" s="1"/>
  <c r="L14" i="7"/>
  <c r="L15" i="9" s="1"/>
  <c r="K16" i="7"/>
  <c r="L16" i="7"/>
  <c r="K17" i="7"/>
  <c r="N14" i="9" s="1"/>
  <c r="L17" i="7"/>
  <c r="K18" i="7"/>
  <c r="O14" i="9" s="1"/>
  <c r="L18" i="7"/>
  <c r="O15" i="9" s="1"/>
  <c r="L11" i="7"/>
  <c r="I15" i="9" s="1"/>
  <c r="M13" i="7"/>
  <c r="K65" i="7" s="1"/>
  <c r="K11" i="7"/>
  <c r="I14" i="9" s="1"/>
  <c r="I12" i="7"/>
  <c r="J10" i="9" s="1"/>
  <c r="I13" i="7"/>
  <c r="I14" i="7"/>
  <c r="L10" i="9" s="1"/>
  <c r="I16" i="7"/>
  <c r="I17" i="7"/>
  <c r="N10" i="9" s="1"/>
  <c r="I18" i="7"/>
  <c r="O10" i="9" s="1"/>
  <c r="I11" i="7"/>
  <c r="I10" i="9" s="1"/>
  <c r="H12" i="7"/>
  <c r="J9" i="9" s="1"/>
  <c r="H13" i="7"/>
  <c r="K9" i="9" s="1"/>
  <c r="H14" i="7"/>
  <c r="L9" i="9" s="1"/>
  <c r="H16" i="7"/>
  <c r="H17" i="7"/>
  <c r="N9" i="9" s="1"/>
  <c r="H18" i="7"/>
  <c r="O9" i="9" s="1"/>
  <c r="H11" i="7"/>
  <c r="I9" i="9" s="1"/>
  <c r="G12" i="7"/>
  <c r="J8" i="9" s="1"/>
  <c r="G13" i="7"/>
  <c r="G14" i="7"/>
  <c r="L8" i="9" s="1"/>
  <c r="G16" i="7"/>
  <c r="G17" i="7"/>
  <c r="N8" i="9" s="1"/>
  <c r="G18" i="7"/>
  <c r="O8" i="9" s="1"/>
  <c r="G11" i="7"/>
  <c r="I8" i="9" s="1"/>
  <c r="F18" i="7"/>
  <c r="O7" i="9" s="1"/>
  <c r="F12" i="7"/>
  <c r="J7" i="9" s="1"/>
  <c r="F13" i="7"/>
  <c r="K7" i="9" s="1"/>
  <c r="F14" i="7"/>
  <c r="L7" i="9" s="1"/>
  <c r="F16" i="7"/>
  <c r="F17" i="7"/>
  <c r="N7" i="9" s="1"/>
  <c r="F11" i="7"/>
  <c r="I7" i="9" s="1"/>
  <c r="E12" i="7"/>
  <c r="J6" i="9" s="1"/>
  <c r="E13" i="7"/>
  <c r="E14" i="7"/>
  <c r="L6" i="9" s="1"/>
  <c r="E16" i="7"/>
  <c r="E17" i="7"/>
  <c r="N6" i="9" s="1"/>
  <c r="E18" i="7"/>
  <c r="O6" i="9" s="1"/>
  <c r="E11" i="7"/>
  <c r="I6" i="9" s="1"/>
  <c r="C12" i="7"/>
  <c r="J4" i="9" s="1"/>
  <c r="D12" i="7"/>
  <c r="J5" i="9" s="1"/>
  <c r="C13" i="7"/>
  <c r="K4" i="9" s="1"/>
  <c r="D13" i="7"/>
  <c r="K5" i="9" s="1"/>
  <c r="C14" i="7"/>
  <c r="L4" i="9" s="1"/>
  <c r="D14" i="7"/>
  <c r="L5" i="9" s="1"/>
  <c r="C16" i="7"/>
  <c r="D16" i="7"/>
  <c r="C17" i="7"/>
  <c r="N4" i="9" s="1"/>
  <c r="D17" i="7"/>
  <c r="N5" i="9" s="1"/>
  <c r="C18" i="7"/>
  <c r="O4" i="9" s="1"/>
  <c r="D18" i="7"/>
  <c r="O5" i="9" s="1"/>
  <c r="D11" i="7"/>
  <c r="I5" i="9" s="1"/>
  <c r="C11" i="7"/>
  <c r="I4" i="9" s="1"/>
  <c r="Y4" i="7"/>
  <c r="Y5" i="7"/>
  <c r="Y6" i="7"/>
  <c r="Y8" i="7"/>
  <c r="Y9" i="7"/>
  <c r="Y10" i="7"/>
  <c r="Y3" i="7"/>
  <c r="X4" i="7"/>
  <c r="X5" i="7"/>
  <c r="X6" i="7"/>
  <c r="X8" i="7"/>
  <c r="X9" i="7"/>
  <c r="X10" i="7"/>
  <c r="X3" i="7"/>
  <c r="X7" i="7" s="1"/>
  <c r="W4" i="7"/>
  <c r="W5" i="7"/>
  <c r="W6" i="7"/>
  <c r="W8" i="7"/>
  <c r="W9" i="7"/>
  <c r="W10" i="7"/>
  <c r="W3" i="7"/>
  <c r="V4" i="7"/>
  <c r="V5" i="7"/>
  <c r="V6" i="7"/>
  <c r="V8" i="7"/>
  <c r="V9" i="7"/>
  <c r="V10" i="7"/>
  <c r="V3" i="7"/>
  <c r="U4" i="7"/>
  <c r="U5" i="7"/>
  <c r="U6" i="7"/>
  <c r="U8" i="7"/>
  <c r="U9" i="7"/>
  <c r="U10" i="7"/>
  <c r="U3" i="7"/>
  <c r="T4" i="7"/>
  <c r="T5" i="7"/>
  <c r="T6" i="7"/>
  <c r="T8" i="7"/>
  <c r="T9" i="7"/>
  <c r="T10" i="7"/>
  <c r="T3" i="7"/>
  <c r="T7" i="7" s="1"/>
  <c r="S4" i="7"/>
  <c r="S5" i="7"/>
  <c r="S6" i="7"/>
  <c r="S8" i="7"/>
  <c r="S9" i="7"/>
  <c r="S10" i="7"/>
  <c r="S3" i="7"/>
  <c r="R4" i="7"/>
  <c r="R5" i="7"/>
  <c r="R6" i="7"/>
  <c r="R8" i="7"/>
  <c r="R9" i="7"/>
  <c r="R10" i="7"/>
  <c r="R3" i="7"/>
  <c r="R7" i="7" s="1"/>
  <c r="Q4" i="7"/>
  <c r="Q5" i="7"/>
  <c r="Q6" i="7"/>
  <c r="Q8" i="7"/>
  <c r="Q9" i="7"/>
  <c r="Q10" i="7"/>
  <c r="Q3" i="7"/>
  <c r="P4" i="7"/>
  <c r="P5" i="7"/>
  <c r="P6" i="7"/>
  <c r="P8" i="7"/>
  <c r="P9" i="7"/>
  <c r="P10" i="7"/>
  <c r="P3" i="7"/>
  <c r="P7" i="7" s="1"/>
  <c r="O4" i="7"/>
  <c r="O57" i="7" s="1"/>
  <c r="O5" i="7"/>
  <c r="O58" i="7" s="1"/>
  <c r="O6" i="7"/>
  <c r="O59" i="7" s="1"/>
  <c r="O8" i="7"/>
  <c r="O9" i="7"/>
  <c r="O61" i="7" s="1"/>
  <c r="O10" i="7"/>
  <c r="O62" i="7" s="1"/>
  <c r="O3" i="7"/>
  <c r="N4" i="7"/>
  <c r="N5" i="7"/>
  <c r="N6" i="7"/>
  <c r="N8" i="7"/>
  <c r="N9" i="7"/>
  <c r="N10" i="7"/>
  <c r="N62" i="7" s="1"/>
  <c r="N3" i="7"/>
  <c r="N7" i="7" s="1"/>
  <c r="K4" i="7"/>
  <c r="C14" i="9" s="1"/>
  <c r="L4" i="7"/>
  <c r="C15" i="9" s="1"/>
  <c r="K5" i="7"/>
  <c r="D14" i="9" s="1"/>
  <c r="L5" i="7"/>
  <c r="K6" i="7"/>
  <c r="E14" i="9" s="1"/>
  <c r="L6" i="7"/>
  <c r="K8" i="7"/>
  <c r="L8" i="7"/>
  <c r="K9" i="7"/>
  <c r="L9" i="7"/>
  <c r="K10" i="7"/>
  <c r="H14" i="9" s="1"/>
  <c r="L10" i="7"/>
  <c r="H15" i="9" s="1"/>
  <c r="L3" i="7"/>
  <c r="K3" i="7"/>
  <c r="K7" i="7" s="1"/>
  <c r="I4" i="7"/>
  <c r="C10" i="9" s="1"/>
  <c r="I5" i="7"/>
  <c r="I6" i="7"/>
  <c r="E10" i="9" s="1"/>
  <c r="I8" i="7"/>
  <c r="I9" i="7"/>
  <c r="G10" i="9" s="1"/>
  <c r="I10" i="7"/>
  <c r="H10" i="9" s="1"/>
  <c r="I3" i="7"/>
  <c r="H4" i="7"/>
  <c r="C9" i="9" s="1"/>
  <c r="H5" i="7"/>
  <c r="D9" i="9" s="1"/>
  <c r="H6" i="7"/>
  <c r="E9" i="9" s="1"/>
  <c r="H8" i="7"/>
  <c r="H9" i="7"/>
  <c r="G9" i="9" s="1"/>
  <c r="H10" i="7"/>
  <c r="H9" i="9" s="1"/>
  <c r="H3" i="7"/>
  <c r="H7" i="7" s="1"/>
  <c r="G4" i="7"/>
  <c r="C8" i="9" s="1"/>
  <c r="G5" i="7"/>
  <c r="D8" i="9" s="1"/>
  <c r="G6" i="7"/>
  <c r="E8" i="9" s="1"/>
  <c r="G8" i="7"/>
  <c r="G9" i="7"/>
  <c r="G8" i="9" s="1"/>
  <c r="G10" i="7"/>
  <c r="H8" i="9" s="1"/>
  <c r="G3" i="7"/>
  <c r="F4" i="7"/>
  <c r="C7" i="9" s="1"/>
  <c r="F5" i="7"/>
  <c r="D7" i="9" s="1"/>
  <c r="F6" i="7"/>
  <c r="E7" i="9" s="1"/>
  <c r="F8" i="7"/>
  <c r="F9" i="7"/>
  <c r="G7" i="9" s="1"/>
  <c r="F10" i="7"/>
  <c r="H7" i="9" s="1"/>
  <c r="F3" i="7"/>
  <c r="F7" i="7" s="1"/>
  <c r="D4" i="7"/>
  <c r="C5" i="9" s="1"/>
  <c r="E4" i="7"/>
  <c r="D5" i="7"/>
  <c r="D5" i="9" s="1"/>
  <c r="E5" i="7"/>
  <c r="D6" i="9" s="1"/>
  <c r="D6" i="7"/>
  <c r="E5" i="9" s="1"/>
  <c r="E6" i="7"/>
  <c r="E6" i="9" s="1"/>
  <c r="D8" i="7"/>
  <c r="E8" i="7"/>
  <c r="D9" i="7"/>
  <c r="G5" i="9" s="1"/>
  <c r="E9" i="7"/>
  <c r="D10" i="7"/>
  <c r="H5" i="9" s="1"/>
  <c r="E10" i="7"/>
  <c r="H6" i="9" s="1"/>
  <c r="E3" i="7"/>
  <c r="D3" i="7"/>
  <c r="D7" i="7" s="1"/>
  <c r="C10" i="7"/>
  <c r="H4" i="9" s="1"/>
  <c r="C9" i="7"/>
  <c r="G4" i="9" s="1"/>
  <c r="C8" i="7"/>
  <c r="C6" i="7"/>
  <c r="E4" i="9" s="1"/>
  <c r="C5" i="7"/>
  <c r="D4" i="9" s="1"/>
  <c r="C4" i="7"/>
  <c r="C4" i="9" s="1"/>
  <c r="C3" i="7"/>
  <c r="M36" i="7"/>
  <c r="K85" i="7" s="1"/>
  <c r="J36" i="7"/>
  <c r="J85" i="7" s="1"/>
  <c r="T50" i="7"/>
  <c r="M34" i="7"/>
  <c r="K83" i="7" s="1"/>
  <c r="J34" i="7"/>
  <c r="J83" i="7" s="1"/>
  <c r="J33" i="7"/>
  <c r="J82" i="7" s="1"/>
  <c r="M32" i="7"/>
  <c r="K81" i="7" s="1"/>
  <c r="J32" i="7"/>
  <c r="J81" i="7" s="1"/>
  <c r="J30" i="7"/>
  <c r="J80" i="7" s="1"/>
  <c r="M29" i="7"/>
  <c r="K79" i="7" s="1"/>
  <c r="J29" i="7"/>
  <c r="J79" i="7" s="1"/>
  <c r="J17" i="7"/>
  <c r="J68" i="7" s="1"/>
  <c r="V7" i="7" l="1"/>
  <c r="T14" i="9"/>
  <c r="K31" i="7"/>
  <c r="N74" i="7"/>
  <c r="T31" i="7"/>
  <c r="T6" i="9"/>
  <c r="E31" i="7"/>
  <c r="T7" i="9"/>
  <c r="F31" i="7"/>
  <c r="T8" i="9"/>
  <c r="G31" i="7"/>
  <c r="T9" i="9"/>
  <c r="H31" i="7"/>
  <c r="T10" i="9"/>
  <c r="I31" i="7"/>
  <c r="L31" i="7"/>
  <c r="O31" i="7"/>
  <c r="R31" i="7"/>
  <c r="S31" i="7"/>
  <c r="U31" i="7"/>
  <c r="T49" i="7"/>
  <c r="M5" i="9"/>
  <c r="D23" i="7"/>
  <c r="M9" i="9"/>
  <c r="H23" i="7"/>
  <c r="L23" i="7"/>
  <c r="O23" i="7"/>
  <c r="Q23" i="7"/>
  <c r="T23" i="7"/>
  <c r="U23" i="7"/>
  <c r="W23" i="7"/>
  <c r="Y23" i="7"/>
  <c r="M4" i="9"/>
  <c r="C23" i="7"/>
  <c r="M6" i="9"/>
  <c r="E23" i="7"/>
  <c r="M7" i="9"/>
  <c r="F23" i="7"/>
  <c r="M8" i="9"/>
  <c r="G23" i="7"/>
  <c r="M10" i="9"/>
  <c r="I23" i="7"/>
  <c r="M14" i="9"/>
  <c r="K23" i="7"/>
  <c r="N23" i="7"/>
  <c r="R23" i="7"/>
  <c r="S23" i="7"/>
  <c r="V23" i="7"/>
  <c r="X23" i="7"/>
  <c r="F6" i="9"/>
  <c r="E15" i="7"/>
  <c r="F8" i="9"/>
  <c r="G15" i="7"/>
  <c r="F10" i="9"/>
  <c r="I15" i="7"/>
  <c r="F15" i="9"/>
  <c r="L15" i="7"/>
  <c r="O60" i="7"/>
  <c r="O15" i="7"/>
  <c r="Q15" i="7"/>
  <c r="S15" i="7"/>
  <c r="U15" i="7"/>
  <c r="W15" i="7"/>
  <c r="Y15" i="7"/>
  <c r="F4" i="9"/>
  <c r="F5" i="9"/>
  <c r="D15" i="7"/>
  <c r="F7" i="9"/>
  <c r="F15" i="7"/>
  <c r="F9" i="9"/>
  <c r="H15" i="7"/>
  <c r="F14" i="9"/>
  <c r="K15" i="7"/>
  <c r="P15" i="7"/>
  <c r="R15" i="7"/>
  <c r="T15" i="7"/>
  <c r="V15" i="7"/>
  <c r="X15" i="7"/>
  <c r="J20" i="7"/>
  <c r="J71" i="7" s="1"/>
  <c r="E7" i="7"/>
  <c r="I7" i="7"/>
  <c r="L7" i="7"/>
  <c r="O56" i="7"/>
  <c r="O7" i="7"/>
  <c r="Q7" i="7"/>
  <c r="U7" i="7"/>
  <c r="W7" i="7"/>
  <c r="Y7" i="7"/>
  <c r="J12" i="7"/>
  <c r="J64" i="7" s="1"/>
  <c r="J24" i="7"/>
  <c r="M8" i="7"/>
  <c r="J14" i="7"/>
  <c r="J66" i="7" s="1"/>
  <c r="J22" i="7"/>
  <c r="J73" i="7" s="1"/>
  <c r="J26" i="7"/>
  <c r="J76" i="7" s="1"/>
  <c r="G28" i="8"/>
  <c r="G27" i="8"/>
  <c r="J25" i="7"/>
  <c r="J75" i="7" s="1"/>
  <c r="G24" i="8"/>
  <c r="G23" i="8"/>
  <c r="M18" i="7"/>
  <c r="K69" i="7" s="1"/>
  <c r="J21" i="7"/>
  <c r="J72" i="7" s="1"/>
  <c r="M10" i="7"/>
  <c r="K62" i="7" s="1"/>
  <c r="J11" i="7"/>
  <c r="M12" i="7"/>
  <c r="K64" i="7" s="1"/>
  <c r="M14" i="7"/>
  <c r="K66" i="7" s="1"/>
  <c r="J63" i="7"/>
  <c r="AB50" i="7"/>
  <c r="N60" i="7"/>
  <c r="F29" i="9"/>
  <c r="L62" i="7"/>
  <c r="H19" i="9"/>
  <c r="A7" i="8"/>
  <c r="L60" i="7"/>
  <c r="F19" i="9"/>
  <c r="A5" i="8"/>
  <c r="G20" i="9"/>
  <c r="B6" i="8"/>
  <c r="H21" i="9"/>
  <c r="C7" i="8"/>
  <c r="F21" i="9"/>
  <c r="C5" i="8"/>
  <c r="G22" i="9"/>
  <c r="D6" i="8"/>
  <c r="H23" i="9"/>
  <c r="E7" i="8"/>
  <c r="F23" i="9"/>
  <c r="E5" i="8"/>
  <c r="G24" i="9"/>
  <c r="F6" i="8"/>
  <c r="M62" i="7"/>
  <c r="H25" i="9"/>
  <c r="M60" i="7"/>
  <c r="F25" i="9"/>
  <c r="P61" i="7"/>
  <c r="G34" i="9"/>
  <c r="Q62" i="7"/>
  <c r="H35" i="9"/>
  <c r="Q60" i="7"/>
  <c r="F35" i="9"/>
  <c r="R61" i="7"/>
  <c r="G36" i="9"/>
  <c r="K6" i="9"/>
  <c r="K8" i="9"/>
  <c r="K10" i="9"/>
  <c r="O63" i="7"/>
  <c r="I30" i="9"/>
  <c r="N69" i="7"/>
  <c r="O29" i="9"/>
  <c r="N68" i="7"/>
  <c r="N29" i="9"/>
  <c r="N67" i="7"/>
  <c r="M29" i="9"/>
  <c r="N66" i="7"/>
  <c r="L29" i="9"/>
  <c r="N65" i="7"/>
  <c r="K29" i="9"/>
  <c r="N64" i="7"/>
  <c r="J29" i="9"/>
  <c r="L69" i="7"/>
  <c r="O19" i="9"/>
  <c r="A14" i="8"/>
  <c r="L67" i="7"/>
  <c r="M19" i="9"/>
  <c r="A12" i="8"/>
  <c r="L65" i="7"/>
  <c r="K19" i="9"/>
  <c r="A10" i="8"/>
  <c r="I20" i="9"/>
  <c r="B8" i="8"/>
  <c r="N20" i="9"/>
  <c r="B13" i="8"/>
  <c r="L20" i="9"/>
  <c r="B11" i="8"/>
  <c r="J20" i="9"/>
  <c r="B9" i="8"/>
  <c r="O21" i="9"/>
  <c r="C14" i="8"/>
  <c r="M21" i="9"/>
  <c r="C12" i="8"/>
  <c r="K21" i="9"/>
  <c r="C10" i="8"/>
  <c r="I22" i="9"/>
  <c r="D8" i="8"/>
  <c r="M22" i="9"/>
  <c r="D12" i="8"/>
  <c r="K22" i="9"/>
  <c r="D10" i="8"/>
  <c r="I23" i="9"/>
  <c r="E8" i="8"/>
  <c r="N23" i="9"/>
  <c r="E13" i="8"/>
  <c r="L23" i="9"/>
  <c r="E11" i="8"/>
  <c r="J23" i="9"/>
  <c r="E9" i="8"/>
  <c r="I24" i="9"/>
  <c r="F8" i="8"/>
  <c r="N24" i="9"/>
  <c r="F13" i="8"/>
  <c r="L24" i="9"/>
  <c r="F11" i="8"/>
  <c r="J24" i="9"/>
  <c r="F9" i="8"/>
  <c r="M69" i="7"/>
  <c r="O25" i="9"/>
  <c r="M67" i="7"/>
  <c r="M25" i="9"/>
  <c r="M65" i="7"/>
  <c r="K25" i="9"/>
  <c r="P63" i="7"/>
  <c r="I34" i="9"/>
  <c r="P68" i="7"/>
  <c r="N34" i="9"/>
  <c r="P66" i="7"/>
  <c r="L34" i="9"/>
  <c r="P64" i="7"/>
  <c r="J34" i="9"/>
  <c r="Q69" i="7"/>
  <c r="O35" i="9"/>
  <c r="Q67" i="7"/>
  <c r="M35" i="9"/>
  <c r="Q65" i="7"/>
  <c r="K35" i="9"/>
  <c r="R63" i="7"/>
  <c r="I36" i="9"/>
  <c r="R68" i="7"/>
  <c r="N36" i="9"/>
  <c r="R66" i="7"/>
  <c r="L36" i="9"/>
  <c r="R64" i="7"/>
  <c r="J36" i="9"/>
  <c r="P4" i="9"/>
  <c r="O70" i="7"/>
  <c r="P30" i="9"/>
  <c r="P20" i="9"/>
  <c r="B15" i="8"/>
  <c r="P21" i="9"/>
  <c r="C15" i="8"/>
  <c r="L74" i="7"/>
  <c r="A19" i="8"/>
  <c r="L72" i="7"/>
  <c r="R19" i="9"/>
  <c r="A17" i="8"/>
  <c r="L76" i="7"/>
  <c r="V19" i="9"/>
  <c r="A21" i="8"/>
  <c r="U20" i="9"/>
  <c r="B20" i="8"/>
  <c r="S20" i="9"/>
  <c r="B18" i="8"/>
  <c r="Q20" i="9"/>
  <c r="B16" i="8"/>
  <c r="U21" i="9"/>
  <c r="C20" i="8"/>
  <c r="S21" i="9"/>
  <c r="C18" i="8"/>
  <c r="Q21" i="9"/>
  <c r="C16" i="8"/>
  <c r="U22" i="9"/>
  <c r="D20" i="8"/>
  <c r="S22" i="9"/>
  <c r="D18" i="8"/>
  <c r="Q22" i="9"/>
  <c r="D16" i="8"/>
  <c r="V23" i="9"/>
  <c r="E21" i="8"/>
  <c r="T23" i="9"/>
  <c r="E19" i="8"/>
  <c r="R23" i="9"/>
  <c r="E17" i="8"/>
  <c r="P24" i="9"/>
  <c r="F15" i="8"/>
  <c r="U24" i="9"/>
  <c r="F20" i="8"/>
  <c r="S24" i="9"/>
  <c r="F18" i="8"/>
  <c r="Q24" i="9"/>
  <c r="F16" i="8"/>
  <c r="G30" i="8"/>
  <c r="G22" i="8"/>
  <c r="G29" i="8"/>
  <c r="J9" i="7"/>
  <c r="J61" i="7" s="1"/>
  <c r="G6" i="9"/>
  <c r="M9" i="7"/>
  <c r="K61" i="7" s="1"/>
  <c r="G15" i="9"/>
  <c r="N61" i="7"/>
  <c r="G29" i="9"/>
  <c r="L61" i="7"/>
  <c r="G19" i="9"/>
  <c r="A6" i="8"/>
  <c r="H20" i="9"/>
  <c r="B7" i="8"/>
  <c r="F20" i="9"/>
  <c r="B5" i="8"/>
  <c r="G21" i="9"/>
  <c r="C6" i="8"/>
  <c r="H22" i="9"/>
  <c r="D7" i="8"/>
  <c r="F22" i="9"/>
  <c r="D5" i="8"/>
  <c r="G23" i="9"/>
  <c r="E6" i="8"/>
  <c r="H24" i="9"/>
  <c r="F7" i="8"/>
  <c r="F24" i="9"/>
  <c r="F5" i="8"/>
  <c r="M61" i="7"/>
  <c r="G25" i="9"/>
  <c r="P62" i="7"/>
  <c r="H34" i="9"/>
  <c r="P60" i="7"/>
  <c r="F34" i="9"/>
  <c r="Q61" i="7"/>
  <c r="G35" i="9"/>
  <c r="R62" i="7"/>
  <c r="H36" i="9"/>
  <c r="R60" i="7"/>
  <c r="F36" i="9"/>
  <c r="M17" i="7"/>
  <c r="K68" i="7" s="1"/>
  <c r="N15" i="9"/>
  <c r="M16" i="7"/>
  <c r="M15" i="9"/>
  <c r="N63" i="7"/>
  <c r="I29" i="9"/>
  <c r="O69" i="7"/>
  <c r="O30" i="9"/>
  <c r="O68" i="7"/>
  <c r="N30" i="9"/>
  <c r="O67" i="7"/>
  <c r="M30" i="9"/>
  <c r="O66" i="7"/>
  <c r="L30" i="9"/>
  <c r="O65" i="7"/>
  <c r="K30" i="9"/>
  <c r="O64" i="7"/>
  <c r="J30" i="9"/>
  <c r="L63" i="7"/>
  <c r="I19" i="9"/>
  <c r="A8" i="8"/>
  <c r="L68" i="7"/>
  <c r="N19" i="9"/>
  <c r="A13" i="8"/>
  <c r="L66" i="7"/>
  <c r="L19" i="9"/>
  <c r="A11" i="8"/>
  <c r="L64" i="7"/>
  <c r="J19" i="9"/>
  <c r="A9" i="8"/>
  <c r="O20" i="9"/>
  <c r="B14" i="8"/>
  <c r="M20" i="9"/>
  <c r="B12" i="8"/>
  <c r="K20" i="9"/>
  <c r="B10" i="8"/>
  <c r="I21" i="9"/>
  <c r="C8" i="8"/>
  <c r="N21" i="9"/>
  <c r="C13" i="8"/>
  <c r="L21" i="9"/>
  <c r="C11" i="8"/>
  <c r="J21" i="9"/>
  <c r="C9" i="8"/>
  <c r="N22" i="9"/>
  <c r="D13" i="8"/>
  <c r="L22" i="9"/>
  <c r="D11" i="8"/>
  <c r="J22" i="9"/>
  <c r="D9" i="8"/>
  <c r="O23" i="9"/>
  <c r="E14" i="8"/>
  <c r="M23" i="9"/>
  <c r="E12" i="8"/>
  <c r="K23" i="9"/>
  <c r="E10" i="8"/>
  <c r="O22" i="9"/>
  <c r="D14" i="8"/>
  <c r="O24" i="9"/>
  <c r="F14" i="8"/>
  <c r="M24" i="9"/>
  <c r="F12" i="8"/>
  <c r="K24" i="9"/>
  <c r="F10" i="8"/>
  <c r="M63" i="7"/>
  <c r="I25" i="9"/>
  <c r="M68" i="7"/>
  <c r="N25" i="9"/>
  <c r="M66" i="7"/>
  <c r="L25" i="9"/>
  <c r="M64" i="7"/>
  <c r="J25" i="9"/>
  <c r="P69" i="7"/>
  <c r="O34" i="9"/>
  <c r="P67" i="7"/>
  <c r="M34" i="9"/>
  <c r="P65" i="7"/>
  <c r="K34" i="9"/>
  <c r="Q63" i="7"/>
  <c r="I35" i="9"/>
  <c r="Q68" i="7"/>
  <c r="N35" i="9"/>
  <c r="Q66" i="7"/>
  <c r="L35" i="9"/>
  <c r="Q64" i="7"/>
  <c r="J35" i="9"/>
  <c r="R69" i="7"/>
  <c r="O36" i="9"/>
  <c r="R67" i="7"/>
  <c r="M36" i="9"/>
  <c r="R65" i="7"/>
  <c r="K36" i="9"/>
  <c r="J19" i="7"/>
  <c r="P6" i="9"/>
  <c r="R7" i="9"/>
  <c r="R9" i="9"/>
  <c r="M26" i="7"/>
  <c r="K76" i="7" s="1"/>
  <c r="V15" i="9"/>
  <c r="M25" i="7"/>
  <c r="K75" i="7" s="1"/>
  <c r="U15" i="9"/>
  <c r="M24" i="7"/>
  <c r="T15" i="9"/>
  <c r="M22" i="7"/>
  <c r="S15" i="9"/>
  <c r="M21" i="7"/>
  <c r="K72" i="7" s="1"/>
  <c r="R15" i="9"/>
  <c r="M20" i="7"/>
  <c r="K71" i="7" s="1"/>
  <c r="Q15" i="9"/>
  <c r="N70" i="7"/>
  <c r="P29" i="9"/>
  <c r="O76" i="7"/>
  <c r="V30" i="9"/>
  <c r="O75" i="7"/>
  <c r="U30" i="9"/>
  <c r="O74" i="7"/>
  <c r="T30" i="9"/>
  <c r="O73" i="7"/>
  <c r="S30" i="9"/>
  <c r="O72" i="7"/>
  <c r="R30" i="9"/>
  <c r="O71" i="7"/>
  <c r="Q30" i="9"/>
  <c r="L70" i="7"/>
  <c r="P19" i="9"/>
  <c r="A15" i="8"/>
  <c r="P22" i="9"/>
  <c r="D15" i="8"/>
  <c r="L75" i="7"/>
  <c r="U19" i="9"/>
  <c r="A20" i="8"/>
  <c r="L73" i="7"/>
  <c r="S19" i="9"/>
  <c r="T19" i="9"/>
  <c r="A18" i="8"/>
  <c r="L71" i="7"/>
  <c r="Q19" i="9"/>
  <c r="A16" i="8"/>
  <c r="V20" i="9"/>
  <c r="B21" i="8"/>
  <c r="T20" i="9"/>
  <c r="B19" i="8"/>
  <c r="R20" i="9"/>
  <c r="B17" i="8"/>
  <c r="V21" i="9"/>
  <c r="C21" i="8"/>
  <c r="T21" i="9"/>
  <c r="C19" i="8"/>
  <c r="R21" i="9"/>
  <c r="C17" i="8"/>
  <c r="V22" i="9"/>
  <c r="D21" i="8"/>
  <c r="T22" i="9"/>
  <c r="D19" i="8"/>
  <c r="R22" i="9"/>
  <c r="D17" i="8"/>
  <c r="P23" i="9"/>
  <c r="E15" i="8"/>
  <c r="U23" i="9"/>
  <c r="E20" i="8"/>
  <c r="S23" i="9"/>
  <c r="E18" i="8"/>
  <c r="Q23" i="9"/>
  <c r="E16" i="8"/>
  <c r="V24" i="9"/>
  <c r="F21" i="8"/>
  <c r="T24" i="9"/>
  <c r="F19" i="8"/>
  <c r="R24" i="9"/>
  <c r="F17" i="8"/>
  <c r="M4" i="7"/>
  <c r="K57" i="7" s="1"/>
  <c r="R58" i="7"/>
  <c r="D36" i="9"/>
  <c r="B5" i="9"/>
  <c r="J4" i="7"/>
  <c r="J57" i="7" s="1"/>
  <c r="C6" i="9"/>
  <c r="B7" i="9"/>
  <c r="B9" i="9"/>
  <c r="D10" i="9"/>
  <c r="B14" i="9"/>
  <c r="M6" i="7"/>
  <c r="K59" i="7" s="1"/>
  <c r="E15" i="9"/>
  <c r="M5" i="7"/>
  <c r="K58" i="7" s="1"/>
  <c r="D15" i="9"/>
  <c r="N56" i="7"/>
  <c r="B29" i="9"/>
  <c r="N59" i="7"/>
  <c r="E29" i="9"/>
  <c r="N57" i="7"/>
  <c r="C29" i="9"/>
  <c r="L56" i="7"/>
  <c r="B19" i="9"/>
  <c r="A1" i="8"/>
  <c r="L59" i="7"/>
  <c r="E19" i="9"/>
  <c r="A4" i="8"/>
  <c r="L57" i="7"/>
  <c r="C19" i="9"/>
  <c r="A2" i="8"/>
  <c r="D20" i="9"/>
  <c r="B3" i="8"/>
  <c r="Z21" i="9"/>
  <c r="B21" i="9"/>
  <c r="C1" i="8"/>
  <c r="E21" i="9"/>
  <c r="C4" i="8"/>
  <c r="C21" i="9"/>
  <c r="C2" i="8"/>
  <c r="D22" i="9"/>
  <c r="D3" i="8"/>
  <c r="B23" i="9"/>
  <c r="E1" i="8"/>
  <c r="E23" i="9"/>
  <c r="E4" i="8"/>
  <c r="C23" i="9"/>
  <c r="E2" i="8"/>
  <c r="D24" i="9"/>
  <c r="F3" i="8"/>
  <c r="M56" i="7"/>
  <c r="B25" i="9"/>
  <c r="M59" i="7"/>
  <c r="E25" i="9"/>
  <c r="M57" i="7"/>
  <c r="C25" i="9"/>
  <c r="P58" i="7"/>
  <c r="D34" i="9"/>
  <c r="Q56" i="7"/>
  <c r="B35" i="9"/>
  <c r="Q59" i="7"/>
  <c r="E35" i="9"/>
  <c r="Q57" i="7"/>
  <c r="C35" i="9"/>
  <c r="J6" i="7"/>
  <c r="J59" i="7" s="1"/>
  <c r="B4" i="9"/>
  <c r="B6" i="9"/>
  <c r="B8" i="9"/>
  <c r="B10" i="9"/>
  <c r="N58" i="7"/>
  <c r="D29" i="9"/>
  <c r="L58" i="7"/>
  <c r="D19" i="9"/>
  <c r="A3" i="8"/>
  <c r="B20" i="9"/>
  <c r="B1" i="8"/>
  <c r="E20" i="9"/>
  <c r="B4" i="8"/>
  <c r="C20" i="9"/>
  <c r="B2" i="8"/>
  <c r="D21" i="9"/>
  <c r="C3" i="8"/>
  <c r="B22" i="9"/>
  <c r="D1" i="8"/>
  <c r="E22" i="9"/>
  <c r="D4" i="8"/>
  <c r="C22" i="9"/>
  <c r="D2" i="8"/>
  <c r="D23" i="9"/>
  <c r="E3" i="8"/>
  <c r="B24" i="9"/>
  <c r="F1" i="8"/>
  <c r="E24" i="9"/>
  <c r="F4" i="8"/>
  <c r="C24" i="9"/>
  <c r="F2" i="8"/>
  <c r="M58" i="7"/>
  <c r="D25" i="9"/>
  <c r="P56" i="7"/>
  <c r="B34" i="9"/>
  <c r="P59" i="7"/>
  <c r="E34" i="9"/>
  <c r="P57" i="7"/>
  <c r="C34" i="9"/>
  <c r="Q58" i="7"/>
  <c r="D35" i="9"/>
  <c r="R56" i="7"/>
  <c r="B36" i="9"/>
  <c r="R59" i="7"/>
  <c r="E36" i="9"/>
  <c r="R57" i="7"/>
  <c r="C36" i="9"/>
  <c r="H29" i="9"/>
  <c r="H30" i="9"/>
  <c r="G30" i="9"/>
  <c r="F30" i="9"/>
  <c r="E30" i="9"/>
  <c r="D30" i="9"/>
  <c r="C30" i="9"/>
  <c r="B30" i="9"/>
  <c r="Z32" i="7"/>
  <c r="J18" i="7"/>
  <c r="J69" i="7" s="1"/>
  <c r="J16" i="7"/>
  <c r="J13" i="7"/>
  <c r="J65" i="7" s="1"/>
  <c r="J10" i="7"/>
  <c r="J8" i="7"/>
  <c r="J5" i="7"/>
  <c r="J58" i="7" s="1"/>
  <c r="Z29" i="7"/>
  <c r="Z34" i="7"/>
  <c r="Z36" i="7"/>
  <c r="M3" i="7"/>
  <c r="M11" i="7"/>
  <c r="M19" i="7"/>
  <c r="J3" i="7"/>
  <c r="J28" i="7"/>
  <c r="J78" i="7" s="1"/>
  <c r="J35" i="7"/>
  <c r="J27" i="7"/>
  <c r="M28" i="7"/>
  <c r="K78" i="7" s="1"/>
  <c r="M30" i="7"/>
  <c r="M33" i="7"/>
  <c r="M27" i="7"/>
  <c r="K77" i="7" s="1"/>
  <c r="M35" i="7"/>
  <c r="Z17" i="7" l="1"/>
  <c r="K74" i="7"/>
  <c r="J74" i="7"/>
  <c r="J67" i="7"/>
  <c r="K67" i="7"/>
  <c r="Z25" i="7"/>
  <c r="K60" i="7"/>
  <c r="Z22" i="7"/>
  <c r="Z6" i="7"/>
  <c r="Z26" i="7"/>
  <c r="Z24" i="7"/>
  <c r="Z20" i="7"/>
  <c r="Z12" i="7"/>
  <c r="Z4" i="7"/>
  <c r="Z14" i="7"/>
  <c r="Z19" i="7"/>
  <c r="AB47" i="7"/>
  <c r="AB49" i="7"/>
  <c r="Z21" i="7"/>
  <c r="Z16" i="7"/>
  <c r="AB48" i="7"/>
  <c r="Z9" i="7"/>
  <c r="K70" i="7"/>
  <c r="G18" i="8"/>
  <c r="G20" i="8"/>
  <c r="G9" i="8"/>
  <c r="G13" i="8"/>
  <c r="G6" i="8"/>
  <c r="G17" i="8"/>
  <c r="G10" i="8"/>
  <c r="G14" i="8"/>
  <c r="G7" i="8"/>
  <c r="K84" i="7"/>
  <c r="Z30" i="7"/>
  <c r="K80" i="7"/>
  <c r="J77" i="7"/>
  <c r="Z8" i="7"/>
  <c r="J60" i="7"/>
  <c r="Z33" i="7"/>
  <c r="K82" i="7"/>
  <c r="J84" i="7"/>
  <c r="Z18" i="7"/>
  <c r="K63" i="7"/>
  <c r="Z10" i="7"/>
  <c r="J62" i="7"/>
  <c r="G16" i="8"/>
  <c r="G15" i="8"/>
  <c r="J70" i="7"/>
  <c r="G11" i="8"/>
  <c r="G8" i="8"/>
  <c r="G21" i="8"/>
  <c r="G19" i="8"/>
  <c r="G12" i="8"/>
  <c r="G5" i="8"/>
  <c r="Z5" i="7"/>
  <c r="J56" i="7"/>
  <c r="K56" i="7"/>
  <c r="G3" i="8"/>
  <c r="G4" i="8"/>
  <c r="G1" i="8"/>
  <c r="G2" i="8"/>
  <c r="Z28" i="7"/>
  <c r="Z11" i="7"/>
  <c r="Z13" i="7"/>
  <c r="W59" i="7"/>
  <c r="Z27" i="7"/>
  <c r="Z35" i="7"/>
  <c r="Z3" i="7"/>
  <c r="Z31" i="7" l="1"/>
  <c r="Z23" i="7"/>
  <c r="Z7" i="7"/>
  <c r="Z15" i="7"/>
  <c r="W60" i="7"/>
  <c r="W61" i="7"/>
  <c r="AB46" i="7"/>
  <c r="W58" i="7"/>
  <c r="W62" i="7"/>
  <c r="AG51" i="7" l="1"/>
  <c r="AH51" i="7"/>
  <c r="AF51" i="7"/>
  <c r="AD51" i="7" l="1"/>
  <c r="AC51" i="7"/>
  <c r="AE47" i="7"/>
  <c r="AE48" i="7"/>
  <c r="AE49" i="7"/>
  <c r="AE50" i="7"/>
  <c r="AE46" i="7"/>
  <c r="AE51" i="7" l="1"/>
  <c r="V51" i="7"/>
  <c r="W51" i="7"/>
  <c r="X51" i="7"/>
  <c r="Y51" i="7"/>
  <c r="Z51" i="7"/>
  <c r="AA51" i="7"/>
  <c r="U51" i="7"/>
  <c r="S51" i="7"/>
  <c r="AB51" i="7" l="1"/>
  <c r="T51" i="7"/>
</calcChain>
</file>

<file path=xl/sharedStrings.xml><?xml version="1.0" encoding="utf-8"?>
<sst xmlns="http://schemas.openxmlformats.org/spreadsheetml/2006/main" count="230" uniqueCount="133">
  <si>
    <t>Semana</t>
  </si>
  <si>
    <t>Fecha</t>
  </si>
  <si>
    <t>2.1 0</t>
  </si>
  <si>
    <t>Total semanal</t>
  </si>
  <si>
    <t>Atenciones primer contacto presenciales</t>
  </si>
  <si>
    <t>Atenciones primer contacto a distancia</t>
  </si>
  <si>
    <t>Atenciones seguimiento psicológico</t>
  </si>
  <si>
    <t>Asesorías Telmujer</t>
  </si>
  <si>
    <t>Folios de conocimiento Telmujer</t>
  </si>
  <si>
    <t>Atenciones psicológicas y jurídicas refugio</t>
  </si>
  <si>
    <t>Atenciones de primera vez Centro de Empoderamiento Infantil</t>
  </si>
  <si>
    <t>Atenciones de seguimiento Centro de Empoderamiento Infantil</t>
  </si>
  <si>
    <t>Atenciones por medios digitales (WhatsApp)</t>
  </si>
  <si>
    <t>Asesorías jurídicas subsecuentes</t>
  </si>
  <si>
    <t>Acompañamientos jurídicos</t>
  </si>
  <si>
    <t>Atención psicológica de primera vez y subsecuente a niñas, niños y adolescentes en Refugio</t>
  </si>
  <si>
    <t>Seguimientos de Trabajo Social</t>
  </si>
  <si>
    <t>Ingresos al refugio</t>
  </si>
  <si>
    <t>Atenciones seguimiento psicológico UAM</t>
  </si>
  <si>
    <t>Asesorías jurídicas subsecuentes UAM</t>
  </si>
  <si>
    <t>Acompañamientos jurídicos UAM</t>
  </si>
  <si>
    <t>Atenciones de primera vez y subsecuentes a niñas, niños y adolescentes en UAM</t>
  </si>
  <si>
    <t>Atenciones primer contacto presenciales en UAM</t>
  </si>
  <si>
    <t>Atenciones primer contacto a distancia en UAM</t>
  </si>
  <si>
    <t>Seguimientos de Trabajo Social en UAM</t>
  </si>
  <si>
    <t>Acumulado Mensual</t>
  </si>
  <si>
    <t>Incidentes de conocimiento Telmujer</t>
  </si>
  <si>
    <t>Atenciones de seguimiento (Centro de Empoderamiento)</t>
  </si>
  <si>
    <t>Atenciones de primera vez (Centro de Empoderamiento)</t>
  </si>
  <si>
    <t>Atenciones primer contacto presenciales (UAM)</t>
  </si>
  <si>
    <t>Atenciones primer contacto a distancia (UAM)</t>
  </si>
  <si>
    <t>Seguimientos de Trabajo Social en (UAM)</t>
  </si>
  <si>
    <t>Atenciones seguimiento psicológico (UAM)</t>
  </si>
  <si>
    <t>Asesorías jurídicas subsecuentes (UAM)</t>
  </si>
  <si>
    <t>Acompañamientos jurídicos (UAM)</t>
  </si>
  <si>
    <t>Atenciones psicológicas y jurídicas Refugio</t>
  </si>
  <si>
    <t>Ingresos al Refugio</t>
  </si>
  <si>
    <t>Total Centro Integral</t>
  </si>
  <si>
    <t>Total Centro de Empoderamiento</t>
  </si>
  <si>
    <t>Atenciones vía WhatsApp</t>
  </si>
  <si>
    <t>Atenciones de primera vez y subsecuentes a NNyA (UAM)</t>
  </si>
  <si>
    <t>Atenciones a mujeres UAM</t>
  </si>
  <si>
    <t>Atención psicológica de primera vez y subsecuente a NNyA en Refugio</t>
  </si>
  <si>
    <t>Refugio</t>
  </si>
  <si>
    <t>Telmujer</t>
  </si>
  <si>
    <t>UAMs</t>
  </si>
  <si>
    <t>Centro de Empoderamiento</t>
  </si>
  <si>
    <t>Centro Integral</t>
  </si>
  <si>
    <t>PROMEDIO</t>
  </si>
  <si>
    <t>MAX</t>
  </si>
  <si>
    <t>MIN</t>
  </si>
  <si>
    <t>V</t>
  </si>
  <si>
    <t>S</t>
  </si>
  <si>
    <t>D</t>
  </si>
  <si>
    <t>L</t>
  </si>
  <si>
    <t>J</t>
  </si>
  <si>
    <t>Domingo</t>
  </si>
  <si>
    <t>Sábado</t>
  </si>
  <si>
    <t>Viernes</t>
  </si>
  <si>
    <t>Jueves</t>
  </si>
  <si>
    <t>Miércoles</t>
  </si>
  <si>
    <t>Martes</t>
  </si>
  <si>
    <t>Lunes</t>
  </si>
  <si>
    <t>Atención a mujeres en Centro Integral</t>
  </si>
  <si>
    <t>Atención a NNyA en Centro de Empoderamiento</t>
  </si>
  <si>
    <t xml:space="preserve">Acumulado semanal </t>
  </si>
  <si>
    <t>M</t>
  </si>
  <si>
    <t>Jueves
01/09</t>
  </si>
  <si>
    <t>Viernes
02/09</t>
  </si>
  <si>
    <t>Sábado
03/09</t>
  </si>
  <si>
    <t>Domingo
04/09</t>
  </si>
  <si>
    <t>Lunes
05/09</t>
  </si>
  <si>
    <t>Martes
06/09</t>
  </si>
  <si>
    <t>Miercoles
07/09</t>
  </si>
  <si>
    <t>Jueves
08/09</t>
  </si>
  <si>
    <t>viernes
09/09</t>
  </si>
  <si>
    <t>Sabado 
10/09</t>
  </si>
  <si>
    <t>domingo
11/09</t>
  </si>
  <si>
    <t>Lunes
12/09</t>
  </si>
  <si>
    <t>Martes
13/09</t>
  </si>
  <si>
    <t>Miercoles
14/09</t>
  </si>
  <si>
    <t>Jueves
15/09</t>
  </si>
  <si>
    <t>viernes
16/09</t>
  </si>
  <si>
    <t>Sabado
17/09</t>
  </si>
  <si>
    <t>Domingo
18/09</t>
  </si>
  <si>
    <t>Lunes
19/09</t>
  </si>
  <si>
    <t>Martes
20/09</t>
  </si>
  <si>
    <t>miercoles
21/09</t>
  </si>
  <si>
    <t>Jueves
22/09</t>
  </si>
  <si>
    <t>Viernes
23/09</t>
  </si>
  <si>
    <t>Sabado
24/09</t>
  </si>
  <si>
    <t>Domingo
25/09</t>
  </si>
  <si>
    <t>Lunes
26/09</t>
  </si>
  <si>
    <t>Martes
27/09</t>
  </si>
  <si>
    <t>Miercoles
28/09</t>
  </si>
  <si>
    <t>Jueves
29/09</t>
  </si>
  <si>
    <t>Viernes
30/09</t>
  </si>
  <si>
    <t>01
J</t>
  </si>
  <si>
    <t>02
V</t>
  </si>
  <si>
    <t>03
S</t>
  </si>
  <si>
    <t>04
D</t>
  </si>
  <si>
    <t>05
L</t>
  </si>
  <si>
    <t>06
MA</t>
  </si>
  <si>
    <t>07
MI</t>
  </si>
  <si>
    <t>08
J</t>
  </si>
  <si>
    <t>09
V</t>
  </si>
  <si>
    <t>10
S</t>
  </si>
  <si>
    <t>11
D</t>
  </si>
  <si>
    <t>12
L</t>
  </si>
  <si>
    <t>13
MA</t>
  </si>
  <si>
    <t>14
MI</t>
  </si>
  <si>
    <t>15
J</t>
  </si>
  <si>
    <t>16
V</t>
  </si>
  <si>
    <t>17
S</t>
  </si>
  <si>
    <t>18
D</t>
  </si>
  <si>
    <t>19
L</t>
  </si>
  <si>
    <t>20
MA</t>
  </si>
  <si>
    <t>21
MI</t>
  </si>
  <si>
    <t>22
J</t>
  </si>
  <si>
    <t>23
V</t>
  </si>
  <si>
    <t>24
S</t>
  </si>
  <si>
    <t>25
D</t>
  </si>
  <si>
    <t>26
L</t>
  </si>
  <si>
    <t>27
MA</t>
  </si>
  <si>
    <t>28
MI</t>
  </si>
  <si>
    <t>29
J</t>
  </si>
  <si>
    <t>30
V</t>
  </si>
  <si>
    <t>Semana  1
01 al 04</t>
  </si>
  <si>
    <t>Semana 2
05 al 11</t>
  </si>
  <si>
    <t>Semana 3
12 al 18</t>
  </si>
  <si>
    <t>Semana 4
19 al 25</t>
  </si>
  <si>
    <t>Semana 5
26 al 30</t>
  </si>
  <si>
    <t>Semana 1
01 al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</si>
</sst>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FFFFFF"/>
      <name val="Adelle Sans Light"/>
      <family val="3"/>
    </font>
    <font>
      <b/>
      <sz val="11"/>
      <color rgb="FFFFFFFF"/>
      <name val="Adelle Sans Light"/>
      <family val="3"/>
    </font>
    <font>
      <sz val="10"/>
      <color rgb="FFFFFFFF"/>
      <name val="Adelle Sans Light"/>
      <family val="3"/>
    </font>
    <font>
      <b/>
      <sz val="11"/>
      <color theme="1"/>
      <name val="Calibri"/>
      <family val="2"/>
    </font>
    <font>
      <b/>
      <sz val="10"/>
      <color rgb="FF5C4D62"/>
      <name val="Adelle Sans Light"/>
      <family val="3"/>
    </font>
    <font>
      <b/>
      <sz val="11"/>
      <color theme="1"/>
      <name val="Adelle Sans Light"/>
      <family val="3"/>
    </font>
    <font>
      <b/>
      <sz val="11"/>
      <color rgb="FF5C4D62"/>
      <name val="Adelle Sans Light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Adelle Sans Light"/>
      <family val="3"/>
    </font>
  </fonts>
  <fills count="15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BFBFBF"/>
        <bgColor rgb="FFBFBFBF"/>
      </patternFill>
    </fill>
    <fill>
      <patternFill patternType="solid">
        <fgColor theme="9"/>
        <bgColor rgb="FF660033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66003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8C8"/>
        <bgColor rgb="FFC8C8C8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 applyFont="1" applyAlignment="1"/>
    <xf numFmtId="0" fontId="4" fillId="0" borderId="1" xfId="0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6" borderId="0" xfId="0" applyFont="1" applyFill="1" applyAlignment="1"/>
    <xf numFmtId="0" fontId="9" fillId="0" borderId="21" xfId="0" applyFont="1" applyBorder="1" applyAlignment="1">
      <alignment horizontal="center" vertical="center" wrapText="1" readingOrder="1"/>
    </xf>
    <xf numFmtId="0" fontId="10" fillId="10" borderId="21" xfId="0" applyFont="1" applyFill="1" applyBorder="1" applyAlignment="1">
      <alignment horizontal="left" vertical="center" wrapText="1"/>
    </xf>
    <xf numFmtId="0" fontId="11" fillId="10" borderId="21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2" fillId="0" borderId="14" xfId="0" applyFont="1" applyBorder="1" applyAlignment="1">
      <alignment horizontal="center" vertical="center" wrapText="1"/>
    </xf>
    <xf numFmtId="14" fontId="12" fillId="0" borderId="14" xfId="0" applyNumberFormat="1" applyFont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14" fontId="15" fillId="0" borderId="21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2" fillId="11" borderId="14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15" fillId="11" borderId="24" xfId="0" applyFont="1" applyFill="1" applyBorder="1" applyAlignment="1">
      <alignment horizontal="center"/>
    </xf>
    <xf numFmtId="49" fontId="15" fillId="11" borderId="14" xfId="0" applyNumberFormat="1" applyFont="1" applyFill="1" applyBorder="1" applyAlignment="1">
      <alignment horizontal="center"/>
    </xf>
    <xf numFmtId="0" fontId="15" fillId="11" borderId="25" xfId="0" applyFont="1" applyFill="1" applyBorder="1" applyAlignment="1">
      <alignment horizontal="center"/>
    </xf>
    <xf numFmtId="14" fontId="15" fillId="11" borderId="16" xfId="0" applyNumberFormat="1" applyFont="1" applyFill="1" applyBorder="1" applyAlignment="1">
      <alignment horizontal="center"/>
    </xf>
    <xf numFmtId="0" fontId="12" fillId="11" borderId="14" xfId="0" applyNumberFormat="1" applyFont="1" applyFill="1" applyBorder="1" applyAlignment="1">
      <alignment horizontal="center"/>
    </xf>
    <xf numFmtId="0" fontId="16" fillId="14" borderId="0" xfId="0" applyFont="1" applyFill="1" applyAlignment="1"/>
    <xf numFmtId="14" fontId="15" fillId="14" borderId="0" xfId="0" applyNumberFormat="1" applyFont="1" applyFill="1" applyBorder="1" applyAlignment="1">
      <alignment horizontal="center" wrapText="1"/>
    </xf>
    <xf numFmtId="49" fontId="15" fillId="14" borderId="0" xfId="0" applyNumberFormat="1" applyFont="1" applyFill="1"/>
    <xf numFmtId="0" fontId="16" fillId="8" borderId="0" xfId="0" applyFont="1" applyFill="1" applyAlignment="1"/>
    <xf numFmtId="14" fontId="15" fillId="8" borderId="0" xfId="0" applyNumberFormat="1" applyFont="1" applyFill="1" applyBorder="1" applyAlignment="1">
      <alignment horizontal="center" wrapText="1"/>
    </xf>
    <xf numFmtId="49" fontId="15" fillId="8" borderId="0" xfId="0" applyNumberFormat="1" applyFont="1" applyFill="1"/>
    <xf numFmtId="0" fontId="16" fillId="12" borderId="0" xfId="0" applyFont="1" applyFill="1" applyAlignment="1"/>
    <xf numFmtId="14" fontId="15" fillId="12" borderId="0" xfId="0" applyNumberFormat="1" applyFont="1" applyFill="1" applyBorder="1" applyAlignment="1">
      <alignment horizontal="center" wrapText="1"/>
    </xf>
    <xf numFmtId="49" fontId="15" fillId="12" borderId="0" xfId="0" applyNumberFormat="1" applyFont="1" applyFill="1"/>
    <xf numFmtId="0" fontId="17" fillId="7" borderId="17" xfId="0" applyFont="1" applyFill="1" applyBorder="1" applyAlignment="1">
      <alignment horizontal="center" vertical="center" wrapText="1"/>
    </xf>
    <xf numFmtId="1" fontId="16" fillId="14" borderId="0" xfId="0" applyNumberFormat="1" applyFont="1" applyFill="1" applyAlignment="1"/>
    <xf numFmtId="0" fontId="15" fillId="0" borderId="23" xfId="0" applyFont="1" applyBorder="1" applyAlignment="1">
      <alignment vertical="center"/>
    </xf>
    <xf numFmtId="49" fontId="13" fillId="13" borderId="14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3" fillId="3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7" xfId="0" applyFont="1" applyBorder="1"/>
    <xf numFmtId="0" fontId="6" fillId="4" borderId="4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13" fillId="13" borderId="1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 readingOrder="1"/>
    </xf>
    <xf numFmtId="0" fontId="9" fillId="0" borderId="20" xfId="0" applyFont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center" vertical="center" wrapText="1" readingOrder="1"/>
    </xf>
  </cellXfs>
  <cellStyles count="2">
    <cellStyle name="Normal" xfId="0" builtinId="0"/>
    <cellStyle name="Normal 2" xfId="1" xr:uid="{A09C6FC8-9171-4EE1-9D1D-E98F5E17761C}"/>
  </cellStyles>
  <dxfs count="0"/>
  <tableStyles count="0" defaultTableStyle="TableStyleMedium2" defaultPivotStyle="PivotStyleLight16"/>
  <colors>
    <mruColors>
      <color rgb="FF5B4F63"/>
      <color rgb="FF46244C"/>
      <color rgb="FF8064A2"/>
      <color rgb="FF998BA3"/>
      <color rgb="FFFFC000"/>
      <color rgb="FF54002A"/>
      <color rgb="FFE3DFE5"/>
      <color rgb="FFE9D5DA"/>
      <color rgb="FFA6A6A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BE5EF"/>
            </a:solidFill>
          </c:spPr>
          <c:dPt>
            <c:idx val="0"/>
            <c:bubble3D val="0"/>
            <c:spPr>
              <a:solidFill>
                <a:srgbClr val="EBE5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4-483B-A447-7DABAE959FFD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4-483B-A447-7DABAE959FF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4-483B-A447-7DABAE959FFD}"/>
              </c:ext>
            </c:extLst>
          </c:dPt>
          <c:dPt>
            <c:idx val="3"/>
            <c:bubble3D val="0"/>
            <c:spPr>
              <a:solidFill>
                <a:srgbClr val="E9D5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4-483B-A447-7DABAE959FFD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64-483B-A447-7DABAE959FFD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64-483B-A447-7DABAE959FF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64-483B-A447-7DABAE959FFD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F26BA6B2-D484-4500-9B91-1CE4ABA4635A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B64-483B-A447-7DABAE959F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ED0C8D-4FAD-4BD5-BD6D-802E9786DEB0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B64-483B-A447-7DABAE959F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Septiembre'!$C$2:$I$2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Septiembre'!$C$38:$I$38</c:f>
              <c:numCache>
                <c:formatCode>@</c:formatCode>
                <c:ptCount val="7"/>
                <c:pt idx="0">
                  <c:v>95</c:v>
                </c:pt>
                <c:pt idx="1">
                  <c:v>11</c:v>
                </c:pt>
                <c:pt idx="2">
                  <c:v>351</c:v>
                </c:pt>
                <c:pt idx="3">
                  <c:v>208</c:v>
                </c:pt>
                <c:pt idx="4">
                  <c:v>71</c:v>
                </c:pt>
                <c:pt idx="5">
                  <c:v>6</c:v>
                </c:pt>
                <c:pt idx="6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132-BB17-684430D4D8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Septiembre'!$I$46</c:f>
              <c:strCache>
                <c:ptCount val="1"/>
                <c:pt idx="0">
                  <c:v>Semana  1
01 al 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Septiembre'!$AC$45:$AD$45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Septiembre'!$AC$46:$AD$46</c:f>
              <c:numCache>
                <c:formatCode>General</c:formatCode>
                <c:ptCount val="2"/>
                <c:pt idx="0">
                  <c:v>100</c:v>
                </c:pt>
                <c:pt idx="1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89A-A582-ABA95FE3BA37}"/>
            </c:ext>
          </c:extLst>
        </c:ser>
        <c:ser>
          <c:idx val="1"/>
          <c:order val="1"/>
          <c:tx>
            <c:strRef>
              <c:f>'Mensual Septiembre'!$I$47</c:f>
              <c:strCache>
                <c:ptCount val="1"/>
                <c:pt idx="0">
                  <c:v>Semana 2
05 al 11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Septiembre'!$AC$45:$AD$45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Septiembre'!$AC$47:$AD$47</c:f>
              <c:numCache>
                <c:formatCode>General</c:formatCode>
                <c:ptCount val="2"/>
                <c:pt idx="0">
                  <c:v>188</c:v>
                </c:pt>
                <c:pt idx="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6-489A-A582-ABA95FE3BA37}"/>
            </c:ext>
          </c:extLst>
        </c:ser>
        <c:ser>
          <c:idx val="2"/>
          <c:order val="2"/>
          <c:tx>
            <c:strRef>
              <c:f>'Mensual Septiembre'!$I$48</c:f>
              <c:strCache>
                <c:ptCount val="1"/>
                <c:pt idx="0">
                  <c:v>Semana 3
12 al 18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Septiembre'!$AC$45:$AD$45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Septiembre'!$AC$48:$AD$48</c:f>
              <c:numCache>
                <c:formatCode>General</c:formatCode>
                <c:ptCount val="2"/>
                <c:pt idx="0">
                  <c:v>172</c:v>
                </c:pt>
                <c:pt idx="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89A-A582-ABA95FE3BA37}"/>
            </c:ext>
          </c:extLst>
        </c:ser>
        <c:ser>
          <c:idx val="3"/>
          <c:order val="3"/>
          <c:tx>
            <c:strRef>
              <c:f>'Mensual Septiembre'!$I$49</c:f>
              <c:strCache>
                <c:ptCount val="1"/>
                <c:pt idx="0">
                  <c:v>Semana 4
19 al 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Septiembre'!$AC$45:$AD$45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Septiembre'!$AC$49:$AD$49</c:f>
              <c:numCache>
                <c:formatCode>General</c:formatCode>
                <c:ptCount val="2"/>
                <c:pt idx="0">
                  <c:v>172</c:v>
                </c:pt>
                <c:pt idx="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6-489A-A582-ABA95FE3BA37}"/>
            </c:ext>
          </c:extLst>
        </c:ser>
        <c:ser>
          <c:idx val="4"/>
          <c:order val="4"/>
          <c:tx>
            <c:strRef>
              <c:f>'Mensual Septiembre'!$I$50</c:f>
              <c:strCache>
                <c:ptCount val="1"/>
                <c:pt idx="0">
                  <c:v>Semana 5
26 al 30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Septiembre'!$AC$45:$AD$45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Septiembre'!$AC$50:$AD$50</c:f>
              <c:numCache>
                <c:formatCode>General</c:formatCode>
                <c:ptCount val="2"/>
                <c:pt idx="0">
                  <c:v>136</c:v>
                </c:pt>
                <c:pt idx="1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6-489A-A582-ABA95FE3B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79472"/>
        <c:axId val="1470431600"/>
      </c:barChart>
      <c:catAx>
        <c:axId val="1708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70431600"/>
        <c:crosses val="autoZero"/>
        <c:auto val="1"/>
        <c:lblAlgn val="ctr"/>
        <c:lblOffset val="100"/>
        <c:noMultiLvlLbl val="0"/>
      </c:catAx>
      <c:valAx>
        <c:axId val="147043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Septiembre'!$N$55</c:f>
              <c:strCache>
                <c:ptCount val="1"/>
                <c:pt idx="0">
                  <c:v>Asesorías Telmujer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Septiembre'!$N$56:$N$86</c:f>
              <c:numCache>
                <c:formatCode>General</c:formatCode>
                <c:ptCount val="31"/>
                <c:pt idx="0">
                  <c:v>15</c:v>
                </c:pt>
                <c:pt idx="1">
                  <c:v>35</c:v>
                </c:pt>
                <c:pt idx="2">
                  <c:v>22</c:v>
                </c:pt>
                <c:pt idx="3">
                  <c:v>28</c:v>
                </c:pt>
                <c:pt idx="4">
                  <c:v>37</c:v>
                </c:pt>
                <c:pt idx="5">
                  <c:v>15</c:v>
                </c:pt>
                <c:pt idx="6">
                  <c:v>25</c:v>
                </c:pt>
                <c:pt idx="7">
                  <c:v>31</c:v>
                </c:pt>
                <c:pt idx="8">
                  <c:v>20</c:v>
                </c:pt>
                <c:pt idx="9">
                  <c:v>37</c:v>
                </c:pt>
                <c:pt idx="10">
                  <c:v>23</c:v>
                </c:pt>
                <c:pt idx="11">
                  <c:v>35</c:v>
                </c:pt>
                <c:pt idx="12">
                  <c:v>22</c:v>
                </c:pt>
                <c:pt idx="13">
                  <c:v>15</c:v>
                </c:pt>
                <c:pt idx="14">
                  <c:v>27</c:v>
                </c:pt>
                <c:pt idx="15">
                  <c:v>16</c:v>
                </c:pt>
                <c:pt idx="16">
                  <c:v>38</c:v>
                </c:pt>
                <c:pt idx="17">
                  <c:v>19</c:v>
                </c:pt>
                <c:pt idx="18">
                  <c:v>15</c:v>
                </c:pt>
                <c:pt idx="19">
                  <c:v>22</c:v>
                </c:pt>
                <c:pt idx="20">
                  <c:v>21</c:v>
                </c:pt>
                <c:pt idx="21">
                  <c:v>38</c:v>
                </c:pt>
                <c:pt idx="22">
                  <c:v>29</c:v>
                </c:pt>
                <c:pt idx="23">
                  <c:v>20</c:v>
                </c:pt>
                <c:pt idx="24">
                  <c:v>27</c:v>
                </c:pt>
                <c:pt idx="25">
                  <c:v>20</c:v>
                </c:pt>
                <c:pt idx="26">
                  <c:v>32</c:v>
                </c:pt>
                <c:pt idx="27">
                  <c:v>30</c:v>
                </c:pt>
                <c:pt idx="28">
                  <c:v>22</c:v>
                </c:pt>
                <c:pt idx="29">
                  <c:v>32</c:v>
                </c:pt>
                <c:pt idx="30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25D-AFD0-0671D9138B37}"/>
            </c:ext>
          </c:extLst>
        </c:ser>
        <c:ser>
          <c:idx val="1"/>
          <c:order val="1"/>
          <c:tx>
            <c:strRef>
              <c:f>'Mensual Septiembre'!$O$55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Septiembre'!$O$56:$O$86</c:f>
              <c:numCache>
                <c:formatCode>General</c:formatCode>
                <c:ptCount val="31"/>
                <c:pt idx="0">
                  <c:v>64</c:v>
                </c:pt>
                <c:pt idx="1">
                  <c:v>87</c:v>
                </c:pt>
                <c:pt idx="2">
                  <c:v>88</c:v>
                </c:pt>
                <c:pt idx="3">
                  <c:v>144</c:v>
                </c:pt>
                <c:pt idx="4">
                  <c:v>102</c:v>
                </c:pt>
                <c:pt idx="5">
                  <c:v>53</c:v>
                </c:pt>
                <c:pt idx="6">
                  <c:v>58</c:v>
                </c:pt>
                <c:pt idx="7">
                  <c:v>54</c:v>
                </c:pt>
                <c:pt idx="8">
                  <c:v>77</c:v>
                </c:pt>
                <c:pt idx="9">
                  <c:v>82</c:v>
                </c:pt>
                <c:pt idx="10">
                  <c:v>140</c:v>
                </c:pt>
                <c:pt idx="11">
                  <c:v>74</c:v>
                </c:pt>
                <c:pt idx="12">
                  <c:v>76</c:v>
                </c:pt>
                <c:pt idx="13">
                  <c:v>66</c:v>
                </c:pt>
                <c:pt idx="14">
                  <c:v>86</c:v>
                </c:pt>
                <c:pt idx="15">
                  <c:v>146</c:v>
                </c:pt>
                <c:pt idx="16">
                  <c:v>105</c:v>
                </c:pt>
                <c:pt idx="17">
                  <c:v>104</c:v>
                </c:pt>
                <c:pt idx="18">
                  <c:v>81</c:v>
                </c:pt>
                <c:pt idx="19">
                  <c:v>53</c:v>
                </c:pt>
                <c:pt idx="20">
                  <c:v>66</c:v>
                </c:pt>
                <c:pt idx="21">
                  <c:v>79</c:v>
                </c:pt>
                <c:pt idx="22">
                  <c:v>62</c:v>
                </c:pt>
                <c:pt idx="23">
                  <c:v>101</c:v>
                </c:pt>
                <c:pt idx="24">
                  <c:v>113</c:v>
                </c:pt>
                <c:pt idx="25">
                  <c:v>113</c:v>
                </c:pt>
                <c:pt idx="26">
                  <c:v>56</c:v>
                </c:pt>
                <c:pt idx="27">
                  <c:v>72</c:v>
                </c:pt>
                <c:pt idx="28">
                  <c:v>76</c:v>
                </c:pt>
                <c:pt idx="29">
                  <c:v>76</c:v>
                </c:pt>
                <c:pt idx="30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25D-AFD0-0671D9138B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595424"/>
        <c:axId val="999281968"/>
      </c:lineChart>
      <c:catAx>
        <c:axId val="9885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968"/>
        <c:crosses val="autoZero"/>
        <c:auto val="1"/>
        <c:lblAlgn val="ctr"/>
        <c:lblOffset val="100"/>
        <c:noMultiLvlLbl val="0"/>
      </c:catAx>
      <c:valAx>
        <c:axId val="99928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98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Septiembre'!$I$46</c:f>
              <c:strCache>
                <c:ptCount val="1"/>
                <c:pt idx="0">
                  <c:v>Semana  1
01 al 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Septiembre'!$AF$45:$AH$45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Septiembre'!$AF$46:$AH$46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641-A647-9FE9A82AFA4B}"/>
            </c:ext>
          </c:extLst>
        </c:ser>
        <c:ser>
          <c:idx val="1"/>
          <c:order val="1"/>
          <c:tx>
            <c:strRef>
              <c:f>'Mensual Septiembre'!$I$47</c:f>
              <c:strCache>
                <c:ptCount val="1"/>
                <c:pt idx="0">
                  <c:v>Semana 2
05 al 11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Septiembre'!$AF$45:$AH$45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Septiembre'!$AF$47:$AH$47</c:f>
              <c:numCache>
                <c:formatCode>General</c:formatCode>
                <c:ptCount val="3"/>
                <c:pt idx="0">
                  <c:v>22</c:v>
                </c:pt>
                <c:pt idx="1">
                  <c:v>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C-4641-A647-9FE9A82AFA4B}"/>
            </c:ext>
          </c:extLst>
        </c:ser>
        <c:ser>
          <c:idx val="2"/>
          <c:order val="2"/>
          <c:tx>
            <c:strRef>
              <c:f>'Mensual Septiembre'!$I$48</c:f>
              <c:strCache>
                <c:ptCount val="1"/>
                <c:pt idx="0">
                  <c:v>Semana 3
12 al 18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Septiembre'!$AF$45:$AH$45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Septiembre'!$AF$48:$AH$48</c:f>
              <c:numCache>
                <c:formatCode>General</c:formatCode>
                <c:ptCount val="3"/>
                <c:pt idx="0">
                  <c:v>30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C-4641-A647-9FE9A82AFA4B}"/>
            </c:ext>
          </c:extLst>
        </c:ser>
        <c:ser>
          <c:idx val="3"/>
          <c:order val="3"/>
          <c:tx>
            <c:strRef>
              <c:f>'Mensual Septiembre'!$I$49</c:f>
              <c:strCache>
                <c:ptCount val="1"/>
                <c:pt idx="0">
                  <c:v>Semana 4
19 al 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Septiembre'!$AF$45:$AH$45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Septiembre'!$AF$49:$AH$49</c:f>
              <c:numCache>
                <c:formatCode>General</c:formatCode>
                <c:ptCount val="3"/>
                <c:pt idx="0">
                  <c:v>28</c:v>
                </c:pt>
                <c:pt idx="1">
                  <c:v>31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C-4641-A647-9FE9A82AFA4B}"/>
            </c:ext>
          </c:extLst>
        </c:ser>
        <c:ser>
          <c:idx val="4"/>
          <c:order val="4"/>
          <c:tx>
            <c:strRef>
              <c:f>'Mensual Septiembre'!$I$50</c:f>
              <c:strCache>
                <c:ptCount val="1"/>
                <c:pt idx="0">
                  <c:v>Semana 5
26 al 30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Septiembre'!$AF$45:$AH$45</c:f>
              <c:strCache>
                <c:ptCount val="3"/>
                <c:pt idx="0">
                  <c:v>Atenciones psicológicas y jurídicas Refugio</c:v>
                </c:pt>
                <c:pt idx="1">
                  <c:v>Atención psicológica de primera vez y subsecuente a NNyA en Refugio</c:v>
                </c:pt>
                <c:pt idx="2">
                  <c:v>Ingresos al Refugio</c:v>
                </c:pt>
              </c:strCache>
            </c:strRef>
          </c:cat>
          <c:val>
            <c:numRef>
              <c:f>'Mensual Septiembre'!$AF$50:$AH$50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5C-4641-A647-9FE9A82A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2445408"/>
        <c:axId val="1119563952"/>
      </c:barChart>
      <c:catAx>
        <c:axId val="1082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3952"/>
        <c:crosses val="autoZero"/>
        <c:auto val="1"/>
        <c:lblAlgn val="ctr"/>
        <c:lblOffset val="100"/>
        <c:noMultiLvlLbl val="0"/>
      </c:catAx>
      <c:valAx>
        <c:axId val="111956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24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32757292635757E-2"/>
          <c:y val="0.65970382346435008"/>
          <c:w val="0.89999991889035524"/>
          <c:h val="0.3402961765356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Septiembre'!$P$55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Septiembre'!$P$56:$P$86</c:f>
              <c:numCache>
                <c:formatCode>General</c:formatCode>
                <c:ptCount val="31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5-4917-8A48-2322900F6DAB}"/>
            </c:ext>
          </c:extLst>
        </c:ser>
        <c:ser>
          <c:idx val="1"/>
          <c:order val="1"/>
          <c:tx>
            <c:strRef>
              <c:f>'Mensual Septiembre'!$Q$55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Septiembre'!$Q$56:$Q$86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917-8A48-2322900F6DAB}"/>
            </c:ext>
          </c:extLst>
        </c:ser>
        <c:ser>
          <c:idx val="2"/>
          <c:order val="2"/>
          <c:tx>
            <c:strRef>
              <c:f>'Mensual Septiembre'!$R$55</c:f>
              <c:strCache>
                <c:ptCount val="1"/>
                <c:pt idx="0">
                  <c:v>Ingresos al Refugio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Septiembre'!$R$56:$R$86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5-4917-8A48-2322900F6D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407808"/>
        <c:axId val="999281136"/>
      </c:lineChart>
      <c:catAx>
        <c:axId val="1082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999281136"/>
        <c:crosses val="autoZero"/>
        <c:auto val="1"/>
        <c:lblAlgn val="ctr"/>
        <c:lblOffset val="100"/>
        <c:noMultiLvlLbl val="0"/>
      </c:catAx>
      <c:valAx>
        <c:axId val="999281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082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Septiembre'!$V$58:$V$62</c:f>
              <c:strCache>
                <c:ptCount val="5"/>
                <c:pt idx="0">
                  <c:v>Refugio</c:v>
                </c:pt>
                <c:pt idx="1">
                  <c:v>Telmujer</c:v>
                </c:pt>
                <c:pt idx="2">
                  <c:v>UAMs</c:v>
                </c:pt>
                <c:pt idx="3">
                  <c:v>Centro de Empoderamiento</c:v>
                </c:pt>
                <c:pt idx="4">
                  <c:v>Centro Integral</c:v>
                </c:pt>
              </c:strCache>
            </c:strRef>
          </c:cat>
          <c:val>
            <c:numRef>
              <c:f>'Mensual Septiembre'!$W$58:$W$62</c:f>
              <c:numCache>
                <c:formatCode>General</c:formatCode>
                <c:ptCount val="5"/>
                <c:pt idx="0">
                  <c:v>217</c:v>
                </c:pt>
                <c:pt idx="1">
                  <c:v>3322</c:v>
                </c:pt>
                <c:pt idx="2">
                  <c:v>1582</c:v>
                </c:pt>
                <c:pt idx="3">
                  <c:v>156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6D0-B1EB-BE0A8A7C2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081204976"/>
        <c:axId val="1119565616"/>
      </c:barChart>
      <c:catAx>
        <c:axId val="108120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5616"/>
        <c:crosses val="autoZero"/>
        <c:auto val="1"/>
        <c:lblAlgn val="ctr"/>
        <c:lblOffset val="100"/>
        <c:noMultiLvlLbl val="0"/>
      </c:catAx>
      <c:valAx>
        <c:axId val="1119565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12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Atención a mujeres en Centro Integral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178</c:v>
                </c:pt>
                <c:pt idx="3">
                  <c:v>179</c:v>
                </c:pt>
                <c:pt idx="4">
                  <c:v>174</c:v>
                </c:pt>
                <c:pt idx="5">
                  <c:v>171</c:v>
                </c:pt>
                <c:pt idx="6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0-434D-A7E3-011452CD45D3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Atención a NNyA en Centro de Empoderamiento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8D0-434D-A7E3-011452CD45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D0-434D-A7E3-011452CD45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D0-434D-A7E3-011452CD45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D0-434D-A7E3-011452CD45D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8D0-434D-A7E3-011452CD45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23</c:v>
                </c:pt>
                <c:pt idx="4">
                  <c:v>36</c:v>
                </c:pt>
                <c:pt idx="5">
                  <c:v>45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0-434D-A7E3-011452CD45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22348608"/>
        <c:axId val="1119566448"/>
      </c:barChart>
      <c:catAx>
        <c:axId val="11223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19566448"/>
        <c:crosses val="autoZero"/>
        <c:auto val="1"/>
        <c:lblAlgn val="ctr"/>
        <c:lblOffset val="100"/>
        <c:noMultiLvlLbl val="0"/>
      </c:catAx>
      <c:valAx>
        <c:axId val="1119566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2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r>
              <a:rPr lang="es-MX">
                <a:latin typeface="Adelle Sans Light" panose="02000503000000020004" pitchFamily="50" charset="0"/>
              </a:rPr>
              <a:t>Servicios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Asesorías Telmujer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Hoja4!$F$2:$F$8</c:f>
              <c:numCache>
                <c:formatCode>General</c:formatCode>
                <c:ptCount val="7"/>
                <c:pt idx="0">
                  <c:v>97</c:v>
                </c:pt>
                <c:pt idx="1">
                  <c:v>117</c:v>
                </c:pt>
                <c:pt idx="2">
                  <c:v>132</c:v>
                </c:pt>
                <c:pt idx="3">
                  <c:v>133</c:v>
                </c:pt>
                <c:pt idx="4">
                  <c:v>91</c:v>
                </c:pt>
                <c:pt idx="5">
                  <c:v>91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996-86C6-BA2CBAFDE9EA}"/>
            </c:ext>
          </c:extLst>
        </c:ser>
        <c:ser>
          <c:idx val="1"/>
          <c:order val="1"/>
          <c:tx>
            <c:strRef>
              <c:f>Hoja4!$G$1</c:f>
              <c:strCache>
                <c:ptCount val="1"/>
                <c:pt idx="0">
                  <c:v>Incidentes de conocimiento Telmujer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Hoja4!$G$2:$G$8</c:f>
              <c:numCache>
                <c:formatCode>General</c:formatCode>
                <c:ptCount val="7"/>
                <c:pt idx="0">
                  <c:v>501</c:v>
                </c:pt>
                <c:pt idx="1">
                  <c:v>376</c:v>
                </c:pt>
                <c:pt idx="2">
                  <c:v>448</c:v>
                </c:pt>
                <c:pt idx="3">
                  <c:v>359</c:v>
                </c:pt>
                <c:pt idx="4">
                  <c:v>262</c:v>
                </c:pt>
                <c:pt idx="5">
                  <c:v>238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4996-86C6-BA2CBAFDE9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152244240"/>
        <c:axId val="1157287248"/>
      </c:barChart>
      <c:catAx>
        <c:axId val="11522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57287248"/>
        <c:crosses val="autoZero"/>
        <c:auto val="1"/>
        <c:lblAlgn val="ctr"/>
        <c:lblOffset val="100"/>
        <c:noMultiLvlLbl val="0"/>
      </c:catAx>
      <c:valAx>
        <c:axId val="11572872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22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Hoja4!$H$1</c:f>
              <c:strCache>
                <c:ptCount val="1"/>
                <c:pt idx="0">
                  <c:v>Atenciones psicológicas y jurídicas Refugio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39</c:v>
                </c:pt>
                <c:pt idx="4">
                  <c:v>24</c:v>
                </c:pt>
                <c:pt idx="5">
                  <c:v>24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726-AE92-CF3115E004A8}"/>
            </c:ext>
          </c:extLst>
        </c:ser>
        <c:ser>
          <c:idx val="1"/>
          <c:order val="1"/>
          <c:tx>
            <c:strRef>
              <c:f>Hoja4!$I$1</c:f>
              <c:strCache>
                <c:ptCount val="1"/>
                <c:pt idx="0">
                  <c:v>Atención psicológica de primera vez y subsecuente a NNyA en Refugio</c:v>
                </c:pt>
              </c:strCache>
            </c:strRef>
          </c:tx>
          <c:spPr>
            <a:solidFill>
              <a:srgbClr val="3C355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F5E-4726-AE92-CF3115E004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F5E-4726-AE92-CF3115E004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F5E-4726-AE92-CF3115E004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F5E-4726-AE92-CF3115E004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delle Sans Light" panose="02000503000000020004" pitchFamily="50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F5E-4726-AE92-CF3115E004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29</c:v>
                </c:pt>
                <c:pt idx="5">
                  <c:v>18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726-AE92-CF3115E004A8}"/>
            </c:ext>
          </c:extLst>
        </c:ser>
        <c:ser>
          <c:idx val="2"/>
          <c:order val="2"/>
          <c:tx>
            <c:strRef>
              <c:f>Hoja4!$J$1</c:f>
              <c:strCache>
                <c:ptCount val="1"/>
                <c:pt idx="0">
                  <c:v>Ingresos al Refugio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Hoja4!$A$2:$A$8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Hoja4!$J$2:$J$8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E-4726-AE92-CF3115E004A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909415344"/>
        <c:axId val="1120035216"/>
      </c:barChart>
      <c:catAx>
        <c:axId val="90941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120035216"/>
        <c:crosses val="autoZero"/>
        <c:auto val="1"/>
        <c:lblAlgn val="ctr"/>
        <c:lblOffset val="100"/>
        <c:noMultiLvlLbl val="0"/>
      </c:catAx>
      <c:valAx>
        <c:axId val="1120035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9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Septiembre'!$I$46</c:f>
              <c:strCache>
                <c:ptCount val="1"/>
                <c:pt idx="0">
                  <c:v>Semana  1
01 al 04</c:v>
                </c:pt>
              </c:strCache>
            </c:strRef>
          </c:tx>
          <c:spPr>
            <a:solidFill>
              <a:srgbClr val="EBE5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Septiembre'!$J$45:$P$45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Septiembre'!$J$46:$P$46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34</c:v>
                </c:pt>
                <c:pt idx="3">
                  <c:v>26</c:v>
                </c:pt>
                <c:pt idx="4">
                  <c:v>6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B-48DA-9F4D-B0222C543D04}"/>
            </c:ext>
          </c:extLst>
        </c:ser>
        <c:ser>
          <c:idx val="1"/>
          <c:order val="1"/>
          <c:tx>
            <c:strRef>
              <c:f>'Mensual Septiembre'!$I$47</c:f>
              <c:strCache>
                <c:ptCount val="1"/>
                <c:pt idx="0">
                  <c:v>Semana 2
05 al 11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Septiembre'!$J$45:$P$45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Septiembre'!$J$47:$P$47</c:f>
              <c:numCache>
                <c:formatCode>General</c:formatCode>
                <c:ptCount val="7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34</c:v>
                </c:pt>
                <c:pt idx="4">
                  <c:v>20</c:v>
                </c:pt>
                <c:pt idx="5">
                  <c:v>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B-48DA-9F4D-B0222C543D04}"/>
            </c:ext>
          </c:extLst>
        </c:ser>
        <c:ser>
          <c:idx val="2"/>
          <c:order val="2"/>
          <c:tx>
            <c:strRef>
              <c:f>'Mensual Septiembre'!$I$48</c:f>
              <c:strCache>
                <c:ptCount val="1"/>
                <c:pt idx="0">
                  <c:v>Semana 3
12 al 18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Septiembre'!$J$45:$P$45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Septiembre'!$J$48:$P$48</c:f>
              <c:numCache>
                <c:formatCode>General</c:formatCode>
                <c:ptCount val="7"/>
                <c:pt idx="0">
                  <c:v>11</c:v>
                </c:pt>
                <c:pt idx="1">
                  <c:v>4</c:v>
                </c:pt>
                <c:pt idx="2">
                  <c:v>63</c:v>
                </c:pt>
                <c:pt idx="3">
                  <c:v>39</c:v>
                </c:pt>
                <c:pt idx="4">
                  <c:v>14</c:v>
                </c:pt>
                <c:pt idx="5">
                  <c:v>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B-48DA-9F4D-B0222C543D04}"/>
            </c:ext>
          </c:extLst>
        </c:ser>
        <c:ser>
          <c:idx val="3"/>
          <c:order val="3"/>
          <c:tx>
            <c:strRef>
              <c:f>'Mensual Septiembre'!$I$49</c:f>
              <c:strCache>
                <c:ptCount val="1"/>
                <c:pt idx="0">
                  <c:v>Semana 4
19 al 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Septiembre'!$J$45:$P$45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Septiembre'!$J$49:$P$49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92</c:v>
                </c:pt>
                <c:pt idx="3">
                  <c:v>50</c:v>
                </c:pt>
                <c:pt idx="4">
                  <c:v>20</c:v>
                </c:pt>
                <c:pt idx="5">
                  <c:v>1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B-48DA-9F4D-B0222C543D04}"/>
            </c:ext>
          </c:extLst>
        </c:ser>
        <c:ser>
          <c:idx val="4"/>
          <c:order val="4"/>
          <c:tx>
            <c:strRef>
              <c:f>'Mensual Septiembre'!$I$50</c:f>
              <c:strCache>
                <c:ptCount val="1"/>
                <c:pt idx="0">
                  <c:v>Semana 5
26 al 30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Septiembre'!$J$45:$P$45</c:f>
              <c:strCache>
                <c:ptCount val="7"/>
                <c:pt idx="0">
                  <c:v>Atenciones primer contacto presenciales</c:v>
                </c:pt>
                <c:pt idx="1">
                  <c:v>Atenciones primer contacto a distancia</c:v>
                </c:pt>
                <c:pt idx="2">
                  <c:v>Atenciones seguimiento psicológico</c:v>
                </c:pt>
                <c:pt idx="3">
                  <c:v>Atenciones vía WhatsApp</c:v>
                </c:pt>
                <c:pt idx="4">
                  <c:v>Asesorías jurídicas subsecuentes</c:v>
                </c:pt>
                <c:pt idx="5">
                  <c:v>Acompañamientos jurídicos</c:v>
                </c:pt>
                <c:pt idx="6">
                  <c:v>Seguimientos de Trabajo Social</c:v>
                </c:pt>
              </c:strCache>
            </c:strRef>
          </c:cat>
          <c:val>
            <c:numRef>
              <c:f>'Mensual Septiembre'!$J$50:$P$50</c:f>
              <c:numCache>
                <c:formatCode>General</c:formatCode>
                <c:ptCount val="7"/>
                <c:pt idx="0">
                  <c:v>29</c:v>
                </c:pt>
                <c:pt idx="1">
                  <c:v>0</c:v>
                </c:pt>
                <c:pt idx="2">
                  <c:v>77</c:v>
                </c:pt>
                <c:pt idx="3">
                  <c:v>59</c:v>
                </c:pt>
                <c:pt idx="4">
                  <c:v>11</c:v>
                </c:pt>
                <c:pt idx="5">
                  <c:v>1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B-48DA-9F4D-B0222C543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0106032"/>
        <c:axId val="1469438512"/>
      </c:barChart>
      <c:catAx>
        <c:axId val="15201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9438512"/>
        <c:crosses val="autoZero"/>
        <c:auto val="1"/>
        <c:lblAlgn val="ctr"/>
        <c:lblOffset val="100"/>
        <c:noMultiLvlLbl val="0"/>
      </c:catAx>
      <c:valAx>
        <c:axId val="1469438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01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3C3551"/>
            </a:solidFill>
          </c:spPr>
          <c:dPt>
            <c:idx val="0"/>
            <c:bubble3D val="0"/>
            <c:spPr>
              <a:solidFill>
                <a:srgbClr val="E3D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4-43D0-9984-0F8F0384F8BB}"/>
              </c:ext>
            </c:extLst>
          </c:dPt>
          <c:dPt>
            <c:idx val="1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4-43D0-9984-0F8F0384F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Septiembre'!$K$2:$L$2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Septiembre'!$K$38:$L$38</c:f>
              <c:numCache>
                <c:formatCode>@</c:formatCode>
                <c:ptCount val="2"/>
                <c:pt idx="0">
                  <c:v>28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348-94AA-13D67ED6FD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Septiembre'!$I$46</c:f>
              <c:strCache>
                <c:ptCount val="1"/>
                <c:pt idx="0">
                  <c:v>Semana  1
01 al 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Septiembre'!$R$45:$S$45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Septiembre'!$R$46:$S$46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9CC-A171-CC520AAA2E1D}"/>
            </c:ext>
          </c:extLst>
        </c:ser>
        <c:ser>
          <c:idx val="1"/>
          <c:order val="1"/>
          <c:tx>
            <c:strRef>
              <c:f>'Mensual Septiembre'!$I$47</c:f>
              <c:strCache>
                <c:ptCount val="1"/>
                <c:pt idx="0">
                  <c:v>Semana 2
05 al 11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Septiembre'!$R$45:$S$45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Septiembre'!$R$47:$S$47</c:f>
              <c:numCache>
                <c:formatCode>General</c:formatCode>
                <c:ptCount val="2"/>
                <c:pt idx="0">
                  <c:v>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9CC-A171-CC520AAA2E1D}"/>
            </c:ext>
          </c:extLst>
        </c:ser>
        <c:ser>
          <c:idx val="2"/>
          <c:order val="2"/>
          <c:tx>
            <c:strRef>
              <c:f>'Mensual Septiembre'!$I$48</c:f>
              <c:strCache>
                <c:ptCount val="1"/>
                <c:pt idx="0">
                  <c:v>Semana 3
12 al 18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Septiembre'!$R$45:$S$45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Septiembre'!$R$48:$S$48</c:f>
              <c:numCache>
                <c:formatCode>General</c:formatCode>
                <c:ptCount val="2"/>
                <c:pt idx="0">
                  <c:v>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9CC-A171-CC520AAA2E1D}"/>
            </c:ext>
          </c:extLst>
        </c:ser>
        <c:ser>
          <c:idx val="3"/>
          <c:order val="3"/>
          <c:tx>
            <c:strRef>
              <c:f>'Mensual Septiembre'!$I$49</c:f>
              <c:strCache>
                <c:ptCount val="1"/>
                <c:pt idx="0">
                  <c:v>Semana 4
19 al 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8-4282-8FFC-D7E1633D8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Septiembre'!$R$45:$S$45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Septiembre'!$R$49:$S$49</c:f>
              <c:numCache>
                <c:formatCode>General</c:formatCode>
                <c:ptCount val="2"/>
                <c:pt idx="0">
                  <c:v>12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9CC-A171-CC520AAA2E1D}"/>
            </c:ext>
          </c:extLst>
        </c:ser>
        <c:ser>
          <c:idx val="4"/>
          <c:order val="4"/>
          <c:tx>
            <c:strRef>
              <c:f>'Mensual Septiembre'!$I$50</c:f>
              <c:strCache>
                <c:ptCount val="1"/>
                <c:pt idx="0">
                  <c:v>Semana 5
26 al 30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Septiembre'!$R$45:$S$45</c:f>
              <c:strCache>
                <c:ptCount val="2"/>
                <c:pt idx="0">
                  <c:v>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'Mensual Septiembre'!$R$50:$S$50</c:f>
              <c:numCache>
                <c:formatCode>General</c:formatCode>
                <c:ptCount val="2"/>
                <c:pt idx="0">
                  <c:v>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9CC-A171-CC520AAA2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1775504"/>
        <c:axId val="1631600864"/>
      </c:barChart>
      <c:catAx>
        <c:axId val="14717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31600864"/>
        <c:crosses val="autoZero"/>
        <c:auto val="1"/>
        <c:lblAlgn val="ctr"/>
        <c:lblOffset val="100"/>
        <c:noMultiLvlLbl val="0"/>
      </c:catAx>
      <c:valAx>
        <c:axId val="1631600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1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Septiembre'!$J$55</c:f>
              <c:strCache>
                <c:ptCount val="1"/>
                <c:pt idx="0">
                  <c:v>Total Centro Integral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Septiembre'!$J$56:$J$86</c:f>
              <c:numCache>
                <c:formatCode>General</c:formatCode>
                <c:ptCount val="31"/>
                <c:pt idx="0">
                  <c:v>40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48</c:v>
                </c:pt>
                <c:pt idx="6">
                  <c:v>41</c:v>
                </c:pt>
                <c:pt idx="7">
                  <c:v>35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64</c:v>
                </c:pt>
                <c:pt idx="12">
                  <c:v>40</c:v>
                </c:pt>
                <c:pt idx="13">
                  <c:v>36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</c:v>
                </c:pt>
                <c:pt idx="19">
                  <c:v>48</c:v>
                </c:pt>
                <c:pt idx="20">
                  <c:v>54</c:v>
                </c:pt>
                <c:pt idx="21">
                  <c:v>40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59</c:v>
                </c:pt>
                <c:pt idx="26">
                  <c:v>35</c:v>
                </c:pt>
                <c:pt idx="27">
                  <c:v>43</c:v>
                </c:pt>
                <c:pt idx="28">
                  <c:v>46</c:v>
                </c:pt>
                <c:pt idx="29">
                  <c:v>38</c:v>
                </c:pt>
                <c:pt idx="3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E39-A956-9797384FAB81}"/>
            </c:ext>
          </c:extLst>
        </c:ser>
        <c:ser>
          <c:idx val="1"/>
          <c:order val="1"/>
          <c:tx>
            <c:strRef>
              <c:f>'Mensual Septiembre'!$K$55</c:f>
              <c:strCache>
                <c:ptCount val="1"/>
                <c:pt idx="0">
                  <c:v>Total Centro de Empoderamiento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Septiembre'!$K$55:$K$85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10</c:v>
                </c:pt>
                <c:pt idx="29">
                  <c:v>7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E39-A956-9797384F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18928"/>
        <c:axId val="1466864464"/>
      </c:lineChart>
      <c:catAx>
        <c:axId val="146731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466864464"/>
        <c:crosses val="autoZero"/>
        <c:auto val="1"/>
        <c:lblAlgn val="ctr"/>
        <c:lblOffset val="100"/>
        <c:noMultiLvlLbl val="0"/>
      </c:catAx>
      <c:valAx>
        <c:axId val="14668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46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3D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77-40EB-9E57-489D3C4CA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77-40EB-9E57-489D3C4CA5F1}"/>
              </c:ext>
            </c:extLst>
          </c:dPt>
          <c:dPt>
            <c:idx val="2"/>
            <c:bubble3D val="0"/>
            <c:spPr>
              <a:solidFill>
                <a:srgbClr val="998B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77-40EB-9E57-489D3C4CA5F1}"/>
              </c:ext>
            </c:extLst>
          </c:dPt>
          <c:dPt>
            <c:idx val="3"/>
            <c:bubble3D val="0"/>
            <c:spPr>
              <a:solidFill>
                <a:srgbClr val="E9D5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77-40EB-9E57-489D3C4CA5F1}"/>
              </c:ext>
            </c:extLst>
          </c:dPt>
          <c:dPt>
            <c:idx val="4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77-40EB-9E57-489D3C4CA5F1}"/>
              </c:ext>
            </c:extLst>
          </c:dPt>
          <c:dPt>
            <c:idx val="5"/>
            <c:bubble3D val="0"/>
            <c:spPr>
              <a:solidFill>
                <a:srgbClr val="46244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77-40EB-9E57-489D3C4CA5F1}"/>
              </c:ext>
            </c:extLst>
          </c:dPt>
          <c:dPt>
            <c:idx val="6"/>
            <c:bubble3D val="0"/>
            <c:spPr>
              <a:solidFill>
                <a:srgbClr val="54002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77-40EB-9E57-489D3C4CA5F1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fld id="{115BA3F2-17C8-4E52-B877-32A187A22959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877-40EB-9E57-489D3C4CA5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68EF9C-15B0-4631-8299-118C90576415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[PORCENTAJE]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877-40EB-9E57-489D3C4CA5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Septiembre'!$P$2:$V$2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Septiembre'!$P$38:$V$38</c:f>
              <c:numCache>
                <c:formatCode>@</c:formatCode>
                <c:ptCount val="7"/>
                <c:pt idx="0">
                  <c:v>296</c:v>
                </c:pt>
                <c:pt idx="1">
                  <c:v>0</c:v>
                </c:pt>
                <c:pt idx="2">
                  <c:v>223</c:v>
                </c:pt>
                <c:pt idx="3">
                  <c:v>403</c:v>
                </c:pt>
                <c:pt idx="4">
                  <c:v>182</c:v>
                </c:pt>
                <c:pt idx="5">
                  <c:v>50</c:v>
                </c:pt>
                <c:pt idx="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3-4BDC-A5B8-2F3B232A4E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'Mensual Septiembre'!$I$46</c:f>
              <c:strCache>
                <c:ptCount val="1"/>
                <c:pt idx="0">
                  <c:v>Semana  1
01 al 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Septiembre'!$U$45:$AA$45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Septiembre'!$U$46:$AA$46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33</c:v>
                </c:pt>
                <c:pt idx="3">
                  <c:v>53</c:v>
                </c:pt>
                <c:pt idx="4">
                  <c:v>22</c:v>
                </c:pt>
                <c:pt idx="5">
                  <c:v>7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E-4ED3-92CD-5BB50AFEDE68}"/>
            </c:ext>
          </c:extLst>
        </c:ser>
        <c:ser>
          <c:idx val="1"/>
          <c:order val="1"/>
          <c:tx>
            <c:strRef>
              <c:f>'Mensual Septiembre'!$I$47</c:f>
              <c:strCache>
                <c:ptCount val="1"/>
                <c:pt idx="0">
                  <c:v>Semana 2
05 al 11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Septiembre'!$U$45:$AA$45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Septiembre'!$U$47:$AA$47</c:f>
              <c:numCache>
                <c:formatCode>General</c:formatCode>
                <c:ptCount val="7"/>
                <c:pt idx="0">
                  <c:v>40</c:v>
                </c:pt>
                <c:pt idx="1">
                  <c:v>0</c:v>
                </c:pt>
                <c:pt idx="2">
                  <c:v>69</c:v>
                </c:pt>
                <c:pt idx="3">
                  <c:v>119</c:v>
                </c:pt>
                <c:pt idx="4">
                  <c:v>48</c:v>
                </c:pt>
                <c:pt idx="5">
                  <c:v>17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E-4ED3-92CD-5BB50AFEDE68}"/>
            </c:ext>
          </c:extLst>
        </c:ser>
        <c:ser>
          <c:idx val="2"/>
          <c:order val="2"/>
          <c:tx>
            <c:strRef>
              <c:f>'Mensual Septiembre'!$I$48</c:f>
              <c:strCache>
                <c:ptCount val="1"/>
                <c:pt idx="0">
                  <c:v>Semana 3
12 al 18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Septiembre'!$U$45:$AA$45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Septiembre'!$U$48:$AA$48</c:f>
              <c:numCache>
                <c:formatCode>General</c:formatCode>
                <c:ptCount val="7"/>
                <c:pt idx="0">
                  <c:v>187</c:v>
                </c:pt>
                <c:pt idx="1">
                  <c:v>0</c:v>
                </c:pt>
                <c:pt idx="2">
                  <c:v>29</c:v>
                </c:pt>
                <c:pt idx="3">
                  <c:v>66</c:v>
                </c:pt>
                <c:pt idx="4">
                  <c:v>24</c:v>
                </c:pt>
                <c:pt idx="5">
                  <c:v>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E-4ED3-92CD-5BB50AFEDE68}"/>
            </c:ext>
          </c:extLst>
        </c:ser>
        <c:ser>
          <c:idx val="3"/>
          <c:order val="3"/>
          <c:tx>
            <c:strRef>
              <c:f>'Mensual Septiembre'!$I$49</c:f>
              <c:strCache>
                <c:ptCount val="1"/>
                <c:pt idx="0">
                  <c:v>Semana 4
19 al 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Septiembre'!$U$45:$AA$45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Septiembre'!$U$49:$AA$49</c:f>
              <c:numCache>
                <c:formatCode>General</c:formatCode>
                <c:ptCount val="7"/>
                <c:pt idx="0">
                  <c:v>33</c:v>
                </c:pt>
                <c:pt idx="1">
                  <c:v>0</c:v>
                </c:pt>
                <c:pt idx="2">
                  <c:v>70</c:v>
                </c:pt>
                <c:pt idx="3">
                  <c:v>121</c:v>
                </c:pt>
                <c:pt idx="4">
                  <c:v>59</c:v>
                </c:pt>
                <c:pt idx="5">
                  <c:v>13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E-4ED3-92CD-5BB50AFEDE68}"/>
            </c:ext>
          </c:extLst>
        </c:ser>
        <c:ser>
          <c:idx val="4"/>
          <c:order val="4"/>
          <c:tx>
            <c:strRef>
              <c:f>'Mensual Septiembre'!$I$50</c:f>
              <c:strCache>
                <c:ptCount val="1"/>
                <c:pt idx="0">
                  <c:v>Semana 5
26 al 30</c:v>
                </c:pt>
              </c:strCache>
            </c:strRef>
          </c:tx>
          <c:spPr>
            <a:solidFill>
              <a:srgbClr val="4624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'Mensual Septiembre'!$U$45:$AA$45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en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'Mensual Septiembre'!$U$50:$AA$50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22</c:v>
                </c:pt>
                <c:pt idx="3">
                  <c:v>44</c:v>
                </c:pt>
                <c:pt idx="4">
                  <c:v>29</c:v>
                </c:pt>
                <c:pt idx="5">
                  <c:v>5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E-4ED3-92CD-5BB50AFED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861872"/>
        <c:axId val="1628550144"/>
      </c:barChart>
      <c:catAx>
        <c:axId val="1708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0144"/>
        <c:crosses val="autoZero"/>
        <c:auto val="1"/>
        <c:lblAlgn val="ctr"/>
        <c:lblOffset val="100"/>
        <c:noMultiLvlLbl val="0"/>
      </c:catAx>
      <c:valAx>
        <c:axId val="162855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88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'Mensual Septiembre'!$L$55</c:f>
              <c:strCache>
                <c:ptCount val="1"/>
                <c:pt idx="0">
                  <c:v>Atenciones a mujeres UAM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Septiembre'!$L$56:$L$86</c:f>
              <c:numCache>
                <c:formatCode>General</c:formatCode>
                <c:ptCount val="31"/>
                <c:pt idx="0">
                  <c:v>71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48</c:v>
                </c:pt>
                <c:pt idx="6">
                  <c:v>65</c:v>
                </c:pt>
                <c:pt idx="7">
                  <c:v>75</c:v>
                </c:pt>
                <c:pt idx="8">
                  <c:v>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40</c:v>
                </c:pt>
                <c:pt idx="14">
                  <c:v>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</c:v>
                </c:pt>
                <c:pt idx="19">
                  <c:v>68</c:v>
                </c:pt>
                <c:pt idx="20">
                  <c:v>53</c:v>
                </c:pt>
                <c:pt idx="21">
                  <c:v>68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46</c:v>
                </c:pt>
                <c:pt idx="26">
                  <c:v>30</c:v>
                </c:pt>
                <c:pt idx="27">
                  <c:v>45</c:v>
                </c:pt>
                <c:pt idx="28">
                  <c:v>0</c:v>
                </c:pt>
                <c:pt idx="29">
                  <c:v>0</c:v>
                </c:pt>
                <c:pt idx="30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264-A875-F686E1BF65D5}"/>
            </c:ext>
          </c:extLst>
        </c:ser>
        <c:ser>
          <c:idx val="1"/>
          <c:order val="1"/>
          <c:tx>
            <c:strRef>
              <c:f>'Mensual Septiembre'!$M$55</c:f>
              <c:strCache>
                <c:ptCount val="1"/>
                <c:pt idx="0">
                  <c:v>Atenciones de primera vez y subsecuentes a NNyA (UAM)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'Mensual Septiembre'!$I$56:$I$86</c:f>
              <c:strCache>
                <c:ptCount val="30"/>
                <c:pt idx="0">
                  <c:v>01
J</c:v>
                </c:pt>
                <c:pt idx="1">
                  <c:v>02
V</c:v>
                </c:pt>
                <c:pt idx="2">
                  <c:v>03
S</c:v>
                </c:pt>
                <c:pt idx="3">
                  <c:v>04
D</c:v>
                </c:pt>
                <c:pt idx="4">
                  <c:v>05
L</c:v>
                </c:pt>
                <c:pt idx="5">
                  <c:v>06
MA</c:v>
                </c:pt>
                <c:pt idx="6">
                  <c:v>07
MI</c:v>
                </c:pt>
                <c:pt idx="7">
                  <c:v>08
J</c:v>
                </c:pt>
                <c:pt idx="8">
                  <c:v>09
V</c:v>
                </c:pt>
                <c:pt idx="9">
                  <c:v>10
S</c:v>
                </c:pt>
                <c:pt idx="10">
                  <c:v>11
D</c:v>
                </c:pt>
                <c:pt idx="11">
                  <c:v>12
L</c:v>
                </c:pt>
                <c:pt idx="12">
                  <c:v>13
MA</c:v>
                </c:pt>
                <c:pt idx="13">
                  <c:v>14
MI</c:v>
                </c:pt>
                <c:pt idx="14">
                  <c:v>15
J</c:v>
                </c:pt>
                <c:pt idx="15">
                  <c:v>16
V</c:v>
                </c:pt>
                <c:pt idx="16">
                  <c:v>17
S</c:v>
                </c:pt>
                <c:pt idx="17">
                  <c:v>18
D</c:v>
                </c:pt>
                <c:pt idx="18">
                  <c:v>19
L</c:v>
                </c:pt>
                <c:pt idx="19">
                  <c:v>20
MA</c:v>
                </c:pt>
                <c:pt idx="20">
                  <c:v>21
MI</c:v>
                </c:pt>
                <c:pt idx="21">
                  <c:v>22
J</c:v>
                </c:pt>
                <c:pt idx="22">
                  <c:v>23
V</c:v>
                </c:pt>
                <c:pt idx="23">
                  <c:v>24
S</c:v>
                </c:pt>
                <c:pt idx="24">
                  <c:v>25
D</c:v>
                </c:pt>
                <c:pt idx="25">
                  <c:v>26
L</c:v>
                </c:pt>
                <c:pt idx="26">
                  <c:v>27
MA</c:v>
                </c:pt>
                <c:pt idx="27">
                  <c:v>28
MI</c:v>
                </c:pt>
                <c:pt idx="28">
                  <c:v>29
J</c:v>
                </c:pt>
                <c:pt idx="29">
                  <c:v>30
V</c:v>
                </c:pt>
              </c:strCache>
            </c:strRef>
          </c:cat>
          <c:val>
            <c:numRef>
              <c:f>'Mensual Septiembre'!$M$56:$M$86</c:f>
              <c:numCache>
                <c:formatCode>General</c:formatCode>
                <c:ptCount val="31"/>
                <c:pt idx="0">
                  <c:v>29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21</c:v>
                </c:pt>
                <c:pt idx="6">
                  <c:v>25</c:v>
                </c:pt>
                <c:pt idx="7">
                  <c:v>24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15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264-A875-F686E1BF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08096"/>
        <c:axId val="1628551808"/>
      </c:lineChart>
      <c:catAx>
        <c:axId val="1792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1628551808"/>
        <c:crosses val="autoZero"/>
        <c:auto val="1"/>
        <c:lblAlgn val="ctr"/>
        <c:lblOffset val="100"/>
        <c:noMultiLvlLbl val="0"/>
      </c:catAx>
      <c:valAx>
        <c:axId val="162855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r>
                  <a:rPr lang="es-MX">
                    <a:latin typeface="Adelle Sans Light" panose="02000503000000020004" pitchFamily="50" charset="0"/>
                  </a:rPr>
                  <a:t>Atenciones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elle Sans Light" panose="02000503000000020004" pitchFamily="50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7920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8B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F-4015-A3A7-A777EF6B649F}"/>
              </c:ext>
            </c:extLst>
          </c:dPt>
          <c:dPt>
            <c:idx val="1"/>
            <c:bubble3D val="0"/>
            <c:spPr>
              <a:solidFill>
                <a:srgbClr val="5B4F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4015-A3A7-A777EF6B6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'Mensual Septiembre'!$N$2:$O$2</c:f>
              <c:strCache>
                <c:ptCount val="2"/>
                <c:pt idx="0">
                  <c:v>Asesorías Telmujer</c:v>
                </c:pt>
                <c:pt idx="1">
                  <c:v>Incidentes de conocimiento Telmujer</c:v>
                </c:pt>
              </c:strCache>
            </c:strRef>
          </c:cat>
          <c:val>
            <c:numRef>
              <c:f>'Mensual Septiembre'!$N$38:$O$38</c:f>
              <c:numCache>
                <c:formatCode>@</c:formatCode>
                <c:ptCount val="2"/>
                <c:pt idx="0">
                  <c:v>768</c:v>
                </c:pt>
                <c:pt idx="1">
                  <c:v>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4376-8B89-50071156DD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197197</xdr:rowOff>
    </xdr:from>
    <xdr:to>
      <xdr:col>3</xdr:col>
      <xdr:colOff>477982</xdr:colOff>
      <xdr:row>46</xdr:row>
      <xdr:rowOff>232930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EEE78-21E7-4DB8-A979-490838D1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27217</xdr:colOff>
      <xdr:row>44</xdr:row>
      <xdr:rowOff>1091045</xdr:rowOff>
    </xdr:from>
    <xdr:to>
      <xdr:col>3</xdr:col>
      <xdr:colOff>536865</xdr:colOff>
      <xdr:row>50</xdr:row>
      <xdr:rowOff>173182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9C5978-AF3E-4193-83D9-8E2DD45C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290698</xdr:colOff>
      <xdr:row>51</xdr:row>
      <xdr:rowOff>90303</xdr:rowOff>
    </xdr:from>
    <xdr:to>
      <xdr:col>10</xdr:col>
      <xdr:colOff>529442</xdr:colOff>
      <xdr:row>54</xdr:row>
      <xdr:rowOff>644484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BFAAD7-5EFB-4510-A576-E9503D93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33620</xdr:colOff>
      <xdr:row>53</xdr:row>
      <xdr:rowOff>98818</xdr:rowOff>
    </xdr:from>
    <xdr:to>
      <xdr:col>6</xdr:col>
      <xdr:colOff>207819</xdr:colOff>
      <xdr:row>54</xdr:row>
      <xdr:rowOff>987137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0428F6-FFB4-45FF-94A5-3AD98BC1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190498</xdr:colOff>
      <xdr:row>55</xdr:row>
      <xdr:rowOff>152078</xdr:rowOff>
    </xdr:from>
    <xdr:to>
      <xdr:col>5</xdr:col>
      <xdr:colOff>51954</xdr:colOff>
      <xdr:row>61</xdr:row>
      <xdr:rowOff>138545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CA4413-DA79-412C-8615-038E1F0B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659110</xdr:colOff>
      <xdr:row>56</xdr:row>
      <xdr:rowOff>79848</xdr:rowOff>
    </xdr:from>
    <xdr:to>
      <xdr:col>29</xdr:col>
      <xdr:colOff>739586</xdr:colOff>
      <xdr:row>66</xdr:row>
      <xdr:rowOff>56029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6387FB-9D5B-4B87-92F4-0A3D0D3A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329044</xdr:colOff>
      <xdr:row>89</xdr:row>
      <xdr:rowOff>17318</xdr:rowOff>
    </xdr:from>
    <xdr:to>
      <xdr:col>17</xdr:col>
      <xdr:colOff>502227</xdr:colOff>
      <xdr:row>101</xdr:row>
      <xdr:rowOff>103909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1C569DE-1E7D-4689-B648-3412A38FC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65</xdr:row>
      <xdr:rowOff>69274</xdr:rowOff>
    </xdr:from>
    <xdr:to>
      <xdr:col>5</xdr:col>
      <xdr:colOff>329045</xdr:colOff>
      <xdr:row>75</xdr:row>
      <xdr:rowOff>103910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2295F0-1314-4F8C-B179-BA99F163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166994</xdr:colOff>
      <xdr:row>90</xdr:row>
      <xdr:rowOff>110392</xdr:rowOff>
    </xdr:from>
    <xdr:to>
      <xdr:col>4</xdr:col>
      <xdr:colOff>467591</xdr:colOff>
      <xdr:row>98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7F67D48-A470-4A0C-B9F6-3EB1C6B8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21029</xdr:colOff>
      <xdr:row>77</xdr:row>
      <xdr:rowOff>165577</xdr:rowOff>
    </xdr:from>
    <xdr:to>
      <xdr:col>7</xdr:col>
      <xdr:colOff>623454</xdr:colOff>
      <xdr:row>86</xdr:row>
      <xdr:rowOff>86591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E74933-3E99-449B-8289-8B39CE37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329045</xdr:colOff>
      <xdr:row>79</xdr:row>
      <xdr:rowOff>70965</xdr:rowOff>
    </xdr:from>
    <xdr:to>
      <xdr:col>25</xdr:col>
      <xdr:colOff>259772</xdr:colOff>
      <xdr:row>88</xdr:row>
      <xdr:rowOff>138544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129218-4E7E-4E9C-8F69-43A65812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99</xdr:row>
      <xdr:rowOff>135566</xdr:rowOff>
    </xdr:from>
    <xdr:to>
      <xdr:col>7</xdr:col>
      <xdr:colOff>261009</xdr:colOff>
      <xdr:row>107</xdr:row>
      <xdr:rowOff>96487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529A2AB-566E-4385-9391-3C14E7303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109</xdr:row>
      <xdr:rowOff>22513</xdr:rowOff>
    </xdr:from>
    <xdr:to>
      <xdr:col>8</xdr:col>
      <xdr:colOff>13608</xdr:colOff>
      <xdr:row>119</xdr:row>
      <xdr:rowOff>115042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2C5581B-5E27-43A1-8648-2A8BE3E5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631433</xdr:colOff>
      <xdr:row>69</xdr:row>
      <xdr:rowOff>96320</xdr:rowOff>
    </xdr:from>
    <xdr:to>
      <xdr:col>28</xdr:col>
      <xdr:colOff>791965</xdr:colOff>
      <xdr:row>76</xdr:row>
      <xdr:rowOff>181938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D8E0ECA-CEF5-4606-9C8C-95C4D3AC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12</xdr:row>
      <xdr:rowOff>32904</xdr:rowOff>
    </xdr:from>
    <xdr:to>
      <xdr:col>1</xdr:col>
      <xdr:colOff>1479176</xdr:colOff>
      <xdr:row>20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7C2AFB-556D-4BEC-9B2E-D04661CD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1437409</xdr:colOff>
      <xdr:row>24</xdr:row>
      <xdr:rowOff>151100</xdr:rowOff>
    </xdr:from>
    <xdr:to>
      <xdr:col>5</xdr:col>
      <xdr:colOff>138545</xdr:colOff>
      <xdr:row>37</xdr:row>
      <xdr:rowOff>17317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1DB67-ABDA-419A-A0DF-CA92DD61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2385210</xdr:colOff>
      <xdr:row>11</xdr:row>
      <xdr:rowOff>158215</xdr:rowOff>
    </xdr:from>
    <xdr:to>
      <xdr:col>6</xdr:col>
      <xdr:colOff>1610591</xdr:colOff>
      <xdr:row>24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A77C6D-D931-42EA-8E08-06AC8038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6"/>
  <sheetViews>
    <sheetView zoomScale="85" zoomScaleNormal="85" workbookViewId="0">
      <pane xSplit="2" ySplit="2" topLeftCell="C27" activePane="bottomRight" state="frozen"/>
      <selection activeCell="G46" sqref="G46"/>
      <selection pane="topRight" activeCell="G46" sqref="G46"/>
      <selection pane="bottomLeft" activeCell="G46" sqref="G46"/>
      <selection pane="bottomRight" activeCell="T32" sqref="T32"/>
    </sheetView>
  </sheetViews>
  <sheetFormatPr baseColWidth="10" defaultColWidth="14.42578125" defaultRowHeight="15" customHeight="1" x14ac:dyDescent="0.25"/>
  <cols>
    <col min="1" max="1" width="10.140625" customWidth="1"/>
    <col min="2" max="24" width="10.7109375" customWidth="1"/>
  </cols>
  <sheetData>
    <row r="1" spans="1:24" ht="15.75" thickBot="1" x14ac:dyDescent="0.3">
      <c r="A1" s="60" t="s">
        <v>0</v>
      </c>
      <c r="B1" s="62" t="s">
        <v>1</v>
      </c>
      <c r="C1" s="56">
        <v>2.1</v>
      </c>
      <c r="D1" s="57"/>
      <c r="E1" s="2">
        <v>2.2000000000000002</v>
      </c>
      <c r="F1" s="56">
        <v>2.2999999999999998</v>
      </c>
      <c r="G1" s="64"/>
      <c r="H1" s="2">
        <v>2.4</v>
      </c>
      <c r="I1" s="56">
        <v>2.5</v>
      </c>
      <c r="J1" s="57"/>
      <c r="K1" s="2">
        <v>2.6</v>
      </c>
      <c r="L1" s="56">
        <v>2.7</v>
      </c>
      <c r="M1" s="57"/>
      <c r="N1" s="2">
        <v>2.8</v>
      </c>
      <c r="O1" s="2"/>
      <c r="P1" s="2"/>
      <c r="Q1" s="2">
        <v>2.9</v>
      </c>
      <c r="R1" s="56" t="s">
        <v>2</v>
      </c>
      <c r="S1" s="57"/>
      <c r="T1" s="2">
        <v>2.11</v>
      </c>
      <c r="U1" s="56">
        <v>2.12</v>
      </c>
      <c r="V1" s="57"/>
      <c r="W1" s="2"/>
      <c r="X1" s="54" t="s">
        <v>3</v>
      </c>
    </row>
    <row r="2" spans="1:24" ht="127.5" x14ac:dyDescent="0.25">
      <c r="A2" s="61"/>
      <c r="B2" s="63"/>
      <c r="C2" s="3" t="s">
        <v>4</v>
      </c>
      <c r="D2" s="4" t="s">
        <v>5</v>
      </c>
      <c r="E2" s="4" t="s">
        <v>6</v>
      </c>
      <c r="F2" s="3" t="s">
        <v>7</v>
      </c>
      <c r="G2" s="3" t="s">
        <v>8</v>
      </c>
      <c r="H2" s="4" t="s">
        <v>9</v>
      </c>
      <c r="I2" s="3" t="s">
        <v>10</v>
      </c>
      <c r="J2" s="4" t="s">
        <v>11</v>
      </c>
      <c r="K2" s="4" t="s">
        <v>12</v>
      </c>
      <c r="L2" s="3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3" t="s">
        <v>19</v>
      </c>
      <c r="S2" s="4" t="s">
        <v>20</v>
      </c>
      <c r="T2" s="4" t="s">
        <v>21</v>
      </c>
      <c r="U2" s="3" t="s">
        <v>22</v>
      </c>
      <c r="V2" s="4" t="s">
        <v>23</v>
      </c>
      <c r="W2" s="4" t="s">
        <v>24</v>
      </c>
      <c r="X2" s="55"/>
    </row>
    <row r="3" spans="1:24" x14ac:dyDescent="0.25">
      <c r="A3" s="26">
        <v>35</v>
      </c>
      <c r="B3" s="27">
        <v>44805</v>
      </c>
      <c r="C3" s="26">
        <v>2</v>
      </c>
      <c r="D3" s="26">
        <v>2</v>
      </c>
      <c r="E3" s="26">
        <v>17</v>
      </c>
      <c r="F3" s="26">
        <v>15</v>
      </c>
      <c r="G3" s="26">
        <v>64</v>
      </c>
      <c r="H3" s="26">
        <v>7</v>
      </c>
      <c r="I3" s="26">
        <v>0</v>
      </c>
      <c r="J3" s="26">
        <v>7</v>
      </c>
      <c r="K3" s="26">
        <v>11</v>
      </c>
      <c r="L3" s="26">
        <v>2</v>
      </c>
      <c r="M3" s="26">
        <v>1</v>
      </c>
      <c r="N3" s="26">
        <v>1</v>
      </c>
      <c r="O3" s="26">
        <v>5</v>
      </c>
      <c r="P3" s="26">
        <v>0</v>
      </c>
      <c r="Q3" s="26">
        <v>27</v>
      </c>
      <c r="R3" s="26">
        <v>13</v>
      </c>
      <c r="S3" s="26">
        <v>3</v>
      </c>
      <c r="T3" s="26">
        <v>29</v>
      </c>
      <c r="U3" s="26">
        <v>7</v>
      </c>
      <c r="V3" s="26">
        <v>0</v>
      </c>
      <c r="W3" s="26">
        <v>21</v>
      </c>
      <c r="X3" s="26">
        <f>+SUM(C3:W3)</f>
        <v>234</v>
      </c>
    </row>
    <row r="4" spans="1:24" x14ac:dyDescent="0.25">
      <c r="A4" s="26">
        <v>35</v>
      </c>
      <c r="B4" s="27">
        <v>44806</v>
      </c>
      <c r="C4" s="26">
        <v>4</v>
      </c>
      <c r="D4" s="26">
        <v>1</v>
      </c>
      <c r="E4" s="26">
        <v>17</v>
      </c>
      <c r="F4" s="26">
        <v>35</v>
      </c>
      <c r="G4" s="26">
        <v>87</v>
      </c>
      <c r="H4" s="26">
        <v>4</v>
      </c>
      <c r="I4" s="26">
        <v>2</v>
      </c>
      <c r="J4" s="26">
        <v>7</v>
      </c>
      <c r="K4" s="26">
        <v>15</v>
      </c>
      <c r="L4" s="26">
        <v>4</v>
      </c>
      <c r="M4" s="26">
        <v>0</v>
      </c>
      <c r="N4" s="26">
        <v>5</v>
      </c>
      <c r="O4" s="26">
        <v>8</v>
      </c>
      <c r="P4" s="26">
        <v>0</v>
      </c>
      <c r="Q4" s="26">
        <v>26</v>
      </c>
      <c r="R4" s="26">
        <v>9</v>
      </c>
      <c r="S4" s="26">
        <v>4</v>
      </c>
      <c r="T4" s="26">
        <v>22</v>
      </c>
      <c r="U4" s="26">
        <v>8</v>
      </c>
      <c r="V4" s="26">
        <v>0</v>
      </c>
      <c r="W4" s="26">
        <v>12</v>
      </c>
      <c r="X4" s="26">
        <f t="shared" ref="X4:X32" si="0">+SUM(C4:W4)</f>
        <v>270</v>
      </c>
    </row>
    <row r="5" spans="1:24" x14ac:dyDescent="0.25">
      <c r="A5" s="26">
        <v>35</v>
      </c>
      <c r="B5" s="27">
        <v>44807</v>
      </c>
      <c r="C5" s="26">
        <v>0</v>
      </c>
      <c r="D5" s="26">
        <v>0</v>
      </c>
      <c r="E5" s="26">
        <v>0</v>
      </c>
      <c r="F5" s="26">
        <v>22</v>
      </c>
      <c r="G5" s="26">
        <v>88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f t="shared" si="0"/>
        <v>110</v>
      </c>
    </row>
    <row r="6" spans="1:24" x14ac:dyDescent="0.25">
      <c r="A6" s="26">
        <v>35</v>
      </c>
      <c r="B6" s="27">
        <v>44808</v>
      </c>
      <c r="C6" s="26">
        <v>0</v>
      </c>
      <c r="D6" s="26">
        <v>0</v>
      </c>
      <c r="E6" s="26">
        <v>0</v>
      </c>
      <c r="F6" s="26">
        <v>28</v>
      </c>
      <c r="G6" s="26">
        <v>144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f t="shared" si="0"/>
        <v>172</v>
      </c>
    </row>
    <row r="7" spans="1:24" x14ac:dyDescent="0.25">
      <c r="A7" s="26">
        <v>36</v>
      </c>
      <c r="B7" s="27">
        <v>44809</v>
      </c>
      <c r="C7" s="26">
        <v>5</v>
      </c>
      <c r="D7" s="26">
        <v>0</v>
      </c>
      <c r="E7" s="26">
        <v>12</v>
      </c>
      <c r="F7" s="26">
        <v>37</v>
      </c>
      <c r="G7" s="26">
        <v>102</v>
      </c>
      <c r="H7" s="26">
        <v>3</v>
      </c>
      <c r="I7" s="26">
        <v>0</v>
      </c>
      <c r="J7" s="26">
        <v>5</v>
      </c>
      <c r="K7" s="26">
        <v>2</v>
      </c>
      <c r="L7" s="26">
        <v>5</v>
      </c>
      <c r="M7" s="26">
        <v>0</v>
      </c>
      <c r="N7" s="26">
        <v>4</v>
      </c>
      <c r="O7" s="26">
        <v>9</v>
      </c>
      <c r="P7" s="26">
        <v>0</v>
      </c>
      <c r="Q7" s="26">
        <v>27</v>
      </c>
      <c r="R7" s="26">
        <v>9</v>
      </c>
      <c r="S7" s="26">
        <v>3</v>
      </c>
      <c r="T7" s="26">
        <v>27</v>
      </c>
      <c r="U7" s="26">
        <v>8</v>
      </c>
      <c r="V7" s="26">
        <v>0</v>
      </c>
      <c r="W7" s="26">
        <v>9</v>
      </c>
      <c r="X7" s="26">
        <f t="shared" si="0"/>
        <v>267</v>
      </c>
    </row>
    <row r="8" spans="1:24" x14ac:dyDescent="0.25">
      <c r="A8" s="26">
        <v>36</v>
      </c>
      <c r="B8" s="27">
        <v>44810</v>
      </c>
      <c r="C8" s="26">
        <v>5</v>
      </c>
      <c r="D8" s="26">
        <v>0</v>
      </c>
      <c r="E8" s="26">
        <v>15</v>
      </c>
      <c r="F8" s="26">
        <v>15</v>
      </c>
      <c r="G8" s="26">
        <v>53</v>
      </c>
      <c r="H8" s="26">
        <v>8</v>
      </c>
      <c r="I8" s="26">
        <v>1</v>
      </c>
      <c r="J8" s="26">
        <v>9</v>
      </c>
      <c r="K8" s="26">
        <v>16</v>
      </c>
      <c r="L8" s="26">
        <v>5</v>
      </c>
      <c r="M8" s="26">
        <v>0</v>
      </c>
      <c r="N8" s="26">
        <v>2</v>
      </c>
      <c r="O8" s="26">
        <v>7</v>
      </c>
      <c r="P8" s="26">
        <v>0</v>
      </c>
      <c r="Q8" s="26">
        <v>17</v>
      </c>
      <c r="R8" s="26">
        <v>11</v>
      </c>
      <c r="S8" s="26">
        <v>4</v>
      </c>
      <c r="T8" s="26">
        <v>21</v>
      </c>
      <c r="U8" s="26">
        <v>6</v>
      </c>
      <c r="V8" s="26">
        <v>0</v>
      </c>
      <c r="W8" s="26">
        <v>10</v>
      </c>
      <c r="X8" s="26">
        <f t="shared" si="0"/>
        <v>205</v>
      </c>
    </row>
    <row r="9" spans="1:24" x14ac:dyDescent="0.25">
      <c r="A9" s="26">
        <v>36</v>
      </c>
      <c r="B9" s="27">
        <v>44811</v>
      </c>
      <c r="C9" s="26">
        <v>7</v>
      </c>
      <c r="D9" s="26">
        <v>0</v>
      </c>
      <c r="E9" s="26">
        <v>18</v>
      </c>
      <c r="F9" s="26">
        <v>25</v>
      </c>
      <c r="G9" s="26">
        <v>58</v>
      </c>
      <c r="H9" s="26">
        <v>6</v>
      </c>
      <c r="I9" s="26">
        <v>0</v>
      </c>
      <c r="J9" s="26">
        <v>8</v>
      </c>
      <c r="K9" s="26">
        <v>2</v>
      </c>
      <c r="L9" s="26">
        <v>3</v>
      </c>
      <c r="M9" s="26">
        <v>1</v>
      </c>
      <c r="N9" s="26">
        <v>15</v>
      </c>
      <c r="O9" s="26">
        <v>10</v>
      </c>
      <c r="P9" s="26">
        <v>0</v>
      </c>
      <c r="Q9" s="26">
        <v>25</v>
      </c>
      <c r="R9" s="26">
        <v>10</v>
      </c>
      <c r="S9" s="26">
        <v>2</v>
      </c>
      <c r="T9" s="26">
        <v>25</v>
      </c>
      <c r="U9" s="26">
        <v>7</v>
      </c>
      <c r="V9" s="26">
        <v>0</v>
      </c>
      <c r="W9" s="26">
        <v>21</v>
      </c>
      <c r="X9" s="26">
        <f t="shared" si="0"/>
        <v>243</v>
      </c>
    </row>
    <row r="10" spans="1:24" x14ac:dyDescent="0.25">
      <c r="A10" s="26">
        <v>36</v>
      </c>
      <c r="B10" s="27">
        <v>44812</v>
      </c>
      <c r="C10" s="26">
        <v>3</v>
      </c>
      <c r="D10" s="26">
        <v>1</v>
      </c>
      <c r="E10" s="26">
        <v>16</v>
      </c>
      <c r="F10" s="26">
        <v>31</v>
      </c>
      <c r="G10" s="26">
        <v>54</v>
      </c>
      <c r="H10" s="26">
        <v>1</v>
      </c>
      <c r="I10" s="26">
        <v>0</v>
      </c>
      <c r="J10" s="26">
        <v>6</v>
      </c>
      <c r="K10" s="26">
        <v>3</v>
      </c>
      <c r="L10" s="26">
        <v>2</v>
      </c>
      <c r="M10" s="26">
        <v>2</v>
      </c>
      <c r="N10" s="26">
        <v>3</v>
      </c>
      <c r="O10" s="26">
        <v>8</v>
      </c>
      <c r="P10" s="26">
        <v>0</v>
      </c>
      <c r="Q10" s="26">
        <v>31</v>
      </c>
      <c r="R10" s="26">
        <v>10</v>
      </c>
      <c r="S10" s="26">
        <v>5</v>
      </c>
      <c r="T10" s="26">
        <v>24</v>
      </c>
      <c r="U10" s="26">
        <v>13</v>
      </c>
      <c r="V10" s="26">
        <v>0</v>
      </c>
      <c r="W10" s="26">
        <v>16</v>
      </c>
      <c r="X10" s="26">
        <f t="shared" si="0"/>
        <v>229</v>
      </c>
    </row>
    <row r="11" spans="1:24" x14ac:dyDescent="0.25">
      <c r="A11" s="26">
        <v>36</v>
      </c>
      <c r="B11" s="27">
        <v>44813</v>
      </c>
      <c r="C11" s="26">
        <v>2</v>
      </c>
      <c r="D11" s="26">
        <v>1</v>
      </c>
      <c r="E11" s="26">
        <v>24</v>
      </c>
      <c r="F11" s="26">
        <v>20</v>
      </c>
      <c r="G11" s="26">
        <v>77</v>
      </c>
      <c r="H11" s="26">
        <v>4</v>
      </c>
      <c r="I11" s="26">
        <v>1</v>
      </c>
      <c r="J11" s="26">
        <v>5</v>
      </c>
      <c r="K11" s="26">
        <v>11</v>
      </c>
      <c r="L11" s="26">
        <v>5</v>
      </c>
      <c r="M11" s="26">
        <v>0</v>
      </c>
      <c r="N11" s="26">
        <v>2</v>
      </c>
      <c r="O11" s="26">
        <v>8</v>
      </c>
      <c r="P11" s="26">
        <v>0</v>
      </c>
      <c r="Q11" s="26">
        <v>19</v>
      </c>
      <c r="R11" s="26">
        <v>8</v>
      </c>
      <c r="S11" s="26">
        <v>3</v>
      </c>
      <c r="T11" s="26">
        <v>27</v>
      </c>
      <c r="U11" s="26">
        <v>6</v>
      </c>
      <c r="V11" s="26">
        <v>0</v>
      </c>
      <c r="W11" s="26">
        <v>13</v>
      </c>
      <c r="X11" s="26">
        <f t="shared" si="0"/>
        <v>236</v>
      </c>
    </row>
    <row r="12" spans="1:24" x14ac:dyDescent="0.25">
      <c r="A12" s="26">
        <v>36</v>
      </c>
      <c r="B12" s="27">
        <v>44814</v>
      </c>
      <c r="C12" s="26">
        <v>0</v>
      </c>
      <c r="D12" s="26">
        <v>0</v>
      </c>
      <c r="E12" s="26">
        <v>0</v>
      </c>
      <c r="F12" s="26">
        <v>37</v>
      </c>
      <c r="G12" s="26">
        <v>82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f t="shared" si="0"/>
        <v>119</v>
      </c>
    </row>
    <row r="13" spans="1:24" x14ac:dyDescent="0.25">
      <c r="A13" s="26">
        <v>36</v>
      </c>
      <c r="B13" s="27">
        <v>44815</v>
      </c>
      <c r="C13" s="26">
        <v>0</v>
      </c>
      <c r="D13" s="26">
        <v>0</v>
      </c>
      <c r="E13" s="26">
        <v>0</v>
      </c>
      <c r="F13" s="26">
        <v>23</v>
      </c>
      <c r="G13" s="26">
        <v>140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f t="shared" si="0"/>
        <v>163</v>
      </c>
    </row>
    <row r="14" spans="1:24" x14ac:dyDescent="0.25">
      <c r="A14" s="26">
        <v>37</v>
      </c>
      <c r="B14" s="27">
        <v>44816</v>
      </c>
      <c r="C14" s="26">
        <v>5</v>
      </c>
      <c r="D14" s="26">
        <v>1</v>
      </c>
      <c r="E14" s="26">
        <v>20</v>
      </c>
      <c r="F14" s="26">
        <v>35</v>
      </c>
      <c r="G14" s="26">
        <v>74</v>
      </c>
      <c r="H14" s="26">
        <v>4</v>
      </c>
      <c r="I14" s="26">
        <v>4</v>
      </c>
      <c r="J14" s="26">
        <v>4</v>
      </c>
      <c r="K14" s="26">
        <v>24</v>
      </c>
      <c r="L14" s="26">
        <v>6</v>
      </c>
      <c r="M14" s="26">
        <v>0</v>
      </c>
      <c r="N14" s="26">
        <v>0</v>
      </c>
      <c r="O14" s="26">
        <v>8</v>
      </c>
      <c r="P14" s="26">
        <v>0</v>
      </c>
      <c r="Q14" s="26"/>
      <c r="R14" s="26"/>
      <c r="S14" s="26"/>
      <c r="T14" s="26"/>
      <c r="U14" s="26"/>
      <c r="V14" s="26"/>
      <c r="W14" s="26"/>
      <c r="X14" s="26">
        <f t="shared" si="0"/>
        <v>185</v>
      </c>
    </row>
    <row r="15" spans="1:24" x14ac:dyDescent="0.25">
      <c r="A15" s="26">
        <v>37</v>
      </c>
      <c r="B15" s="27">
        <v>44817</v>
      </c>
      <c r="C15" s="26">
        <v>4</v>
      </c>
      <c r="D15" s="26">
        <v>1</v>
      </c>
      <c r="E15" s="26">
        <v>18</v>
      </c>
      <c r="F15" s="26">
        <v>22</v>
      </c>
      <c r="G15" s="26">
        <v>76</v>
      </c>
      <c r="H15" s="26">
        <v>6</v>
      </c>
      <c r="I15" s="26">
        <v>2</v>
      </c>
      <c r="J15" s="26">
        <v>7</v>
      </c>
      <c r="K15" s="26">
        <v>9</v>
      </c>
      <c r="L15" s="26">
        <v>0</v>
      </c>
      <c r="M15" s="26">
        <v>0</v>
      </c>
      <c r="N15" s="26">
        <v>5</v>
      </c>
      <c r="O15" s="26">
        <v>8</v>
      </c>
      <c r="P15" s="26">
        <v>0</v>
      </c>
      <c r="Q15" s="26">
        <v>31</v>
      </c>
      <c r="R15" s="26">
        <v>12</v>
      </c>
      <c r="S15" s="26">
        <v>4</v>
      </c>
      <c r="T15" s="26">
        <v>28</v>
      </c>
      <c r="U15" s="26"/>
      <c r="V15" s="26"/>
      <c r="W15" s="26">
        <v>12</v>
      </c>
      <c r="X15" s="26">
        <f t="shared" si="0"/>
        <v>245</v>
      </c>
    </row>
    <row r="16" spans="1:24" x14ac:dyDescent="0.25">
      <c r="A16" s="26">
        <v>37</v>
      </c>
      <c r="B16" s="27">
        <v>44818</v>
      </c>
      <c r="C16" s="26">
        <v>2</v>
      </c>
      <c r="D16" s="26">
        <v>1</v>
      </c>
      <c r="E16" s="26">
        <v>15</v>
      </c>
      <c r="F16" s="26">
        <v>15</v>
      </c>
      <c r="G16" s="26">
        <v>66</v>
      </c>
      <c r="H16" s="26">
        <v>4</v>
      </c>
      <c r="I16" s="26">
        <v>0</v>
      </c>
      <c r="J16" s="26">
        <v>7</v>
      </c>
      <c r="K16" s="26">
        <v>5</v>
      </c>
      <c r="L16" s="26">
        <v>6</v>
      </c>
      <c r="M16" s="26">
        <v>0</v>
      </c>
      <c r="N16" s="26">
        <v>5</v>
      </c>
      <c r="O16" s="26">
        <v>7</v>
      </c>
      <c r="P16" s="26">
        <v>0</v>
      </c>
      <c r="Q16" s="26">
        <v>22</v>
      </c>
      <c r="R16" s="26">
        <v>7</v>
      </c>
      <c r="S16" s="26">
        <v>4</v>
      </c>
      <c r="T16" s="26">
        <v>15</v>
      </c>
      <c r="U16" s="26"/>
      <c r="V16" s="26"/>
      <c r="W16" s="26">
        <v>7</v>
      </c>
      <c r="X16" s="26">
        <f t="shared" si="0"/>
        <v>188</v>
      </c>
    </row>
    <row r="17" spans="1:24" x14ac:dyDescent="0.25">
      <c r="A17" s="26">
        <v>37</v>
      </c>
      <c r="B17" s="27">
        <v>44819</v>
      </c>
      <c r="C17" s="26">
        <v>0</v>
      </c>
      <c r="D17" s="26">
        <v>1</v>
      </c>
      <c r="E17" s="26">
        <v>10</v>
      </c>
      <c r="F17" s="26">
        <v>27</v>
      </c>
      <c r="G17" s="26">
        <v>86</v>
      </c>
      <c r="H17" s="26">
        <v>16</v>
      </c>
      <c r="I17" s="26">
        <v>0</v>
      </c>
      <c r="J17" s="26">
        <v>0</v>
      </c>
      <c r="K17" s="26">
        <v>1</v>
      </c>
      <c r="L17" s="26">
        <v>2</v>
      </c>
      <c r="M17" s="26">
        <v>0</v>
      </c>
      <c r="N17" s="26">
        <v>1</v>
      </c>
      <c r="O17" s="26">
        <v>4</v>
      </c>
      <c r="P17" s="26">
        <v>0</v>
      </c>
      <c r="Q17" s="26">
        <v>13</v>
      </c>
      <c r="R17" s="26">
        <v>5</v>
      </c>
      <c r="S17" s="26">
        <v>0</v>
      </c>
      <c r="T17" s="26">
        <v>17</v>
      </c>
      <c r="U17" s="26"/>
      <c r="V17" s="26"/>
      <c r="W17" s="26">
        <v>10</v>
      </c>
      <c r="X17" s="26">
        <f t="shared" si="0"/>
        <v>193</v>
      </c>
    </row>
    <row r="18" spans="1:24" ht="15.75" customHeight="1" x14ac:dyDescent="0.25">
      <c r="A18" s="26">
        <v>37</v>
      </c>
      <c r="B18" s="27">
        <v>44820</v>
      </c>
      <c r="C18" s="26">
        <v>0</v>
      </c>
      <c r="D18" s="26">
        <v>0</v>
      </c>
      <c r="E18" s="26">
        <v>0</v>
      </c>
      <c r="F18" s="26">
        <v>16</v>
      </c>
      <c r="G18" s="26">
        <v>146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f t="shared" si="0"/>
        <v>162</v>
      </c>
    </row>
    <row r="19" spans="1:24" ht="15.75" customHeight="1" x14ac:dyDescent="0.25">
      <c r="A19" s="26">
        <v>37</v>
      </c>
      <c r="B19" s="27">
        <v>44821</v>
      </c>
      <c r="C19" s="26">
        <v>0</v>
      </c>
      <c r="D19" s="26">
        <v>0</v>
      </c>
      <c r="E19" s="26">
        <v>0</v>
      </c>
      <c r="F19" s="26">
        <v>38</v>
      </c>
      <c r="G19" s="26">
        <v>105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f t="shared" si="0"/>
        <v>143</v>
      </c>
    </row>
    <row r="20" spans="1:24" ht="15.75" customHeight="1" x14ac:dyDescent="0.25">
      <c r="A20" s="26">
        <v>37</v>
      </c>
      <c r="B20" s="27">
        <v>44822</v>
      </c>
      <c r="C20" s="26">
        <v>0</v>
      </c>
      <c r="D20" s="26">
        <v>0</v>
      </c>
      <c r="E20" s="26">
        <v>0</v>
      </c>
      <c r="F20" s="26">
        <v>19</v>
      </c>
      <c r="G20" s="26">
        <v>104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f t="shared" si="0"/>
        <v>123</v>
      </c>
    </row>
    <row r="21" spans="1:24" ht="15.75" customHeight="1" x14ac:dyDescent="0.25">
      <c r="A21" s="26">
        <v>38</v>
      </c>
      <c r="B21" s="27">
        <v>44823</v>
      </c>
      <c r="C21" s="26">
        <v>3</v>
      </c>
      <c r="D21" s="26">
        <v>0</v>
      </c>
      <c r="E21" s="26">
        <v>25</v>
      </c>
      <c r="F21" s="26">
        <v>15</v>
      </c>
      <c r="G21" s="26">
        <v>81</v>
      </c>
      <c r="H21" s="26">
        <v>4</v>
      </c>
      <c r="I21" s="26">
        <v>0</v>
      </c>
      <c r="J21" s="26">
        <v>7</v>
      </c>
      <c r="K21" s="26">
        <v>13</v>
      </c>
      <c r="L21" s="26">
        <v>5</v>
      </c>
      <c r="M21" s="26">
        <v>0</v>
      </c>
      <c r="N21" s="26">
        <v>16</v>
      </c>
      <c r="O21" s="26">
        <v>6</v>
      </c>
      <c r="P21" s="26">
        <v>0</v>
      </c>
      <c r="Q21" s="26">
        <v>18</v>
      </c>
      <c r="R21" s="26">
        <v>11</v>
      </c>
      <c r="S21" s="26">
        <v>1</v>
      </c>
      <c r="T21" s="26">
        <v>28</v>
      </c>
      <c r="U21" s="26">
        <v>9</v>
      </c>
      <c r="V21" s="26">
        <v>0</v>
      </c>
      <c r="W21" s="26">
        <v>20</v>
      </c>
      <c r="X21" s="26">
        <f t="shared" si="0"/>
        <v>262</v>
      </c>
    </row>
    <row r="22" spans="1:24" ht="15.75" customHeight="1" x14ac:dyDescent="0.25">
      <c r="A22" s="26">
        <v>38</v>
      </c>
      <c r="B22" s="27">
        <v>44824</v>
      </c>
      <c r="C22" s="26">
        <v>6</v>
      </c>
      <c r="D22" s="26">
        <v>1</v>
      </c>
      <c r="E22" s="26">
        <v>21</v>
      </c>
      <c r="F22" s="26">
        <v>22</v>
      </c>
      <c r="G22" s="26">
        <v>53</v>
      </c>
      <c r="H22" s="26">
        <v>6</v>
      </c>
      <c r="I22" s="26">
        <v>5</v>
      </c>
      <c r="J22" s="26">
        <v>6</v>
      </c>
      <c r="K22" s="26">
        <v>4</v>
      </c>
      <c r="L22" s="26">
        <v>5</v>
      </c>
      <c r="M22" s="26">
        <v>0</v>
      </c>
      <c r="N22" s="26">
        <v>6</v>
      </c>
      <c r="O22" s="26">
        <v>11</v>
      </c>
      <c r="P22" s="26">
        <v>4</v>
      </c>
      <c r="Q22" s="26">
        <v>26</v>
      </c>
      <c r="R22" s="26">
        <v>22</v>
      </c>
      <c r="S22" s="26">
        <v>0</v>
      </c>
      <c r="T22" s="26">
        <v>27</v>
      </c>
      <c r="U22" s="26">
        <v>7</v>
      </c>
      <c r="V22" s="26">
        <v>0</v>
      </c>
      <c r="W22" s="26">
        <v>13</v>
      </c>
      <c r="X22" s="26">
        <f t="shared" si="0"/>
        <v>245</v>
      </c>
    </row>
    <row r="23" spans="1:24" ht="15.75" customHeight="1" x14ac:dyDescent="0.25">
      <c r="A23" s="26">
        <v>38</v>
      </c>
      <c r="B23" s="27">
        <v>44825</v>
      </c>
      <c r="C23" s="26">
        <v>5</v>
      </c>
      <c r="D23" s="26">
        <v>1</v>
      </c>
      <c r="E23" s="26">
        <v>15</v>
      </c>
      <c r="F23" s="26">
        <v>21</v>
      </c>
      <c r="G23" s="26">
        <v>66</v>
      </c>
      <c r="H23" s="26">
        <v>6</v>
      </c>
      <c r="I23" s="26">
        <v>2</v>
      </c>
      <c r="J23" s="26">
        <v>9</v>
      </c>
      <c r="K23" s="26">
        <v>21</v>
      </c>
      <c r="L23" s="26">
        <v>2</v>
      </c>
      <c r="M23" s="26">
        <v>0</v>
      </c>
      <c r="N23" s="26">
        <v>4</v>
      </c>
      <c r="O23" s="26">
        <v>10</v>
      </c>
      <c r="P23" s="26">
        <v>0</v>
      </c>
      <c r="Q23" s="26">
        <v>23</v>
      </c>
      <c r="R23" s="26">
        <v>8</v>
      </c>
      <c r="S23" s="26">
        <v>3</v>
      </c>
      <c r="T23" s="26">
        <v>28</v>
      </c>
      <c r="U23" s="26">
        <v>7</v>
      </c>
      <c r="V23" s="26">
        <v>0</v>
      </c>
      <c r="W23" s="26">
        <v>12</v>
      </c>
      <c r="X23" s="26">
        <f t="shared" si="0"/>
        <v>243</v>
      </c>
    </row>
    <row r="24" spans="1:24" ht="15.75" customHeight="1" x14ac:dyDescent="0.25">
      <c r="A24" s="26">
        <v>38</v>
      </c>
      <c r="B24" s="27">
        <v>44826</v>
      </c>
      <c r="C24" s="26">
        <v>5</v>
      </c>
      <c r="D24" s="26">
        <v>0</v>
      </c>
      <c r="E24" s="26">
        <v>14</v>
      </c>
      <c r="F24" s="26">
        <v>38</v>
      </c>
      <c r="G24" s="26">
        <v>79</v>
      </c>
      <c r="H24" s="26">
        <v>5</v>
      </c>
      <c r="I24" s="26">
        <v>1</v>
      </c>
      <c r="J24" s="26">
        <v>2</v>
      </c>
      <c r="K24" s="26">
        <v>10</v>
      </c>
      <c r="L24" s="26">
        <v>5</v>
      </c>
      <c r="M24" s="26">
        <v>0</v>
      </c>
      <c r="N24" s="26">
        <v>3</v>
      </c>
      <c r="O24" s="26">
        <v>6</v>
      </c>
      <c r="P24" s="26">
        <v>0</v>
      </c>
      <c r="Q24" s="26">
        <v>31</v>
      </c>
      <c r="R24" s="26">
        <v>10</v>
      </c>
      <c r="S24" s="26">
        <v>7</v>
      </c>
      <c r="T24" s="26">
        <v>28</v>
      </c>
      <c r="U24" s="26">
        <v>7</v>
      </c>
      <c r="V24" s="26">
        <v>0</v>
      </c>
      <c r="W24" s="26">
        <v>13</v>
      </c>
      <c r="X24" s="26">
        <f t="shared" si="0"/>
        <v>264</v>
      </c>
    </row>
    <row r="25" spans="1:24" ht="15.75" customHeight="1" x14ac:dyDescent="0.25">
      <c r="A25" s="26">
        <v>38</v>
      </c>
      <c r="B25" s="27">
        <v>44827</v>
      </c>
      <c r="C25" s="26">
        <v>8</v>
      </c>
      <c r="D25" s="26">
        <v>0</v>
      </c>
      <c r="E25" s="26">
        <v>17</v>
      </c>
      <c r="F25" s="26">
        <v>29</v>
      </c>
      <c r="G25" s="26">
        <v>62</v>
      </c>
      <c r="H25" s="26">
        <v>7</v>
      </c>
      <c r="I25" s="26">
        <v>4</v>
      </c>
      <c r="J25" s="26">
        <v>1</v>
      </c>
      <c r="K25" s="26">
        <v>2</v>
      </c>
      <c r="L25" s="26">
        <v>3</v>
      </c>
      <c r="M25" s="26">
        <v>1</v>
      </c>
      <c r="N25" s="26">
        <v>2</v>
      </c>
      <c r="O25" s="26">
        <v>9</v>
      </c>
      <c r="P25" s="26">
        <v>0</v>
      </c>
      <c r="Q25" s="26">
        <v>23</v>
      </c>
      <c r="R25" s="26">
        <v>8</v>
      </c>
      <c r="S25" s="26">
        <v>2</v>
      </c>
      <c r="T25" s="26">
        <v>24</v>
      </c>
      <c r="U25" s="26">
        <v>3</v>
      </c>
      <c r="V25" s="26">
        <v>0</v>
      </c>
      <c r="W25" s="26">
        <v>12</v>
      </c>
      <c r="X25" s="26">
        <f t="shared" si="0"/>
        <v>217</v>
      </c>
    </row>
    <row r="26" spans="1:24" ht="15.75" customHeight="1" x14ac:dyDescent="0.25">
      <c r="A26" s="26">
        <v>38</v>
      </c>
      <c r="B26" s="27">
        <v>44828</v>
      </c>
      <c r="C26" s="26">
        <v>0</v>
      </c>
      <c r="D26" s="26">
        <v>0</v>
      </c>
      <c r="E26" s="26">
        <v>0</v>
      </c>
      <c r="F26" s="26">
        <v>20</v>
      </c>
      <c r="G26" s="26">
        <v>101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f t="shared" si="0"/>
        <v>121</v>
      </c>
    </row>
    <row r="27" spans="1:24" ht="15.75" customHeight="1" x14ac:dyDescent="0.25">
      <c r="A27" s="26">
        <v>38</v>
      </c>
      <c r="B27" s="27">
        <v>44829</v>
      </c>
      <c r="C27" s="26">
        <v>0</v>
      </c>
      <c r="D27" s="26">
        <v>0</v>
      </c>
      <c r="E27" s="26">
        <v>0</v>
      </c>
      <c r="F27" s="26">
        <v>27</v>
      </c>
      <c r="G27" s="26">
        <v>113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f t="shared" si="0"/>
        <v>140</v>
      </c>
    </row>
    <row r="28" spans="1:24" ht="15.75" customHeight="1" x14ac:dyDescent="0.25">
      <c r="A28" s="26">
        <v>39</v>
      </c>
      <c r="B28" s="27">
        <v>44830</v>
      </c>
      <c r="C28" s="26">
        <v>7</v>
      </c>
      <c r="D28" s="26">
        <v>0</v>
      </c>
      <c r="E28" s="26">
        <v>18</v>
      </c>
      <c r="F28" s="26">
        <v>20</v>
      </c>
      <c r="G28" s="26">
        <v>113</v>
      </c>
      <c r="H28" s="26">
        <v>2</v>
      </c>
      <c r="I28" s="26">
        <v>1</v>
      </c>
      <c r="J28" s="26">
        <v>3</v>
      </c>
      <c r="K28" s="26">
        <v>24</v>
      </c>
      <c r="L28" s="26">
        <v>1</v>
      </c>
      <c r="M28" s="26">
        <v>0</v>
      </c>
      <c r="N28" s="26">
        <v>2</v>
      </c>
      <c r="O28" s="26">
        <v>9</v>
      </c>
      <c r="P28" s="26">
        <v>0</v>
      </c>
      <c r="Q28" s="26">
        <v>13</v>
      </c>
      <c r="R28" s="26">
        <v>13</v>
      </c>
      <c r="S28" s="26">
        <v>1</v>
      </c>
      <c r="T28" s="26">
        <v>18</v>
      </c>
      <c r="U28" s="26">
        <v>8</v>
      </c>
      <c r="V28" s="26">
        <v>0</v>
      </c>
      <c r="W28" s="26">
        <v>11</v>
      </c>
      <c r="X28" s="26">
        <f t="shared" si="0"/>
        <v>264</v>
      </c>
    </row>
    <row r="29" spans="1:24" ht="15.75" customHeight="1" x14ac:dyDescent="0.25">
      <c r="A29" s="26">
        <v>39</v>
      </c>
      <c r="B29" s="27">
        <v>44831</v>
      </c>
      <c r="C29" s="26">
        <v>8</v>
      </c>
      <c r="D29" s="26">
        <v>0</v>
      </c>
      <c r="E29" s="26">
        <v>9</v>
      </c>
      <c r="F29" s="26">
        <v>32</v>
      </c>
      <c r="G29" s="26">
        <v>56</v>
      </c>
      <c r="H29" s="26">
        <v>4</v>
      </c>
      <c r="I29" s="26">
        <v>1</v>
      </c>
      <c r="J29" s="26">
        <v>14</v>
      </c>
      <c r="K29" s="26">
        <v>8</v>
      </c>
      <c r="L29" s="26">
        <v>2</v>
      </c>
      <c r="M29" s="26">
        <v>0</v>
      </c>
      <c r="N29" s="26">
        <v>5</v>
      </c>
      <c r="O29" s="26">
        <v>8</v>
      </c>
      <c r="P29" s="26">
        <v>0</v>
      </c>
      <c r="Q29" s="26">
        <v>15</v>
      </c>
      <c r="R29" s="26">
        <v>5</v>
      </c>
      <c r="S29" s="26">
        <v>2</v>
      </c>
      <c r="T29" s="26">
        <v>19</v>
      </c>
      <c r="U29" s="26">
        <v>3</v>
      </c>
      <c r="V29" s="26">
        <v>0</v>
      </c>
      <c r="W29" s="26">
        <v>5</v>
      </c>
      <c r="X29" s="26">
        <f t="shared" si="0"/>
        <v>196</v>
      </c>
    </row>
    <row r="30" spans="1:24" ht="15.75" customHeight="1" x14ac:dyDescent="0.25">
      <c r="A30" s="26">
        <v>39</v>
      </c>
      <c r="B30" s="27">
        <v>44832</v>
      </c>
      <c r="C30" s="26">
        <v>4</v>
      </c>
      <c r="D30" s="26">
        <v>0</v>
      </c>
      <c r="E30" s="26">
        <v>16</v>
      </c>
      <c r="F30" s="26">
        <v>30</v>
      </c>
      <c r="G30" s="26">
        <v>72</v>
      </c>
      <c r="H30" s="26">
        <v>8</v>
      </c>
      <c r="I30" s="26">
        <v>1</v>
      </c>
      <c r="J30" s="26">
        <v>9</v>
      </c>
      <c r="K30" s="26">
        <v>12</v>
      </c>
      <c r="L30" s="26">
        <v>3</v>
      </c>
      <c r="M30" s="26">
        <v>0</v>
      </c>
      <c r="N30" s="26">
        <v>5</v>
      </c>
      <c r="O30" s="26">
        <v>8</v>
      </c>
      <c r="P30" s="26">
        <v>0</v>
      </c>
      <c r="Q30" s="26">
        <v>16</v>
      </c>
      <c r="R30" s="26">
        <v>11</v>
      </c>
      <c r="S30" s="26">
        <v>2</v>
      </c>
      <c r="T30" s="26">
        <v>21</v>
      </c>
      <c r="U30" s="26">
        <v>10</v>
      </c>
      <c r="V30" s="26">
        <v>0</v>
      </c>
      <c r="W30" s="26">
        <v>6</v>
      </c>
      <c r="X30" s="26">
        <f t="shared" si="0"/>
        <v>234</v>
      </c>
    </row>
    <row r="31" spans="1:24" ht="15.75" customHeight="1" x14ac:dyDescent="0.25">
      <c r="A31" s="26">
        <v>39</v>
      </c>
      <c r="B31" s="27">
        <v>44833</v>
      </c>
      <c r="C31" s="26">
        <v>6</v>
      </c>
      <c r="D31" s="26">
        <v>0</v>
      </c>
      <c r="E31" s="26">
        <v>18</v>
      </c>
      <c r="F31" s="26">
        <v>22</v>
      </c>
      <c r="G31" s="26">
        <v>76</v>
      </c>
      <c r="H31" s="26">
        <v>10</v>
      </c>
      <c r="I31" s="26">
        <v>0</v>
      </c>
      <c r="J31" s="26">
        <v>7</v>
      </c>
      <c r="K31" s="26">
        <v>8</v>
      </c>
      <c r="L31" s="26">
        <v>2</v>
      </c>
      <c r="M31" s="26">
        <v>0</v>
      </c>
      <c r="N31" s="26">
        <v>4</v>
      </c>
      <c r="O31" s="26">
        <v>12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f t="shared" si="0"/>
        <v>165</v>
      </c>
    </row>
    <row r="32" spans="1:24" ht="15.75" customHeight="1" x14ac:dyDescent="0.25">
      <c r="A32" s="26">
        <v>39</v>
      </c>
      <c r="B32" s="27">
        <v>44834</v>
      </c>
      <c r="C32" s="26">
        <v>4</v>
      </c>
      <c r="D32" s="26">
        <v>0</v>
      </c>
      <c r="E32" s="26">
        <v>16</v>
      </c>
      <c r="F32" s="26">
        <v>32</v>
      </c>
      <c r="G32" s="26">
        <v>76</v>
      </c>
      <c r="H32" s="26">
        <v>9</v>
      </c>
      <c r="I32" s="26">
        <v>3</v>
      </c>
      <c r="J32" s="26">
        <v>5</v>
      </c>
      <c r="K32" s="26">
        <v>7</v>
      </c>
      <c r="L32" s="26">
        <v>3</v>
      </c>
      <c r="M32" s="26">
        <v>1</v>
      </c>
      <c r="N32" s="26">
        <v>3</v>
      </c>
      <c r="O32" s="26">
        <v>7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f t="shared" si="0"/>
        <v>166</v>
      </c>
    </row>
    <row r="33" spans="1:24" ht="15.75" customHeight="1" x14ac:dyDescent="0.25">
      <c r="A33" s="58" t="s">
        <v>25</v>
      </c>
      <c r="B33" s="59"/>
      <c r="C33" s="28">
        <f>+SUM(C3:C32)</f>
        <v>95</v>
      </c>
      <c r="D33" s="28">
        <f t="shared" ref="D33:V33" si="1">+SUM(D3:D32)</f>
        <v>11</v>
      </c>
      <c r="E33" s="28">
        <f t="shared" si="1"/>
        <v>351</v>
      </c>
      <c r="F33" s="28">
        <f t="shared" si="1"/>
        <v>768</v>
      </c>
      <c r="G33" s="28">
        <f t="shared" si="1"/>
        <v>2554</v>
      </c>
      <c r="H33" s="28">
        <f t="shared" si="1"/>
        <v>124</v>
      </c>
      <c r="I33" s="28">
        <f t="shared" si="1"/>
        <v>28</v>
      </c>
      <c r="J33" s="28">
        <f t="shared" si="1"/>
        <v>128</v>
      </c>
      <c r="K33" s="28">
        <f t="shared" si="1"/>
        <v>208</v>
      </c>
      <c r="L33" s="28">
        <f t="shared" si="1"/>
        <v>71</v>
      </c>
      <c r="M33" s="28">
        <f t="shared" si="1"/>
        <v>6</v>
      </c>
      <c r="N33" s="28">
        <f t="shared" si="1"/>
        <v>93</v>
      </c>
      <c r="O33" s="28">
        <f t="shared" si="1"/>
        <v>168</v>
      </c>
      <c r="P33" s="28">
        <f t="shared" si="1"/>
        <v>4</v>
      </c>
      <c r="Q33" s="28">
        <f t="shared" si="1"/>
        <v>403</v>
      </c>
      <c r="R33" s="28">
        <f t="shared" si="1"/>
        <v>182</v>
      </c>
      <c r="S33" s="28">
        <f t="shared" si="1"/>
        <v>50</v>
      </c>
      <c r="T33" s="28">
        <f t="shared" si="1"/>
        <v>428</v>
      </c>
      <c r="U33" s="28">
        <f t="shared" si="1"/>
        <v>109</v>
      </c>
      <c r="V33" s="28">
        <f t="shared" si="1"/>
        <v>0</v>
      </c>
      <c r="W33" s="28">
        <f>+SUM(W3:W32)</f>
        <v>223</v>
      </c>
      <c r="X33" s="28">
        <f>+SUM(X3:X32)</f>
        <v>6004</v>
      </c>
    </row>
    <row r="34" spans="1:24" ht="15.75" customHeight="1" x14ac:dyDescent="0.25"/>
    <row r="35" spans="1:24" ht="15.75" customHeight="1" x14ac:dyDescent="0.25"/>
    <row r="36" spans="1:24" ht="15.75" customHeight="1" x14ac:dyDescent="0.25"/>
    <row r="37" spans="1:24" ht="15.75" customHeight="1" x14ac:dyDescent="0.25"/>
    <row r="38" spans="1:24" ht="15.75" customHeight="1" x14ac:dyDescent="0.25"/>
    <row r="39" spans="1:24" ht="15.75" customHeight="1" x14ac:dyDescent="0.25"/>
    <row r="40" spans="1:24" ht="15.75" customHeight="1" x14ac:dyDescent="0.25"/>
    <row r="41" spans="1:24" ht="15.75" customHeight="1" x14ac:dyDescent="0.25"/>
    <row r="42" spans="1:24" ht="15.75" customHeight="1" x14ac:dyDescent="0.25"/>
    <row r="43" spans="1:24" ht="15.75" customHeight="1" x14ac:dyDescent="0.25"/>
    <row r="44" spans="1:24" ht="15.75" customHeight="1" x14ac:dyDescent="0.25"/>
    <row r="45" spans="1:24" ht="15.75" customHeight="1" x14ac:dyDescent="0.25"/>
    <row r="46" spans="1:24" ht="15.75" customHeight="1" x14ac:dyDescent="0.25"/>
    <row r="47" spans="1:24" ht="15.75" customHeight="1" x14ac:dyDescent="0.25"/>
    <row r="48" spans="1:2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0">
    <mergeCell ref="X1:X2"/>
    <mergeCell ref="I1:J1"/>
    <mergeCell ref="L1:M1"/>
    <mergeCell ref="A33:B33"/>
    <mergeCell ref="R1:S1"/>
    <mergeCell ref="U1:V1"/>
    <mergeCell ref="A1:A2"/>
    <mergeCell ref="B1:B2"/>
    <mergeCell ref="C1:D1"/>
    <mergeCell ref="F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D5FD-2490-4B80-86D0-ED19DF2CD247}">
  <dimension ref="A1:AH1001"/>
  <sheetViews>
    <sheetView tabSelected="1" zoomScale="55" zoomScaleNormal="55" workbookViewId="0">
      <pane xSplit="2" ySplit="2" topLeftCell="N30" activePane="bottomRight" state="frozen"/>
      <selection pane="topRight" activeCell="C1" sqref="C1"/>
      <selection pane="bottomLeft" activeCell="A6" sqref="A6"/>
      <selection pane="bottomRight" activeCell="W38" sqref="W38:X38"/>
    </sheetView>
  </sheetViews>
  <sheetFormatPr baseColWidth="10" defaultColWidth="14.42578125" defaultRowHeight="15" customHeight="1" x14ac:dyDescent="0.25"/>
  <cols>
    <col min="1" max="1" width="10.140625" customWidth="1"/>
    <col min="2" max="14" width="10.7109375" customWidth="1"/>
    <col min="15" max="15" width="9.5703125" customWidth="1"/>
    <col min="16" max="27" width="10.7109375" customWidth="1"/>
  </cols>
  <sheetData>
    <row r="1" spans="1:27" ht="15.75" thickBot="1" x14ac:dyDescent="0.3">
      <c r="A1" s="13"/>
      <c r="B1" s="14"/>
      <c r="C1" s="56">
        <v>2.1</v>
      </c>
      <c r="D1" s="57"/>
      <c r="E1" s="2">
        <v>2.2000000000000002</v>
      </c>
      <c r="F1" s="9"/>
      <c r="G1" s="9"/>
      <c r="H1" s="9"/>
      <c r="I1" s="9"/>
      <c r="J1" s="9"/>
      <c r="K1" s="68"/>
      <c r="L1" s="68"/>
      <c r="M1" s="68"/>
      <c r="N1" s="68"/>
      <c r="O1" s="64"/>
      <c r="P1" s="12"/>
      <c r="Q1" s="12"/>
      <c r="R1" s="12"/>
      <c r="S1" s="12">
        <v>2.9</v>
      </c>
      <c r="T1" s="65" t="s">
        <v>2</v>
      </c>
      <c r="U1" s="66"/>
      <c r="V1" s="12">
        <v>2.11</v>
      </c>
      <c r="W1" s="15"/>
      <c r="X1" s="15"/>
      <c r="Y1" s="15"/>
      <c r="Z1" s="54" t="s">
        <v>3</v>
      </c>
      <c r="AA1" s="1"/>
    </row>
    <row r="2" spans="1:27" ht="128.25" thickBot="1" x14ac:dyDescent="0.3">
      <c r="A2" s="13" t="s">
        <v>0</v>
      </c>
      <c r="B2" s="14" t="s">
        <v>1</v>
      </c>
      <c r="C2" s="3" t="s">
        <v>4</v>
      </c>
      <c r="D2" s="4" t="s">
        <v>5</v>
      </c>
      <c r="E2" s="4" t="s">
        <v>6</v>
      </c>
      <c r="F2" s="4" t="s">
        <v>39</v>
      </c>
      <c r="G2" s="3" t="s">
        <v>13</v>
      </c>
      <c r="H2" s="4" t="s">
        <v>14</v>
      </c>
      <c r="I2" s="4" t="s">
        <v>16</v>
      </c>
      <c r="J2" s="50" t="s">
        <v>37</v>
      </c>
      <c r="K2" s="10" t="s">
        <v>28</v>
      </c>
      <c r="L2" s="11" t="s">
        <v>27</v>
      </c>
      <c r="M2" s="50" t="s">
        <v>38</v>
      </c>
      <c r="N2" s="3" t="s">
        <v>7</v>
      </c>
      <c r="O2" s="3" t="s">
        <v>26</v>
      </c>
      <c r="P2" s="3" t="s">
        <v>29</v>
      </c>
      <c r="Q2" s="4" t="s">
        <v>30</v>
      </c>
      <c r="R2" s="4" t="s">
        <v>31</v>
      </c>
      <c r="S2" s="4" t="s">
        <v>32</v>
      </c>
      <c r="T2" s="3" t="s">
        <v>33</v>
      </c>
      <c r="U2" s="4" t="s">
        <v>34</v>
      </c>
      <c r="V2" s="4" t="s">
        <v>40</v>
      </c>
      <c r="W2" s="11" t="s">
        <v>35</v>
      </c>
      <c r="X2" s="11" t="s">
        <v>15</v>
      </c>
      <c r="Y2" s="11" t="s">
        <v>36</v>
      </c>
      <c r="Z2" s="55"/>
      <c r="AA2" s="5"/>
    </row>
    <row r="3" spans="1:27" ht="31.5" customHeight="1" x14ac:dyDescent="0.25">
      <c r="A3" s="69" t="s">
        <v>127</v>
      </c>
      <c r="B3" s="29" t="s">
        <v>67</v>
      </c>
      <c r="C3" s="30">
        <f>+'Final Septiembre 2022'!C3</f>
        <v>2</v>
      </c>
      <c r="D3" s="30">
        <f>+'Final Septiembre 2022'!D3</f>
        <v>2</v>
      </c>
      <c r="E3" s="30">
        <f>+'Final Septiembre 2022'!E3</f>
        <v>17</v>
      </c>
      <c r="F3" s="30">
        <f>+'Final Septiembre 2022'!K3</f>
        <v>11</v>
      </c>
      <c r="G3" s="30">
        <f>+'Final Septiembre 2022'!L3</f>
        <v>2</v>
      </c>
      <c r="H3" s="30">
        <f>+'Final Septiembre 2022'!M3</f>
        <v>1</v>
      </c>
      <c r="I3" s="31">
        <f>+'Final Septiembre 2022'!O3</f>
        <v>5</v>
      </c>
      <c r="J3" s="32">
        <f>SUM(C3:I3)</f>
        <v>40</v>
      </c>
      <c r="K3" s="30">
        <f>+'Final Septiembre 2022'!I3</f>
        <v>0</v>
      </c>
      <c r="L3" s="30">
        <f>+'Final Septiembre 2022'!J3</f>
        <v>7</v>
      </c>
      <c r="M3" s="33">
        <f>SUM(K3:L3)</f>
        <v>7</v>
      </c>
      <c r="N3" s="30">
        <f>+'Final Septiembre 2022'!F3</f>
        <v>15</v>
      </c>
      <c r="O3" s="30">
        <f>+'Final Septiembre 2022'!G3</f>
        <v>64</v>
      </c>
      <c r="P3" s="31">
        <f>+'Final Septiembre 2022'!U3</f>
        <v>7</v>
      </c>
      <c r="Q3" s="31">
        <f>+'Final Septiembre 2022'!V3</f>
        <v>0</v>
      </c>
      <c r="R3" s="31">
        <f>+'Final Septiembre 2022'!W3</f>
        <v>21</v>
      </c>
      <c r="S3" s="31">
        <f>+'Final Septiembre 2022'!Q3</f>
        <v>27</v>
      </c>
      <c r="T3" s="31">
        <f>+'Final Septiembre 2022'!R3</f>
        <v>13</v>
      </c>
      <c r="U3" s="31">
        <f>+'Final Septiembre 2022'!S3</f>
        <v>3</v>
      </c>
      <c r="V3" s="31">
        <f>+'Final Septiembre 2022'!T3</f>
        <v>29</v>
      </c>
      <c r="W3" s="30">
        <f>+'Final Septiembre 2022'!H3</f>
        <v>7</v>
      </c>
      <c r="X3" s="31">
        <f>+'Final Septiembre 2022'!N3</f>
        <v>1</v>
      </c>
      <c r="Y3" s="30">
        <f>+'Final Septiembre 2022'!P3</f>
        <v>0</v>
      </c>
      <c r="Z3" s="34">
        <f>SUM(J3,M3:X3)</f>
        <v>234</v>
      </c>
      <c r="AA3" s="7"/>
    </row>
    <row r="4" spans="1:27" ht="30" x14ac:dyDescent="0.25">
      <c r="A4" s="70"/>
      <c r="B4" s="35" t="s">
        <v>68</v>
      </c>
      <c r="C4" s="30">
        <f>+'Final Septiembre 2022'!C4</f>
        <v>4</v>
      </c>
      <c r="D4" s="30">
        <f>+'Final Septiembre 2022'!D4</f>
        <v>1</v>
      </c>
      <c r="E4" s="30">
        <f>+'Final Septiembre 2022'!E4</f>
        <v>17</v>
      </c>
      <c r="F4" s="30">
        <f>+'Final Septiembre 2022'!K4</f>
        <v>15</v>
      </c>
      <c r="G4" s="30">
        <f>+'Final Septiembre 2022'!L4</f>
        <v>4</v>
      </c>
      <c r="H4" s="30">
        <f>+'Final Septiembre 2022'!M4</f>
        <v>0</v>
      </c>
      <c r="I4" s="31">
        <f>+'Final Septiembre 2022'!O4</f>
        <v>8</v>
      </c>
      <c r="J4" s="32">
        <f t="shared" ref="J4:J10" si="0">SUM(C4:I4)</f>
        <v>49</v>
      </c>
      <c r="K4" s="30">
        <f>+'Final Septiembre 2022'!I4</f>
        <v>2</v>
      </c>
      <c r="L4" s="30">
        <f>+'Final Septiembre 2022'!J4</f>
        <v>7</v>
      </c>
      <c r="M4" s="33">
        <f t="shared" ref="M4:M10" si="1">SUM(K4:L4)</f>
        <v>9</v>
      </c>
      <c r="N4" s="30">
        <f>+'Final Septiembre 2022'!F4</f>
        <v>35</v>
      </c>
      <c r="O4" s="30">
        <f>+'Final Septiembre 2022'!G4</f>
        <v>87</v>
      </c>
      <c r="P4" s="31">
        <f>+'Final Septiembre 2022'!U4</f>
        <v>8</v>
      </c>
      <c r="Q4" s="31">
        <f>+'Final Septiembre 2022'!V4</f>
        <v>0</v>
      </c>
      <c r="R4" s="31">
        <f>+'Final Septiembre 2022'!W4</f>
        <v>12</v>
      </c>
      <c r="S4" s="31">
        <f>+'Final Septiembre 2022'!Q4</f>
        <v>26</v>
      </c>
      <c r="T4" s="31">
        <f>+'Final Septiembre 2022'!R4</f>
        <v>9</v>
      </c>
      <c r="U4" s="31">
        <f>+'Final Septiembre 2022'!S4</f>
        <v>4</v>
      </c>
      <c r="V4" s="31">
        <f>+'Final Septiembre 2022'!T4</f>
        <v>22</v>
      </c>
      <c r="W4" s="30">
        <f>+'Final Septiembre 2022'!H4</f>
        <v>4</v>
      </c>
      <c r="X4" s="31">
        <f>+'Final Septiembre 2022'!N4</f>
        <v>5</v>
      </c>
      <c r="Y4" s="30">
        <f>+'Final Septiembre 2022'!P4</f>
        <v>0</v>
      </c>
      <c r="Z4" s="34">
        <f t="shared" ref="Z4:Z36" si="2">SUM(J4,M4:X4)</f>
        <v>270</v>
      </c>
      <c r="AA4" s="7"/>
    </row>
    <row r="5" spans="1:27" ht="31.5" x14ac:dyDescent="0.25">
      <c r="A5" s="70"/>
      <c r="B5" s="29" t="s">
        <v>69</v>
      </c>
      <c r="C5" s="30">
        <f>+'Final Septiembre 2022'!C5</f>
        <v>0</v>
      </c>
      <c r="D5" s="30">
        <f>+'Final Septiembre 2022'!D5</f>
        <v>0</v>
      </c>
      <c r="E5" s="30">
        <f>+'Final Septiembre 2022'!E5</f>
        <v>0</v>
      </c>
      <c r="F5" s="30">
        <f>+'Final Septiembre 2022'!K5</f>
        <v>0</v>
      </c>
      <c r="G5" s="30">
        <f>+'Final Septiembre 2022'!L5</f>
        <v>0</v>
      </c>
      <c r="H5" s="30">
        <f>+'Final Septiembre 2022'!M5</f>
        <v>0</v>
      </c>
      <c r="I5" s="31">
        <f>+'Final Septiembre 2022'!O5</f>
        <v>0</v>
      </c>
      <c r="J5" s="32">
        <f t="shared" si="0"/>
        <v>0</v>
      </c>
      <c r="K5" s="30">
        <f>+'Final Septiembre 2022'!I5</f>
        <v>0</v>
      </c>
      <c r="L5" s="30">
        <f>+'Final Septiembre 2022'!J5</f>
        <v>0</v>
      </c>
      <c r="M5" s="33">
        <f t="shared" si="1"/>
        <v>0</v>
      </c>
      <c r="N5" s="30">
        <f>+'Final Septiembre 2022'!F5</f>
        <v>22</v>
      </c>
      <c r="O5" s="30">
        <f>+'Final Septiembre 2022'!G5</f>
        <v>88</v>
      </c>
      <c r="P5" s="31">
        <f>+'Final Septiembre 2022'!U5</f>
        <v>0</v>
      </c>
      <c r="Q5" s="31">
        <f>+'Final Septiembre 2022'!V5</f>
        <v>0</v>
      </c>
      <c r="R5" s="31">
        <f>+'Final Septiembre 2022'!W5</f>
        <v>0</v>
      </c>
      <c r="S5" s="31">
        <f>+'Final Septiembre 2022'!Q5</f>
        <v>0</v>
      </c>
      <c r="T5" s="31">
        <f>+'Final Septiembre 2022'!R5</f>
        <v>0</v>
      </c>
      <c r="U5" s="31">
        <f>+'Final Septiembre 2022'!S5</f>
        <v>0</v>
      </c>
      <c r="V5" s="31">
        <f>+'Final Septiembre 2022'!T5</f>
        <v>0</v>
      </c>
      <c r="W5" s="30">
        <f>+'Final Septiembre 2022'!H5</f>
        <v>0</v>
      </c>
      <c r="X5" s="31">
        <f>+'Final Septiembre 2022'!N5</f>
        <v>0</v>
      </c>
      <c r="Y5" s="30">
        <f>+'Final Septiembre 2022'!P5</f>
        <v>0</v>
      </c>
      <c r="Z5" s="34">
        <f t="shared" si="2"/>
        <v>110</v>
      </c>
      <c r="AA5" s="7"/>
    </row>
    <row r="6" spans="1:27" ht="31.5" x14ac:dyDescent="0.25">
      <c r="A6" s="70"/>
      <c r="B6" s="29" t="s">
        <v>70</v>
      </c>
      <c r="C6" s="30">
        <f>+'Final Septiembre 2022'!C6</f>
        <v>0</v>
      </c>
      <c r="D6" s="30">
        <f>+'Final Septiembre 2022'!D6</f>
        <v>0</v>
      </c>
      <c r="E6" s="30">
        <f>+'Final Septiembre 2022'!E6</f>
        <v>0</v>
      </c>
      <c r="F6" s="30">
        <f>+'Final Septiembre 2022'!K6</f>
        <v>0</v>
      </c>
      <c r="G6" s="30">
        <f>+'Final Septiembre 2022'!L6</f>
        <v>0</v>
      </c>
      <c r="H6" s="30">
        <f>+'Final Septiembre 2022'!M6</f>
        <v>0</v>
      </c>
      <c r="I6" s="31">
        <f>+'Final Septiembre 2022'!O6</f>
        <v>0</v>
      </c>
      <c r="J6" s="32">
        <f t="shared" si="0"/>
        <v>0</v>
      </c>
      <c r="K6" s="30">
        <f>+'Final Septiembre 2022'!I6</f>
        <v>0</v>
      </c>
      <c r="L6" s="30">
        <f>+'Final Septiembre 2022'!J6</f>
        <v>0</v>
      </c>
      <c r="M6" s="33">
        <f t="shared" si="1"/>
        <v>0</v>
      </c>
      <c r="N6" s="30">
        <f>+'Final Septiembre 2022'!F6</f>
        <v>28</v>
      </c>
      <c r="O6" s="30">
        <f>+'Final Septiembre 2022'!G6</f>
        <v>144</v>
      </c>
      <c r="P6" s="31">
        <f>+'Final Septiembre 2022'!U6</f>
        <v>0</v>
      </c>
      <c r="Q6" s="31">
        <f>+'Final Septiembre 2022'!V6</f>
        <v>0</v>
      </c>
      <c r="R6" s="31">
        <f>+'Final Septiembre 2022'!W6</f>
        <v>0</v>
      </c>
      <c r="S6" s="31">
        <f>+'Final Septiembre 2022'!Q6</f>
        <v>0</v>
      </c>
      <c r="T6" s="31">
        <f>+'Final Septiembre 2022'!R6</f>
        <v>0</v>
      </c>
      <c r="U6" s="31">
        <f>+'Final Septiembre 2022'!S6</f>
        <v>0</v>
      </c>
      <c r="V6" s="31">
        <f>+'Final Septiembre 2022'!T6</f>
        <v>0</v>
      </c>
      <c r="W6" s="30">
        <f>+'Final Septiembre 2022'!H6</f>
        <v>0</v>
      </c>
      <c r="X6" s="31">
        <f>+'Final Septiembre 2022'!N6</f>
        <v>0</v>
      </c>
      <c r="Y6" s="30">
        <f>+'Final Septiembre 2022'!P6</f>
        <v>0</v>
      </c>
      <c r="Z6" s="34">
        <f t="shared" si="2"/>
        <v>172</v>
      </c>
      <c r="AA6" s="7"/>
    </row>
    <row r="7" spans="1:27" ht="15.75" x14ac:dyDescent="0.25">
      <c r="A7" s="70"/>
      <c r="B7" s="36"/>
      <c r="C7" s="36">
        <f>+SUM(C3:C6)</f>
        <v>6</v>
      </c>
      <c r="D7" s="36">
        <f t="shared" ref="D7:Z7" si="3">+SUM(D3:D6)</f>
        <v>3</v>
      </c>
      <c r="E7" s="36">
        <f t="shared" si="3"/>
        <v>34</v>
      </c>
      <c r="F7" s="36">
        <f t="shared" si="3"/>
        <v>26</v>
      </c>
      <c r="G7" s="36">
        <f>+SUM(G3:G6)</f>
        <v>6</v>
      </c>
      <c r="H7" s="36">
        <f t="shared" si="3"/>
        <v>1</v>
      </c>
      <c r="I7" s="36">
        <f t="shared" si="3"/>
        <v>13</v>
      </c>
      <c r="J7" s="36">
        <f>+SUM(J3:J6)</f>
        <v>89</v>
      </c>
      <c r="K7" s="36">
        <f t="shared" si="3"/>
        <v>2</v>
      </c>
      <c r="L7" s="36">
        <f t="shared" si="3"/>
        <v>14</v>
      </c>
      <c r="M7" s="36">
        <f>+SUM(M3:M6)</f>
        <v>16</v>
      </c>
      <c r="N7" s="36">
        <f t="shared" si="3"/>
        <v>100</v>
      </c>
      <c r="O7" s="36">
        <f t="shared" si="3"/>
        <v>383</v>
      </c>
      <c r="P7" s="36">
        <f t="shared" si="3"/>
        <v>15</v>
      </c>
      <c r="Q7" s="36">
        <f t="shared" si="3"/>
        <v>0</v>
      </c>
      <c r="R7" s="36">
        <f t="shared" si="3"/>
        <v>33</v>
      </c>
      <c r="S7" s="36">
        <f>+SUM(S3:S6)</f>
        <v>53</v>
      </c>
      <c r="T7" s="36">
        <f t="shared" si="3"/>
        <v>22</v>
      </c>
      <c r="U7" s="36">
        <f t="shared" si="3"/>
        <v>7</v>
      </c>
      <c r="V7" s="36">
        <f t="shared" si="3"/>
        <v>51</v>
      </c>
      <c r="W7" s="36">
        <f t="shared" si="3"/>
        <v>11</v>
      </c>
      <c r="X7" s="36">
        <f t="shared" si="3"/>
        <v>6</v>
      </c>
      <c r="Y7" s="36">
        <f t="shared" si="3"/>
        <v>0</v>
      </c>
      <c r="Z7" s="36">
        <f t="shared" si="3"/>
        <v>786</v>
      </c>
      <c r="AA7" s="7"/>
    </row>
    <row r="8" spans="1:27" ht="30" x14ac:dyDescent="0.25">
      <c r="A8" s="70" t="s">
        <v>128</v>
      </c>
      <c r="B8" s="35" t="s">
        <v>71</v>
      </c>
      <c r="C8" s="30">
        <f>+'Final Septiembre 2022'!C7</f>
        <v>5</v>
      </c>
      <c r="D8" s="30">
        <f>+'Final Septiembre 2022'!D7</f>
        <v>0</v>
      </c>
      <c r="E8" s="30">
        <f>+'Final Septiembre 2022'!E7</f>
        <v>12</v>
      </c>
      <c r="F8" s="30">
        <f>+'Final Septiembre 2022'!K7</f>
        <v>2</v>
      </c>
      <c r="G8" s="30">
        <f>+'Final Septiembre 2022'!L7</f>
        <v>5</v>
      </c>
      <c r="H8" s="30">
        <f>+'Final Septiembre 2022'!M7</f>
        <v>0</v>
      </c>
      <c r="I8" s="31">
        <f>+'Final Septiembre 2022'!O7</f>
        <v>9</v>
      </c>
      <c r="J8" s="32">
        <f>SUM(C8:I8)</f>
        <v>33</v>
      </c>
      <c r="K8" s="30">
        <f>+'Final Septiembre 2022'!I7</f>
        <v>0</v>
      </c>
      <c r="L8" s="30">
        <f>+'Final Septiembre 2022'!J7</f>
        <v>5</v>
      </c>
      <c r="M8" s="33">
        <f t="shared" si="1"/>
        <v>5</v>
      </c>
      <c r="N8" s="30">
        <f>+'Final Septiembre 2022'!F7</f>
        <v>37</v>
      </c>
      <c r="O8" s="30">
        <f>+'Final Septiembre 2022'!G7</f>
        <v>102</v>
      </c>
      <c r="P8" s="31">
        <f>+'Final Septiembre 2022'!U7</f>
        <v>8</v>
      </c>
      <c r="Q8" s="31">
        <f>+'Final Septiembre 2022'!V7</f>
        <v>0</v>
      </c>
      <c r="R8" s="31">
        <f>+'Final Septiembre 2022'!W7</f>
        <v>9</v>
      </c>
      <c r="S8" s="31">
        <f>+'Final Septiembre 2022'!Q7</f>
        <v>27</v>
      </c>
      <c r="T8" s="31">
        <f>+'Final Septiembre 2022'!R7</f>
        <v>9</v>
      </c>
      <c r="U8" s="31">
        <f>+'Final Septiembre 2022'!S7</f>
        <v>3</v>
      </c>
      <c r="V8" s="31">
        <f>+'Final Septiembre 2022'!T7</f>
        <v>27</v>
      </c>
      <c r="W8" s="30">
        <f>+'Final Septiembre 2022'!H7</f>
        <v>3</v>
      </c>
      <c r="X8" s="31">
        <f>+'Final Septiembre 2022'!N7</f>
        <v>4</v>
      </c>
      <c r="Y8" s="30">
        <f>+'Final Septiembre 2022'!P7</f>
        <v>0</v>
      </c>
      <c r="Z8" s="34">
        <f t="shared" si="2"/>
        <v>267</v>
      </c>
      <c r="AA8" s="7"/>
    </row>
    <row r="9" spans="1:27" ht="31.5" x14ac:dyDescent="0.25">
      <c r="A9" s="70"/>
      <c r="B9" s="29" t="s">
        <v>72</v>
      </c>
      <c r="C9" s="30">
        <f>+'Final Septiembre 2022'!C8</f>
        <v>5</v>
      </c>
      <c r="D9" s="30">
        <f>+'Final Septiembre 2022'!D8</f>
        <v>0</v>
      </c>
      <c r="E9" s="30">
        <f>+'Final Septiembre 2022'!E8</f>
        <v>15</v>
      </c>
      <c r="F9" s="30">
        <f>+'Final Septiembre 2022'!K8</f>
        <v>16</v>
      </c>
      <c r="G9" s="30">
        <f>+'Final Septiembre 2022'!L8</f>
        <v>5</v>
      </c>
      <c r="H9" s="30">
        <f>+'Final Septiembre 2022'!M8</f>
        <v>0</v>
      </c>
      <c r="I9" s="31">
        <f>+'Final Septiembre 2022'!O8</f>
        <v>7</v>
      </c>
      <c r="J9" s="32">
        <f t="shared" si="0"/>
        <v>48</v>
      </c>
      <c r="K9" s="30">
        <f>+'Final Septiembre 2022'!I8</f>
        <v>1</v>
      </c>
      <c r="L9" s="30">
        <f>+'Final Septiembre 2022'!J8</f>
        <v>9</v>
      </c>
      <c r="M9" s="33">
        <f t="shared" si="1"/>
        <v>10</v>
      </c>
      <c r="N9" s="30">
        <f>+'Final Septiembre 2022'!F8</f>
        <v>15</v>
      </c>
      <c r="O9" s="30">
        <f>+'Final Septiembre 2022'!G8</f>
        <v>53</v>
      </c>
      <c r="P9" s="31">
        <f>+'Final Septiembre 2022'!U8</f>
        <v>6</v>
      </c>
      <c r="Q9" s="31">
        <f>+'Final Septiembre 2022'!V8</f>
        <v>0</v>
      </c>
      <c r="R9" s="31">
        <f>+'Final Septiembre 2022'!W8</f>
        <v>10</v>
      </c>
      <c r="S9" s="31">
        <f>+'Final Septiembre 2022'!Q8</f>
        <v>17</v>
      </c>
      <c r="T9" s="31">
        <f>+'Final Septiembre 2022'!R8</f>
        <v>11</v>
      </c>
      <c r="U9" s="31">
        <f>+'Final Septiembre 2022'!S8</f>
        <v>4</v>
      </c>
      <c r="V9" s="31">
        <f>+'Final Septiembre 2022'!T8</f>
        <v>21</v>
      </c>
      <c r="W9" s="30">
        <f>+'Final Septiembre 2022'!H8</f>
        <v>8</v>
      </c>
      <c r="X9" s="31">
        <f>+'Final Septiembre 2022'!N8</f>
        <v>2</v>
      </c>
      <c r="Y9" s="30">
        <f>+'Final Septiembre 2022'!P8</f>
        <v>0</v>
      </c>
      <c r="Z9" s="34">
        <f t="shared" si="2"/>
        <v>205</v>
      </c>
      <c r="AA9" s="7"/>
    </row>
    <row r="10" spans="1:27" ht="31.5" x14ac:dyDescent="0.25">
      <c r="A10" s="70"/>
      <c r="B10" s="29" t="s">
        <v>73</v>
      </c>
      <c r="C10" s="30">
        <f>+'Final Septiembre 2022'!C9</f>
        <v>7</v>
      </c>
      <c r="D10" s="30">
        <f>+'Final Septiembre 2022'!D9</f>
        <v>0</v>
      </c>
      <c r="E10" s="30">
        <f>+'Final Septiembre 2022'!E9</f>
        <v>18</v>
      </c>
      <c r="F10" s="30">
        <f>+'Final Septiembre 2022'!K9</f>
        <v>2</v>
      </c>
      <c r="G10" s="30">
        <f>+'Final Septiembre 2022'!L9</f>
        <v>3</v>
      </c>
      <c r="H10" s="30">
        <f>+'Final Septiembre 2022'!M9</f>
        <v>1</v>
      </c>
      <c r="I10" s="31">
        <f>+'Final Septiembre 2022'!O9</f>
        <v>10</v>
      </c>
      <c r="J10" s="32">
        <f t="shared" si="0"/>
        <v>41</v>
      </c>
      <c r="K10" s="30">
        <f>+'Final Septiembre 2022'!I9</f>
        <v>0</v>
      </c>
      <c r="L10" s="30">
        <f>+'Final Septiembre 2022'!J9</f>
        <v>8</v>
      </c>
      <c r="M10" s="33">
        <f t="shared" si="1"/>
        <v>8</v>
      </c>
      <c r="N10" s="30">
        <f>+'Final Septiembre 2022'!F9</f>
        <v>25</v>
      </c>
      <c r="O10" s="30">
        <f>+'Final Septiembre 2022'!G9</f>
        <v>58</v>
      </c>
      <c r="P10" s="31">
        <f>+'Final Septiembre 2022'!U9</f>
        <v>7</v>
      </c>
      <c r="Q10" s="31">
        <f>+'Final Septiembre 2022'!V9</f>
        <v>0</v>
      </c>
      <c r="R10" s="31">
        <f>+'Final Septiembre 2022'!W9</f>
        <v>21</v>
      </c>
      <c r="S10" s="31">
        <f>+'Final Septiembre 2022'!Q9</f>
        <v>25</v>
      </c>
      <c r="T10" s="31">
        <f>+'Final Septiembre 2022'!R9</f>
        <v>10</v>
      </c>
      <c r="U10" s="31">
        <f>+'Final Septiembre 2022'!S9</f>
        <v>2</v>
      </c>
      <c r="V10" s="31">
        <f>+'Final Septiembre 2022'!T9</f>
        <v>25</v>
      </c>
      <c r="W10" s="30">
        <f>+'Final Septiembre 2022'!H9</f>
        <v>6</v>
      </c>
      <c r="X10" s="31">
        <f>+'Final Septiembre 2022'!N9</f>
        <v>15</v>
      </c>
      <c r="Y10" s="30">
        <f>+'Final Septiembre 2022'!P9</f>
        <v>0</v>
      </c>
      <c r="Z10" s="34">
        <f t="shared" si="2"/>
        <v>243</v>
      </c>
      <c r="AA10" s="7"/>
    </row>
    <row r="11" spans="1:27" ht="31.5" x14ac:dyDescent="0.25">
      <c r="A11" s="70"/>
      <c r="B11" s="29" t="s">
        <v>74</v>
      </c>
      <c r="C11" s="30">
        <f>+'Final Septiembre 2022'!C10</f>
        <v>3</v>
      </c>
      <c r="D11" s="30">
        <f>+'Final Septiembre 2022'!D10</f>
        <v>1</v>
      </c>
      <c r="E11" s="30">
        <f>+'Final Septiembre 2022'!E10</f>
        <v>16</v>
      </c>
      <c r="F11" s="30">
        <f>+'Final Septiembre 2022'!K10</f>
        <v>3</v>
      </c>
      <c r="G11" s="30">
        <f>+'Final Septiembre 2022'!L10</f>
        <v>2</v>
      </c>
      <c r="H11" s="30">
        <f>+'Final Septiembre 2022'!M10</f>
        <v>2</v>
      </c>
      <c r="I11" s="31">
        <f>+'Final Septiembre 2022'!O10</f>
        <v>8</v>
      </c>
      <c r="J11" s="32">
        <f>SUM(C11:I11)</f>
        <v>35</v>
      </c>
      <c r="K11" s="30">
        <f>+'Final Septiembre 2022'!I10</f>
        <v>0</v>
      </c>
      <c r="L11" s="30">
        <f>+'Final Septiembre 2022'!J10</f>
        <v>6</v>
      </c>
      <c r="M11" s="33">
        <f>SUM(K11:L11)</f>
        <v>6</v>
      </c>
      <c r="N11" s="30">
        <f>+'Final Septiembre 2022'!F10</f>
        <v>31</v>
      </c>
      <c r="O11" s="30">
        <f>+'Final Septiembre 2022'!G10</f>
        <v>54</v>
      </c>
      <c r="P11" s="31">
        <f>+'Final Septiembre 2022'!U10</f>
        <v>13</v>
      </c>
      <c r="Q11" s="31">
        <f>+'Final Septiembre 2022'!V10</f>
        <v>0</v>
      </c>
      <c r="R11" s="31">
        <f>+'Final Septiembre 2022'!W10</f>
        <v>16</v>
      </c>
      <c r="S11" s="31">
        <f>+'Final Septiembre 2022'!Q10</f>
        <v>31</v>
      </c>
      <c r="T11" s="31">
        <f>+'Final Septiembre 2022'!R10</f>
        <v>10</v>
      </c>
      <c r="U11" s="31">
        <f>+'Final Septiembre 2022'!S10</f>
        <v>5</v>
      </c>
      <c r="V11" s="31">
        <f>+'Final Septiembre 2022'!T10</f>
        <v>24</v>
      </c>
      <c r="W11" s="30">
        <f>+'Final Septiembre 2022'!H10</f>
        <v>1</v>
      </c>
      <c r="X11" s="31">
        <f>+'Final Septiembre 2022'!N10</f>
        <v>3</v>
      </c>
      <c r="Y11" s="30">
        <f>+'Final Septiembre 2022'!P10</f>
        <v>0</v>
      </c>
      <c r="Z11" s="34">
        <f t="shared" si="2"/>
        <v>229</v>
      </c>
      <c r="AA11" s="7"/>
    </row>
    <row r="12" spans="1:27" ht="31.5" x14ac:dyDescent="0.25">
      <c r="A12" s="70"/>
      <c r="B12" s="29" t="s">
        <v>75</v>
      </c>
      <c r="C12" s="30">
        <f>+'Final Septiembre 2022'!C11</f>
        <v>2</v>
      </c>
      <c r="D12" s="30">
        <f>+'Final Septiembre 2022'!D11</f>
        <v>1</v>
      </c>
      <c r="E12" s="30">
        <f>+'Final Septiembre 2022'!E11</f>
        <v>24</v>
      </c>
      <c r="F12" s="30">
        <f>+'Final Septiembre 2022'!K11</f>
        <v>11</v>
      </c>
      <c r="G12" s="30">
        <f>+'Final Septiembre 2022'!L11</f>
        <v>5</v>
      </c>
      <c r="H12" s="30">
        <f>+'Final Septiembre 2022'!M11</f>
        <v>0</v>
      </c>
      <c r="I12" s="31">
        <f>+'Final Septiembre 2022'!O11</f>
        <v>8</v>
      </c>
      <c r="J12" s="32">
        <f t="shared" ref="J12:J36" si="4">SUM(C12:I12)</f>
        <v>51</v>
      </c>
      <c r="K12" s="30">
        <f>+'Final Septiembre 2022'!I11</f>
        <v>1</v>
      </c>
      <c r="L12" s="30">
        <f>+'Final Septiembre 2022'!J11</f>
        <v>5</v>
      </c>
      <c r="M12" s="33">
        <f t="shared" ref="M12:M36" si="5">SUM(K12:L12)</f>
        <v>6</v>
      </c>
      <c r="N12" s="30">
        <f>+'Final Septiembre 2022'!F11</f>
        <v>20</v>
      </c>
      <c r="O12" s="30">
        <f>+'Final Septiembre 2022'!G11</f>
        <v>77</v>
      </c>
      <c r="P12" s="31">
        <f>+'Final Septiembre 2022'!U11</f>
        <v>6</v>
      </c>
      <c r="Q12" s="31">
        <f>+'Final Septiembre 2022'!V11</f>
        <v>0</v>
      </c>
      <c r="R12" s="31">
        <f>+'Final Septiembre 2022'!W11</f>
        <v>13</v>
      </c>
      <c r="S12" s="31">
        <f>+'Final Septiembre 2022'!Q11</f>
        <v>19</v>
      </c>
      <c r="T12" s="31">
        <f>+'Final Septiembre 2022'!R11</f>
        <v>8</v>
      </c>
      <c r="U12" s="31">
        <f>+'Final Septiembre 2022'!S11</f>
        <v>3</v>
      </c>
      <c r="V12" s="31">
        <f>+'Final Septiembre 2022'!T11</f>
        <v>27</v>
      </c>
      <c r="W12" s="30">
        <f>+'Final Septiembre 2022'!H11</f>
        <v>4</v>
      </c>
      <c r="X12" s="31">
        <f>+'Final Septiembre 2022'!N11</f>
        <v>2</v>
      </c>
      <c r="Y12" s="30">
        <f>+'Final Septiembre 2022'!P11</f>
        <v>0</v>
      </c>
      <c r="Z12" s="34">
        <f t="shared" si="2"/>
        <v>236</v>
      </c>
      <c r="AA12" s="7"/>
    </row>
    <row r="13" spans="1:27" ht="31.5" x14ac:dyDescent="0.25">
      <c r="A13" s="70"/>
      <c r="B13" s="29" t="s">
        <v>76</v>
      </c>
      <c r="C13" s="30">
        <f>+'Final Septiembre 2022'!C12</f>
        <v>0</v>
      </c>
      <c r="D13" s="30">
        <f>+'Final Septiembre 2022'!D12</f>
        <v>0</v>
      </c>
      <c r="E13" s="30">
        <f>+'Final Septiembre 2022'!E12</f>
        <v>0</v>
      </c>
      <c r="F13" s="30">
        <f>+'Final Septiembre 2022'!K12</f>
        <v>0</v>
      </c>
      <c r="G13" s="30">
        <f>+'Final Septiembre 2022'!L12</f>
        <v>0</v>
      </c>
      <c r="H13" s="30">
        <f>+'Final Septiembre 2022'!M12</f>
        <v>0</v>
      </c>
      <c r="I13" s="31">
        <f>+'Final Septiembre 2022'!O12</f>
        <v>0</v>
      </c>
      <c r="J13" s="32">
        <f t="shared" si="4"/>
        <v>0</v>
      </c>
      <c r="K13" s="30">
        <f>+'Final Septiembre 2022'!I12</f>
        <v>0</v>
      </c>
      <c r="L13" s="30">
        <f>+'Final Septiembre 2022'!J12</f>
        <v>0</v>
      </c>
      <c r="M13" s="33">
        <f t="shared" si="5"/>
        <v>0</v>
      </c>
      <c r="N13" s="30">
        <f>+'Final Septiembre 2022'!F12</f>
        <v>37</v>
      </c>
      <c r="O13" s="30">
        <f>+'Final Septiembre 2022'!G12</f>
        <v>82</v>
      </c>
      <c r="P13" s="31">
        <f>+'Final Septiembre 2022'!U12</f>
        <v>0</v>
      </c>
      <c r="Q13" s="31">
        <f>+'Final Septiembre 2022'!V12</f>
        <v>0</v>
      </c>
      <c r="R13" s="31">
        <f>+'Final Septiembre 2022'!W12</f>
        <v>0</v>
      </c>
      <c r="S13" s="31">
        <f>+'Final Septiembre 2022'!Q12</f>
        <v>0</v>
      </c>
      <c r="T13" s="31">
        <f>+'Final Septiembre 2022'!R12</f>
        <v>0</v>
      </c>
      <c r="U13" s="31">
        <f>+'Final Septiembre 2022'!S12</f>
        <v>0</v>
      </c>
      <c r="V13" s="31">
        <f>+'Final Septiembre 2022'!T12</f>
        <v>0</v>
      </c>
      <c r="W13" s="30">
        <f>+'Final Septiembre 2022'!H12</f>
        <v>0</v>
      </c>
      <c r="X13" s="31">
        <f>+'Final Septiembre 2022'!N12</f>
        <v>0</v>
      </c>
      <c r="Y13" s="30">
        <f>+'Final Septiembre 2022'!P12</f>
        <v>0</v>
      </c>
      <c r="Z13" s="34">
        <f t="shared" si="2"/>
        <v>119</v>
      </c>
      <c r="AA13" s="7"/>
    </row>
    <row r="14" spans="1:27" ht="31.5" x14ac:dyDescent="0.25">
      <c r="A14" s="70"/>
      <c r="B14" s="29" t="s">
        <v>77</v>
      </c>
      <c r="C14" s="30">
        <f>+'Final Septiembre 2022'!C13</f>
        <v>0</v>
      </c>
      <c r="D14" s="30">
        <f>+'Final Septiembre 2022'!D13</f>
        <v>0</v>
      </c>
      <c r="E14" s="30">
        <f>+'Final Septiembre 2022'!E13</f>
        <v>0</v>
      </c>
      <c r="F14" s="30">
        <f>+'Final Septiembre 2022'!K13</f>
        <v>0</v>
      </c>
      <c r="G14" s="30">
        <f>+'Final Septiembre 2022'!L13</f>
        <v>0</v>
      </c>
      <c r="H14" s="30">
        <f>+'Final Septiembre 2022'!M13</f>
        <v>0</v>
      </c>
      <c r="I14" s="31">
        <f>+'Final Septiembre 2022'!O13</f>
        <v>0</v>
      </c>
      <c r="J14" s="32">
        <f t="shared" si="4"/>
        <v>0</v>
      </c>
      <c r="K14" s="30">
        <f>+'Final Septiembre 2022'!I13</f>
        <v>0</v>
      </c>
      <c r="L14" s="30">
        <f>+'Final Septiembre 2022'!J13</f>
        <v>0</v>
      </c>
      <c r="M14" s="33">
        <f t="shared" si="5"/>
        <v>0</v>
      </c>
      <c r="N14" s="30">
        <f>+'Final Septiembre 2022'!F13</f>
        <v>23</v>
      </c>
      <c r="O14" s="30">
        <f>+'Final Septiembre 2022'!G13</f>
        <v>140</v>
      </c>
      <c r="P14" s="31">
        <f>+'Final Septiembre 2022'!U13</f>
        <v>0</v>
      </c>
      <c r="Q14" s="31">
        <f>+'Final Septiembre 2022'!V13</f>
        <v>0</v>
      </c>
      <c r="R14" s="31">
        <f>+'Final Septiembre 2022'!W13</f>
        <v>0</v>
      </c>
      <c r="S14" s="31">
        <f>+'Final Septiembre 2022'!Q13</f>
        <v>0</v>
      </c>
      <c r="T14" s="31">
        <f>+'Final Septiembre 2022'!R13</f>
        <v>0</v>
      </c>
      <c r="U14" s="31">
        <f>+'Final Septiembre 2022'!S13</f>
        <v>0</v>
      </c>
      <c r="V14" s="31">
        <f>+'Final Septiembre 2022'!T13</f>
        <v>0</v>
      </c>
      <c r="W14" s="30">
        <f>+'Final Septiembre 2022'!H13</f>
        <v>0</v>
      </c>
      <c r="X14" s="31">
        <f>+'Final Septiembre 2022'!N13</f>
        <v>0</v>
      </c>
      <c r="Y14" s="30">
        <f>+'Final Septiembre 2022'!P13</f>
        <v>0</v>
      </c>
      <c r="Z14" s="34">
        <f t="shared" si="2"/>
        <v>163</v>
      </c>
      <c r="AA14" s="7"/>
    </row>
    <row r="15" spans="1:27" ht="15.75" x14ac:dyDescent="0.25">
      <c r="A15" s="70"/>
      <c r="B15" s="37"/>
      <c r="C15" s="36">
        <f>+SUM(C8:C14)</f>
        <v>22</v>
      </c>
      <c r="D15" s="36">
        <f t="shared" ref="D15:Z15" si="6">+SUM(D8:D14)</f>
        <v>2</v>
      </c>
      <c r="E15" s="36">
        <f t="shared" si="6"/>
        <v>85</v>
      </c>
      <c r="F15" s="36">
        <f t="shared" si="6"/>
        <v>34</v>
      </c>
      <c r="G15" s="36">
        <f t="shared" si="6"/>
        <v>20</v>
      </c>
      <c r="H15" s="36">
        <f t="shared" si="6"/>
        <v>3</v>
      </c>
      <c r="I15" s="36">
        <f t="shared" si="6"/>
        <v>42</v>
      </c>
      <c r="J15" s="36">
        <f>+SUM(J8:J14)</f>
        <v>208</v>
      </c>
      <c r="K15" s="36">
        <f t="shared" si="6"/>
        <v>2</v>
      </c>
      <c r="L15" s="36">
        <f t="shared" si="6"/>
        <v>33</v>
      </c>
      <c r="M15" s="36">
        <f>+SUM(M8:M14)</f>
        <v>35</v>
      </c>
      <c r="N15" s="36">
        <f>+SUM(N8:N14)</f>
        <v>188</v>
      </c>
      <c r="O15" s="36">
        <f t="shared" si="6"/>
        <v>566</v>
      </c>
      <c r="P15" s="36">
        <f t="shared" si="6"/>
        <v>40</v>
      </c>
      <c r="Q15" s="36">
        <f t="shared" si="6"/>
        <v>0</v>
      </c>
      <c r="R15" s="36">
        <f t="shared" si="6"/>
        <v>69</v>
      </c>
      <c r="S15" s="36">
        <f t="shared" si="6"/>
        <v>119</v>
      </c>
      <c r="T15" s="36">
        <f t="shared" si="6"/>
        <v>48</v>
      </c>
      <c r="U15" s="36">
        <f t="shared" si="6"/>
        <v>17</v>
      </c>
      <c r="V15" s="36">
        <f t="shared" si="6"/>
        <v>124</v>
      </c>
      <c r="W15" s="36">
        <f t="shared" si="6"/>
        <v>22</v>
      </c>
      <c r="X15" s="36">
        <f t="shared" si="6"/>
        <v>26</v>
      </c>
      <c r="Y15" s="36">
        <f t="shared" si="6"/>
        <v>0</v>
      </c>
      <c r="Z15" s="36">
        <f t="shared" si="6"/>
        <v>1462</v>
      </c>
      <c r="AA15" s="7"/>
    </row>
    <row r="16" spans="1:27" ht="30" x14ac:dyDescent="0.25">
      <c r="A16" s="71" t="s">
        <v>129</v>
      </c>
      <c r="B16" s="35" t="s">
        <v>78</v>
      </c>
      <c r="C16" s="30">
        <f>+'Final Septiembre 2022'!C14</f>
        <v>5</v>
      </c>
      <c r="D16" s="30">
        <f>+'Final Septiembre 2022'!D14</f>
        <v>1</v>
      </c>
      <c r="E16" s="30">
        <f>+'Final Septiembre 2022'!E14</f>
        <v>20</v>
      </c>
      <c r="F16" s="30">
        <f>+'Final Septiembre 2022'!K14</f>
        <v>24</v>
      </c>
      <c r="G16" s="30">
        <f>+'Final Septiembre 2022'!L14</f>
        <v>6</v>
      </c>
      <c r="H16" s="30">
        <f>+'Final Septiembre 2022'!M14</f>
        <v>0</v>
      </c>
      <c r="I16" s="31">
        <f>+'Final Septiembre 2022'!O14</f>
        <v>8</v>
      </c>
      <c r="J16" s="32">
        <f t="shared" si="4"/>
        <v>64</v>
      </c>
      <c r="K16" s="30">
        <f>+'Final Septiembre 2022'!I14</f>
        <v>4</v>
      </c>
      <c r="L16" s="30">
        <f>+'Final Septiembre 2022'!J14</f>
        <v>4</v>
      </c>
      <c r="M16" s="33">
        <f t="shared" si="5"/>
        <v>8</v>
      </c>
      <c r="N16" s="30">
        <f>+'Final Septiembre 2022'!F14</f>
        <v>35</v>
      </c>
      <c r="O16" s="30">
        <f>+'Final Septiembre 2022'!G14</f>
        <v>74</v>
      </c>
      <c r="P16" s="31">
        <f>+'Final Septiembre 2022'!U14</f>
        <v>0</v>
      </c>
      <c r="Q16" s="31">
        <f>+'Final Septiembre 2022'!V14</f>
        <v>0</v>
      </c>
      <c r="R16" s="31">
        <f>+'Final Septiembre 2022'!W14</f>
        <v>0</v>
      </c>
      <c r="S16" s="31">
        <f>+'Final Septiembre 2022'!Q14</f>
        <v>0</v>
      </c>
      <c r="T16" s="31">
        <f>+'Final Septiembre 2022'!R14</f>
        <v>0</v>
      </c>
      <c r="U16" s="31">
        <f>+'Final Septiembre 2022'!S14</f>
        <v>0</v>
      </c>
      <c r="V16" s="31">
        <f>+'Final Septiembre 2022'!T14</f>
        <v>0</v>
      </c>
      <c r="W16" s="30">
        <f>+'Final Septiembre 2022'!H14</f>
        <v>4</v>
      </c>
      <c r="X16" s="31">
        <f>+'Final Septiembre 2022'!N14</f>
        <v>0</v>
      </c>
      <c r="Y16" s="30">
        <f>+'Final Septiembre 2022'!P14</f>
        <v>0</v>
      </c>
      <c r="Z16" s="34">
        <f>SUM(J16,M16:X16)</f>
        <v>185</v>
      </c>
      <c r="AA16" s="7"/>
    </row>
    <row r="17" spans="1:27" ht="31.5" x14ac:dyDescent="0.25">
      <c r="A17" s="71"/>
      <c r="B17" s="29" t="s">
        <v>79</v>
      </c>
      <c r="C17" s="30">
        <f>+'Final Septiembre 2022'!C15</f>
        <v>4</v>
      </c>
      <c r="D17" s="30">
        <f>+'Final Septiembre 2022'!D15</f>
        <v>1</v>
      </c>
      <c r="E17" s="30">
        <f>+'Final Septiembre 2022'!E15</f>
        <v>18</v>
      </c>
      <c r="F17" s="30">
        <f>+'Final Septiembre 2022'!K15</f>
        <v>9</v>
      </c>
      <c r="G17" s="30">
        <f>+'Final Septiembre 2022'!L15</f>
        <v>0</v>
      </c>
      <c r="H17" s="30">
        <f>+'Final Septiembre 2022'!M15</f>
        <v>0</v>
      </c>
      <c r="I17" s="31">
        <f>+'Final Septiembre 2022'!O15</f>
        <v>8</v>
      </c>
      <c r="J17" s="32">
        <f t="shared" si="4"/>
        <v>40</v>
      </c>
      <c r="K17" s="30">
        <f>+'Final Septiembre 2022'!I15</f>
        <v>2</v>
      </c>
      <c r="L17" s="30">
        <f>+'Final Septiembre 2022'!J15</f>
        <v>7</v>
      </c>
      <c r="M17" s="33">
        <f t="shared" si="5"/>
        <v>9</v>
      </c>
      <c r="N17" s="30">
        <f>+'Final Septiembre 2022'!F15</f>
        <v>22</v>
      </c>
      <c r="O17" s="30">
        <f>+'Final Septiembre 2022'!G15</f>
        <v>76</v>
      </c>
      <c r="P17" s="31">
        <f>+'Final Septiembre 2022'!U15</f>
        <v>0</v>
      </c>
      <c r="Q17" s="31">
        <f>+'Final Septiembre 2022'!V15</f>
        <v>0</v>
      </c>
      <c r="R17" s="31">
        <f>+'Final Septiembre 2022'!W15</f>
        <v>12</v>
      </c>
      <c r="S17" s="31">
        <f>+'Final Septiembre 2022'!Q15</f>
        <v>31</v>
      </c>
      <c r="T17" s="31">
        <f>+'Final Septiembre 2022'!R15</f>
        <v>12</v>
      </c>
      <c r="U17" s="31">
        <f>+'Final Septiembre 2022'!S15</f>
        <v>4</v>
      </c>
      <c r="V17" s="31">
        <f>+'Final Septiembre 2022'!T15</f>
        <v>28</v>
      </c>
      <c r="W17" s="30">
        <f>+'Final Septiembre 2022'!H15</f>
        <v>6</v>
      </c>
      <c r="X17" s="31">
        <f>+'Final Septiembre 2022'!N15</f>
        <v>5</v>
      </c>
      <c r="Y17" s="30">
        <f>+'Final Septiembre 2022'!P15</f>
        <v>0</v>
      </c>
      <c r="Z17" s="34">
        <f t="shared" si="2"/>
        <v>245</v>
      </c>
      <c r="AA17" s="7"/>
    </row>
    <row r="18" spans="1:27" ht="31.5" x14ac:dyDescent="0.25">
      <c r="A18" s="71"/>
      <c r="B18" s="29" t="s">
        <v>80</v>
      </c>
      <c r="C18" s="30">
        <f>+'Final Septiembre 2022'!C16</f>
        <v>2</v>
      </c>
      <c r="D18" s="30">
        <f>+'Final Septiembre 2022'!D16</f>
        <v>1</v>
      </c>
      <c r="E18" s="30">
        <f>+'Final Septiembre 2022'!E16</f>
        <v>15</v>
      </c>
      <c r="F18" s="30">
        <f>+'Final Septiembre 2022'!K16</f>
        <v>5</v>
      </c>
      <c r="G18" s="30">
        <f>+'Final Septiembre 2022'!L16</f>
        <v>6</v>
      </c>
      <c r="H18" s="30">
        <f>+'Final Septiembre 2022'!M16</f>
        <v>0</v>
      </c>
      <c r="I18" s="31">
        <f>+'Final Septiembre 2022'!O16</f>
        <v>7</v>
      </c>
      <c r="J18" s="32">
        <f t="shared" si="4"/>
        <v>36</v>
      </c>
      <c r="K18" s="30">
        <f>+'Final Septiembre 2022'!I16</f>
        <v>0</v>
      </c>
      <c r="L18" s="30">
        <f>+'Final Septiembre 2022'!J16</f>
        <v>7</v>
      </c>
      <c r="M18" s="33">
        <f t="shared" si="5"/>
        <v>7</v>
      </c>
      <c r="N18" s="30">
        <f>+'Final Septiembre 2022'!F16</f>
        <v>15</v>
      </c>
      <c r="O18" s="30">
        <f>+'Final Septiembre 2022'!G16</f>
        <v>66</v>
      </c>
      <c r="P18" s="31">
        <f>+'Final Septiembre 2022'!U16</f>
        <v>0</v>
      </c>
      <c r="Q18" s="31">
        <f>+'Final Septiembre 2022'!V16</f>
        <v>0</v>
      </c>
      <c r="R18" s="31">
        <f>+'Final Septiembre 2022'!W16</f>
        <v>7</v>
      </c>
      <c r="S18" s="31">
        <f>+'Final Septiembre 2022'!Q16</f>
        <v>22</v>
      </c>
      <c r="T18" s="31">
        <f>+'Final Septiembre 2022'!R16</f>
        <v>7</v>
      </c>
      <c r="U18" s="31">
        <f>+'Final Septiembre 2022'!S16</f>
        <v>4</v>
      </c>
      <c r="V18" s="31">
        <f>+'Final Septiembre 2022'!T16</f>
        <v>15</v>
      </c>
      <c r="W18" s="30">
        <f>+'Final Septiembre 2022'!H16</f>
        <v>4</v>
      </c>
      <c r="X18" s="31">
        <f>+'Final Septiembre 2022'!N16</f>
        <v>5</v>
      </c>
      <c r="Y18" s="30">
        <f>+'Final Septiembre 2022'!P16</f>
        <v>0</v>
      </c>
      <c r="Z18" s="34">
        <f t="shared" si="2"/>
        <v>188</v>
      </c>
      <c r="AA18" s="7"/>
    </row>
    <row r="19" spans="1:27" ht="31.5" x14ac:dyDescent="0.25">
      <c r="A19" s="71"/>
      <c r="B19" s="29" t="s">
        <v>81</v>
      </c>
      <c r="C19" s="30">
        <f>+'Final Septiembre 2022'!C17</f>
        <v>0</v>
      </c>
      <c r="D19" s="30">
        <f>+'Final Septiembre 2022'!D17</f>
        <v>1</v>
      </c>
      <c r="E19" s="30">
        <f>+'Final Septiembre 2022'!E17</f>
        <v>10</v>
      </c>
      <c r="F19" s="30">
        <f>+'Final Septiembre 2022'!K17</f>
        <v>1</v>
      </c>
      <c r="G19" s="30">
        <f>+'Final Septiembre 2022'!L17</f>
        <v>2</v>
      </c>
      <c r="H19" s="30">
        <f>+'Final Septiembre 2022'!M17</f>
        <v>0</v>
      </c>
      <c r="I19" s="31">
        <f>+'Final Septiembre 2022'!O17</f>
        <v>4</v>
      </c>
      <c r="J19" s="32">
        <f t="shared" si="4"/>
        <v>18</v>
      </c>
      <c r="K19" s="30">
        <f>+'Final Septiembre 2022'!I17</f>
        <v>0</v>
      </c>
      <c r="L19" s="30">
        <f>+'Final Septiembre 2022'!J17</f>
        <v>0</v>
      </c>
      <c r="M19" s="33">
        <f t="shared" si="5"/>
        <v>0</v>
      </c>
      <c r="N19" s="30">
        <f>+'Final Septiembre 2022'!F17</f>
        <v>27</v>
      </c>
      <c r="O19" s="30">
        <f>+'Final Septiembre 2022'!G17</f>
        <v>86</v>
      </c>
      <c r="P19" s="30">
        <f>+'Final Septiembre 2022'!U17</f>
        <v>0</v>
      </c>
      <c r="Q19" s="30">
        <f>+'Final Septiembre 2022'!V17</f>
        <v>0</v>
      </c>
      <c r="R19" s="30">
        <f>+'Final Septiembre 2022'!W17</f>
        <v>10</v>
      </c>
      <c r="S19" s="30">
        <f>+'Final Septiembre 2022'!Q17</f>
        <v>13</v>
      </c>
      <c r="T19" s="30">
        <f>+'Final Septiembre 2022'!R17</f>
        <v>5</v>
      </c>
      <c r="U19" s="30">
        <f>+'Final Septiembre 2022'!S17</f>
        <v>0</v>
      </c>
      <c r="V19" s="30">
        <f>+'Final Septiembre 2022'!T17</f>
        <v>17</v>
      </c>
      <c r="W19" s="30">
        <f>+'Final Septiembre 2022'!H17</f>
        <v>16</v>
      </c>
      <c r="X19" s="30">
        <f>+'Final Septiembre 2022'!N17</f>
        <v>1</v>
      </c>
      <c r="Y19" s="30">
        <f>+'Final Septiembre 2022'!P17</f>
        <v>0</v>
      </c>
      <c r="Z19" s="34">
        <f t="shared" si="2"/>
        <v>193</v>
      </c>
      <c r="AA19" s="7"/>
    </row>
    <row r="20" spans="1:27" ht="31.5" x14ac:dyDescent="0.25">
      <c r="A20" s="71"/>
      <c r="B20" s="29" t="s">
        <v>82</v>
      </c>
      <c r="C20" s="30">
        <f>+'Final Septiembre 2022'!C18</f>
        <v>0</v>
      </c>
      <c r="D20" s="30">
        <f>+'Final Septiembre 2022'!D18</f>
        <v>0</v>
      </c>
      <c r="E20" s="30">
        <f>+'Final Septiembre 2022'!E18</f>
        <v>0</v>
      </c>
      <c r="F20" s="30">
        <f>+'Final Septiembre 2022'!K18</f>
        <v>0</v>
      </c>
      <c r="G20" s="30">
        <f>+'Final Septiembre 2022'!L18</f>
        <v>0</v>
      </c>
      <c r="H20" s="30">
        <f>+'Final Septiembre 2022'!M18</f>
        <v>0</v>
      </c>
      <c r="I20" s="31">
        <f>+'Final Septiembre 2022'!O18</f>
        <v>0</v>
      </c>
      <c r="J20" s="32">
        <f t="shared" si="4"/>
        <v>0</v>
      </c>
      <c r="K20" s="30">
        <f>+'Final Septiembre 2022'!I18</f>
        <v>0</v>
      </c>
      <c r="L20" s="30">
        <f>+'Final Septiembre 2022'!J18</f>
        <v>0</v>
      </c>
      <c r="M20" s="33">
        <f t="shared" si="5"/>
        <v>0</v>
      </c>
      <c r="N20" s="30">
        <f>+'Final Septiembre 2022'!F18</f>
        <v>16</v>
      </c>
      <c r="O20" s="30">
        <f>+'Final Septiembre 2022'!G18</f>
        <v>146</v>
      </c>
      <c r="P20" s="30">
        <f>+'Final Septiembre 2022'!U18</f>
        <v>0</v>
      </c>
      <c r="Q20" s="30">
        <f>+'Final Septiembre 2022'!V18</f>
        <v>0</v>
      </c>
      <c r="R20" s="30">
        <f>+'Final Septiembre 2022'!W18</f>
        <v>0</v>
      </c>
      <c r="S20" s="30">
        <f>+'Final Septiembre 2022'!Q18</f>
        <v>0</v>
      </c>
      <c r="T20" s="30">
        <f>+'Final Septiembre 2022'!R18</f>
        <v>0</v>
      </c>
      <c r="U20" s="30">
        <f>+'Final Septiembre 2022'!S18</f>
        <v>0</v>
      </c>
      <c r="V20" s="30">
        <f>+'Final Septiembre 2022'!T18</f>
        <v>0</v>
      </c>
      <c r="W20" s="30">
        <f>+'Final Septiembre 2022'!H18</f>
        <v>0</v>
      </c>
      <c r="X20" s="30">
        <f>+'Final Septiembre 2022'!N18</f>
        <v>0</v>
      </c>
      <c r="Y20" s="30">
        <f>+'Final Septiembre 2022'!P18</f>
        <v>0</v>
      </c>
      <c r="Z20" s="34">
        <f t="shared" si="2"/>
        <v>162</v>
      </c>
      <c r="AA20" s="7"/>
    </row>
    <row r="21" spans="1:27" ht="31.5" x14ac:dyDescent="0.25">
      <c r="A21" s="71"/>
      <c r="B21" s="29" t="s">
        <v>83</v>
      </c>
      <c r="C21" s="30">
        <f>+'Final Septiembre 2022'!C19</f>
        <v>0</v>
      </c>
      <c r="D21" s="30">
        <f>+'Final Septiembre 2022'!D19</f>
        <v>0</v>
      </c>
      <c r="E21" s="30">
        <f>+'Final Septiembre 2022'!E19</f>
        <v>0</v>
      </c>
      <c r="F21" s="30">
        <f>+'Final Septiembre 2022'!K19</f>
        <v>0</v>
      </c>
      <c r="G21" s="30">
        <f>+'Final Septiembre 2022'!L19</f>
        <v>0</v>
      </c>
      <c r="H21" s="30">
        <f>+'Final Septiembre 2022'!M19</f>
        <v>0</v>
      </c>
      <c r="I21" s="31">
        <f>+'Final Septiembre 2022'!O19</f>
        <v>0</v>
      </c>
      <c r="J21" s="32">
        <f t="shared" si="4"/>
        <v>0</v>
      </c>
      <c r="K21" s="30">
        <f>+'Final Septiembre 2022'!I19</f>
        <v>0</v>
      </c>
      <c r="L21" s="30">
        <f>+'Final Septiembre 2022'!J19</f>
        <v>0</v>
      </c>
      <c r="M21" s="33">
        <f t="shared" si="5"/>
        <v>0</v>
      </c>
      <c r="N21" s="30">
        <f>+'Final Septiembre 2022'!F19</f>
        <v>38</v>
      </c>
      <c r="O21" s="30">
        <f>+'Final Septiembre 2022'!G19</f>
        <v>105</v>
      </c>
      <c r="P21" s="30">
        <f>+'Final Septiembre 2022'!U19</f>
        <v>0</v>
      </c>
      <c r="Q21" s="30">
        <f>+'Final Septiembre 2022'!V19</f>
        <v>0</v>
      </c>
      <c r="R21" s="30">
        <f>+'Final Septiembre 2022'!W19</f>
        <v>0</v>
      </c>
      <c r="S21" s="30">
        <f>+'Final Septiembre 2022'!Q19</f>
        <v>0</v>
      </c>
      <c r="T21" s="30">
        <f>+'Final Septiembre 2022'!R19</f>
        <v>0</v>
      </c>
      <c r="U21" s="30">
        <f>+'Final Septiembre 2022'!S19</f>
        <v>0</v>
      </c>
      <c r="V21" s="30">
        <f>+'Final Septiembre 2022'!T19</f>
        <v>0</v>
      </c>
      <c r="W21" s="30">
        <f>+'Final Septiembre 2022'!H19</f>
        <v>0</v>
      </c>
      <c r="X21" s="30">
        <f>+'Final Septiembre 2022'!N19</f>
        <v>0</v>
      </c>
      <c r="Y21" s="30">
        <f>+'Final Septiembre 2022'!P19</f>
        <v>0</v>
      </c>
      <c r="Z21" s="34">
        <f t="shared" si="2"/>
        <v>143</v>
      </c>
      <c r="AA21" s="7"/>
    </row>
    <row r="22" spans="1:27" ht="31.5" x14ac:dyDescent="0.25">
      <c r="A22" s="71"/>
      <c r="B22" s="29" t="s">
        <v>84</v>
      </c>
      <c r="C22" s="30">
        <f>+'Final Septiembre 2022'!C20</f>
        <v>0</v>
      </c>
      <c r="D22" s="30">
        <f>+'Final Septiembre 2022'!D20</f>
        <v>0</v>
      </c>
      <c r="E22" s="30">
        <f>+'Final Septiembre 2022'!E20</f>
        <v>0</v>
      </c>
      <c r="F22" s="30">
        <f>+'Final Septiembre 2022'!K20</f>
        <v>0</v>
      </c>
      <c r="G22" s="30">
        <f>+'Final Septiembre 2022'!L20</f>
        <v>0</v>
      </c>
      <c r="H22" s="30">
        <f>+'Final Septiembre 2022'!M20</f>
        <v>0</v>
      </c>
      <c r="I22" s="31">
        <f>+'Final Septiembre 2022'!O20</f>
        <v>0</v>
      </c>
      <c r="J22" s="32">
        <f t="shared" si="4"/>
        <v>0</v>
      </c>
      <c r="K22" s="30">
        <f>+'Final Septiembre 2022'!I20</f>
        <v>0</v>
      </c>
      <c r="L22" s="30">
        <f>+'Final Septiembre 2022'!J20</f>
        <v>0</v>
      </c>
      <c r="M22" s="33">
        <f t="shared" si="5"/>
        <v>0</v>
      </c>
      <c r="N22" s="30">
        <f>+'Final Septiembre 2022'!F20</f>
        <v>19</v>
      </c>
      <c r="O22" s="30">
        <f>+'Final Septiembre 2022'!G20</f>
        <v>104</v>
      </c>
      <c r="P22" s="30">
        <f>+'Final Septiembre 2022'!U20</f>
        <v>0</v>
      </c>
      <c r="Q22" s="30">
        <f>+'Final Septiembre 2022'!V20</f>
        <v>0</v>
      </c>
      <c r="R22" s="30">
        <f>+'Final Septiembre 2022'!W20</f>
        <v>0</v>
      </c>
      <c r="S22" s="30">
        <f>+'Final Septiembre 2022'!Q20</f>
        <v>0</v>
      </c>
      <c r="T22" s="30">
        <f>+'Final Septiembre 2022'!R20</f>
        <v>0</v>
      </c>
      <c r="U22" s="30">
        <f>+'Final Septiembre 2022'!S20</f>
        <v>0</v>
      </c>
      <c r="V22" s="30">
        <f>+'Final Septiembre 2022'!T20</f>
        <v>0</v>
      </c>
      <c r="W22" s="30">
        <f>+'Final Septiembre 2022'!H20</f>
        <v>0</v>
      </c>
      <c r="X22" s="30">
        <f>+'Final Septiembre 2022'!N20</f>
        <v>0</v>
      </c>
      <c r="Y22" s="30">
        <f>+'Final Septiembre 2022'!P20</f>
        <v>0</v>
      </c>
      <c r="Z22" s="34">
        <f t="shared" si="2"/>
        <v>123</v>
      </c>
      <c r="AA22" s="7"/>
    </row>
    <row r="23" spans="1:27" ht="15.75" x14ac:dyDescent="0.25">
      <c r="A23" s="52"/>
      <c r="B23" s="37"/>
      <c r="C23" s="36">
        <f>+SUM(C16:C22)</f>
        <v>11</v>
      </c>
      <c r="D23" s="36">
        <f t="shared" ref="D23:Y23" si="7">+SUM(D16:D22)</f>
        <v>4</v>
      </c>
      <c r="E23" s="36">
        <f t="shared" si="7"/>
        <v>63</v>
      </c>
      <c r="F23" s="36">
        <f t="shared" si="7"/>
        <v>39</v>
      </c>
      <c r="G23" s="36">
        <f t="shared" si="7"/>
        <v>14</v>
      </c>
      <c r="H23" s="36">
        <f t="shared" si="7"/>
        <v>0</v>
      </c>
      <c r="I23" s="36">
        <f t="shared" si="7"/>
        <v>27</v>
      </c>
      <c r="J23" s="36">
        <f>+SUM(J16:J22)</f>
        <v>158</v>
      </c>
      <c r="K23" s="36">
        <f t="shared" si="7"/>
        <v>6</v>
      </c>
      <c r="L23" s="36">
        <f t="shared" si="7"/>
        <v>18</v>
      </c>
      <c r="M23" s="36">
        <f>+SUM(M16:M22)</f>
        <v>24</v>
      </c>
      <c r="N23" s="36">
        <f t="shared" si="7"/>
        <v>172</v>
      </c>
      <c r="O23" s="36">
        <f t="shared" si="7"/>
        <v>657</v>
      </c>
      <c r="P23" s="36">
        <v>187</v>
      </c>
      <c r="Q23" s="36">
        <f t="shared" si="7"/>
        <v>0</v>
      </c>
      <c r="R23" s="36">
        <f t="shared" si="7"/>
        <v>29</v>
      </c>
      <c r="S23" s="36">
        <f t="shared" si="7"/>
        <v>66</v>
      </c>
      <c r="T23" s="36">
        <f t="shared" si="7"/>
        <v>24</v>
      </c>
      <c r="U23" s="36">
        <f t="shared" si="7"/>
        <v>8</v>
      </c>
      <c r="V23" s="36">
        <f t="shared" si="7"/>
        <v>60</v>
      </c>
      <c r="W23" s="36">
        <f t="shared" si="7"/>
        <v>30</v>
      </c>
      <c r="X23" s="36">
        <f t="shared" si="7"/>
        <v>11</v>
      </c>
      <c r="Y23" s="36">
        <f t="shared" si="7"/>
        <v>0</v>
      </c>
      <c r="Z23" s="36">
        <f>+SUM(Z16:Z22)</f>
        <v>1239</v>
      </c>
      <c r="AA23" s="7"/>
    </row>
    <row r="24" spans="1:27" ht="30" x14ac:dyDescent="0.25">
      <c r="A24" s="70" t="s">
        <v>130</v>
      </c>
      <c r="B24" s="35" t="s">
        <v>85</v>
      </c>
      <c r="C24" s="30">
        <f>+'Final Septiembre 2022'!C21</f>
        <v>3</v>
      </c>
      <c r="D24" s="30">
        <f>+'Final Septiembre 2022'!D21</f>
        <v>0</v>
      </c>
      <c r="E24" s="30">
        <f>+'Final Septiembre 2022'!E21</f>
        <v>25</v>
      </c>
      <c r="F24" s="30">
        <f>+'Final Septiembre 2022'!K21</f>
        <v>13</v>
      </c>
      <c r="G24" s="30">
        <f>+'Final Septiembre 2022'!L21</f>
        <v>5</v>
      </c>
      <c r="H24" s="30">
        <f>+'Final Septiembre 2022'!M21</f>
        <v>0</v>
      </c>
      <c r="I24" s="31">
        <f>+'Final Septiembre 2022'!O21</f>
        <v>6</v>
      </c>
      <c r="J24" s="32">
        <f t="shared" si="4"/>
        <v>52</v>
      </c>
      <c r="K24" s="30">
        <f>+'Final Septiembre 2022'!I21</f>
        <v>0</v>
      </c>
      <c r="L24" s="30">
        <f>+'Final Septiembre 2022'!J21</f>
        <v>7</v>
      </c>
      <c r="M24" s="33">
        <f t="shared" si="5"/>
        <v>7</v>
      </c>
      <c r="N24" s="30">
        <f>+'Final Septiembre 2022'!F21</f>
        <v>15</v>
      </c>
      <c r="O24" s="30">
        <f>+'Final Septiembre 2022'!G21</f>
        <v>81</v>
      </c>
      <c r="P24" s="30">
        <f>+'Final Septiembre 2022'!U21</f>
        <v>9</v>
      </c>
      <c r="Q24" s="30">
        <f>+'Final Septiembre 2022'!V21</f>
        <v>0</v>
      </c>
      <c r="R24" s="30">
        <f>+'Final Septiembre 2022'!W21</f>
        <v>20</v>
      </c>
      <c r="S24" s="30">
        <f>+'Final Septiembre 2022'!Q21</f>
        <v>18</v>
      </c>
      <c r="T24" s="30">
        <f>+'Final Septiembre 2022'!R21</f>
        <v>11</v>
      </c>
      <c r="U24" s="30">
        <f>+'Final Septiembre 2022'!S21</f>
        <v>1</v>
      </c>
      <c r="V24" s="30">
        <f>+'Final Septiembre 2022'!T21</f>
        <v>28</v>
      </c>
      <c r="W24" s="30">
        <f>+'Final Septiembre 2022'!H21</f>
        <v>4</v>
      </c>
      <c r="X24" s="30">
        <f>+'Final Septiembre 2022'!N21</f>
        <v>16</v>
      </c>
      <c r="Y24" s="30">
        <f>+'Final Septiembre 2022'!P21</f>
        <v>0</v>
      </c>
      <c r="Z24" s="34">
        <f t="shared" si="2"/>
        <v>262</v>
      </c>
      <c r="AA24" s="7"/>
    </row>
    <row r="25" spans="1:27" ht="31.5" x14ac:dyDescent="0.25">
      <c r="A25" s="70"/>
      <c r="B25" s="29" t="s">
        <v>86</v>
      </c>
      <c r="C25" s="30">
        <f>+'Final Septiembre 2022'!C22</f>
        <v>6</v>
      </c>
      <c r="D25" s="30">
        <f>+'Final Septiembre 2022'!D22</f>
        <v>1</v>
      </c>
      <c r="E25" s="30">
        <f>+'Final Septiembre 2022'!E22</f>
        <v>21</v>
      </c>
      <c r="F25" s="30">
        <f>+'Final Septiembre 2022'!K22</f>
        <v>4</v>
      </c>
      <c r="G25" s="30">
        <f>+'Final Septiembre 2022'!L22</f>
        <v>5</v>
      </c>
      <c r="H25" s="30">
        <f>+'Final Septiembre 2022'!M22</f>
        <v>0</v>
      </c>
      <c r="I25" s="31">
        <f>+'Final Septiembre 2022'!O22</f>
        <v>11</v>
      </c>
      <c r="J25" s="32">
        <f t="shared" si="4"/>
        <v>48</v>
      </c>
      <c r="K25" s="30">
        <f>+'Final Septiembre 2022'!I22</f>
        <v>5</v>
      </c>
      <c r="L25" s="30">
        <f>+'Final Septiembre 2022'!J22</f>
        <v>6</v>
      </c>
      <c r="M25" s="33">
        <f t="shared" si="5"/>
        <v>11</v>
      </c>
      <c r="N25" s="30">
        <f>+'Final Septiembre 2022'!F22</f>
        <v>22</v>
      </c>
      <c r="O25" s="30">
        <f>+'Final Septiembre 2022'!G22</f>
        <v>53</v>
      </c>
      <c r="P25" s="30">
        <f>+'Final Septiembre 2022'!U22</f>
        <v>7</v>
      </c>
      <c r="Q25" s="30">
        <f>+'Final Septiembre 2022'!V22</f>
        <v>0</v>
      </c>
      <c r="R25" s="30">
        <f>+'Final Septiembre 2022'!W22</f>
        <v>13</v>
      </c>
      <c r="S25" s="30">
        <f>+'Final Septiembre 2022'!Q22</f>
        <v>26</v>
      </c>
      <c r="T25" s="30">
        <f>+'Final Septiembre 2022'!R22</f>
        <v>22</v>
      </c>
      <c r="U25" s="30">
        <f>+'Final Septiembre 2022'!S22</f>
        <v>0</v>
      </c>
      <c r="V25" s="30">
        <f>+'Final Septiembre 2022'!T22</f>
        <v>27</v>
      </c>
      <c r="W25" s="30">
        <f>+'Final Septiembre 2022'!H22</f>
        <v>6</v>
      </c>
      <c r="X25" s="30">
        <f>+'Final Septiembre 2022'!N22</f>
        <v>6</v>
      </c>
      <c r="Y25" s="30">
        <f>+'Final Septiembre 2022'!P22</f>
        <v>4</v>
      </c>
      <c r="Z25" s="34">
        <f t="shared" si="2"/>
        <v>241</v>
      </c>
      <c r="AA25" s="7"/>
    </row>
    <row r="26" spans="1:27" ht="31.5" x14ac:dyDescent="0.25">
      <c r="A26" s="70"/>
      <c r="B26" s="29" t="s">
        <v>87</v>
      </c>
      <c r="C26" s="30">
        <f>+'Final Septiembre 2022'!C23</f>
        <v>5</v>
      </c>
      <c r="D26" s="30">
        <f>+'Final Septiembre 2022'!D23</f>
        <v>1</v>
      </c>
      <c r="E26" s="30">
        <f>+'Final Septiembre 2022'!E23</f>
        <v>15</v>
      </c>
      <c r="F26" s="30">
        <f>+'Final Septiembre 2022'!K23</f>
        <v>21</v>
      </c>
      <c r="G26" s="30">
        <f>+'Final Septiembre 2022'!L23</f>
        <v>2</v>
      </c>
      <c r="H26" s="30">
        <f>+'Final Septiembre 2022'!M23</f>
        <v>0</v>
      </c>
      <c r="I26" s="31">
        <f>+'Final Septiembre 2022'!O23</f>
        <v>10</v>
      </c>
      <c r="J26" s="32">
        <f t="shared" si="4"/>
        <v>54</v>
      </c>
      <c r="K26" s="30">
        <f>+'Final Septiembre 2022'!I23</f>
        <v>2</v>
      </c>
      <c r="L26" s="30">
        <f>+'Final Septiembre 2022'!J23</f>
        <v>9</v>
      </c>
      <c r="M26" s="33">
        <f t="shared" si="5"/>
        <v>11</v>
      </c>
      <c r="N26" s="30">
        <f>+'Final Septiembre 2022'!F23</f>
        <v>21</v>
      </c>
      <c r="O26" s="30">
        <f>+'Final Septiembre 2022'!G23</f>
        <v>66</v>
      </c>
      <c r="P26" s="30">
        <f>+'Final Septiembre 2022'!U23</f>
        <v>7</v>
      </c>
      <c r="Q26" s="30">
        <f>+'Final Septiembre 2022'!V23</f>
        <v>0</v>
      </c>
      <c r="R26" s="30">
        <f>+'Final Septiembre 2022'!W23</f>
        <v>12</v>
      </c>
      <c r="S26" s="30">
        <f>+'Final Septiembre 2022'!Q23</f>
        <v>23</v>
      </c>
      <c r="T26" s="30">
        <f>+'Final Septiembre 2022'!R23</f>
        <v>8</v>
      </c>
      <c r="U26" s="30">
        <f>+'Final Septiembre 2022'!S23</f>
        <v>3</v>
      </c>
      <c r="V26" s="30">
        <f>+'Final Septiembre 2022'!T23</f>
        <v>28</v>
      </c>
      <c r="W26" s="30">
        <f>+'Final Septiembre 2022'!H23</f>
        <v>6</v>
      </c>
      <c r="X26" s="30">
        <f>+'Final Septiembre 2022'!N23</f>
        <v>4</v>
      </c>
      <c r="Y26" s="30">
        <f>+'Final Septiembre 2022'!P23</f>
        <v>0</v>
      </c>
      <c r="Z26" s="34">
        <f t="shared" si="2"/>
        <v>243</v>
      </c>
      <c r="AA26" s="7"/>
    </row>
    <row r="27" spans="1:27" ht="31.5" x14ac:dyDescent="0.25">
      <c r="A27" s="70"/>
      <c r="B27" s="29" t="s">
        <v>88</v>
      </c>
      <c r="C27" s="30">
        <f>+'Final Septiembre 2022'!C24</f>
        <v>5</v>
      </c>
      <c r="D27" s="30">
        <f>+'Final Septiembre 2022'!D24</f>
        <v>0</v>
      </c>
      <c r="E27" s="30">
        <f>+'Final Septiembre 2022'!E24</f>
        <v>14</v>
      </c>
      <c r="F27" s="30">
        <f>+'Final Septiembre 2022'!K24</f>
        <v>10</v>
      </c>
      <c r="G27" s="30">
        <f>+'Final Septiembre 2022'!L24</f>
        <v>5</v>
      </c>
      <c r="H27" s="30">
        <f>+'Final Septiembre 2022'!M24</f>
        <v>0</v>
      </c>
      <c r="I27" s="31">
        <f>+'Final Septiembre 2022'!O24</f>
        <v>6</v>
      </c>
      <c r="J27" s="32">
        <f t="shared" si="4"/>
        <v>40</v>
      </c>
      <c r="K27" s="30">
        <f>+'Final Septiembre 2022'!I24</f>
        <v>1</v>
      </c>
      <c r="L27" s="30">
        <f>+'Final Septiembre 2022'!J24</f>
        <v>2</v>
      </c>
      <c r="M27" s="33">
        <f t="shared" si="5"/>
        <v>3</v>
      </c>
      <c r="N27" s="30">
        <f>+'Final Septiembre 2022'!F24</f>
        <v>38</v>
      </c>
      <c r="O27" s="30">
        <f>+'Final Septiembre 2022'!G24</f>
        <v>79</v>
      </c>
      <c r="P27" s="31">
        <f>+'Final Septiembre 2022'!U24</f>
        <v>7</v>
      </c>
      <c r="Q27" s="31">
        <f>+'Final Septiembre 2022'!V24</f>
        <v>0</v>
      </c>
      <c r="R27" s="31">
        <f>+'Final Septiembre 2022'!W24</f>
        <v>13</v>
      </c>
      <c r="S27" s="31">
        <f>+'Final Septiembre 2022'!Q24</f>
        <v>31</v>
      </c>
      <c r="T27" s="31">
        <f>+'Final Septiembre 2022'!R24</f>
        <v>10</v>
      </c>
      <c r="U27" s="31">
        <f>+'Final Septiembre 2022'!S24</f>
        <v>7</v>
      </c>
      <c r="V27" s="31">
        <f>+'Final Septiembre 2022'!T24</f>
        <v>28</v>
      </c>
      <c r="W27" s="30">
        <f>+'Final Septiembre 2022'!H24</f>
        <v>5</v>
      </c>
      <c r="X27" s="31">
        <f>+'Final Septiembre 2022'!N24</f>
        <v>3</v>
      </c>
      <c r="Y27" s="30">
        <f>+'Final Septiembre 2022'!P24</f>
        <v>0</v>
      </c>
      <c r="Z27" s="34">
        <f t="shared" si="2"/>
        <v>264</v>
      </c>
      <c r="AA27" s="7"/>
    </row>
    <row r="28" spans="1:27" ht="31.5" x14ac:dyDescent="0.25">
      <c r="A28" s="70"/>
      <c r="B28" s="29" t="s">
        <v>89</v>
      </c>
      <c r="C28" s="30">
        <f>+'Final Septiembre 2022'!C25</f>
        <v>8</v>
      </c>
      <c r="D28" s="30">
        <f>+'Final Septiembre 2022'!D25</f>
        <v>0</v>
      </c>
      <c r="E28" s="30">
        <f>+'Final Septiembre 2022'!E25</f>
        <v>17</v>
      </c>
      <c r="F28" s="30">
        <f>+'Final Septiembre 2022'!K25</f>
        <v>2</v>
      </c>
      <c r="G28" s="30">
        <f>+'Final Septiembre 2022'!L25</f>
        <v>3</v>
      </c>
      <c r="H28" s="30">
        <f>+'Final Septiembre 2022'!M25</f>
        <v>1</v>
      </c>
      <c r="I28" s="31">
        <f>+'Final Septiembre 2022'!O25</f>
        <v>9</v>
      </c>
      <c r="J28" s="32">
        <f t="shared" si="4"/>
        <v>40</v>
      </c>
      <c r="K28" s="30">
        <f>+'Final Septiembre 2022'!I25</f>
        <v>4</v>
      </c>
      <c r="L28" s="30">
        <f>+'Final Septiembre 2022'!J25</f>
        <v>1</v>
      </c>
      <c r="M28" s="33">
        <f t="shared" si="5"/>
        <v>5</v>
      </c>
      <c r="N28" s="30">
        <f>+'Final Septiembre 2022'!F25</f>
        <v>29</v>
      </c>
      <c r="O28" s="30">
        <f>+'Final Septiembre 2022'!G25</f>
        <v>62</v>
      </c>
      <c r="P28" s="31">
        <f>+'Final Septiembre 2022'!U25</f>
        <v>3</v>
      </c>
      <c r="Q28" s="31">
        <f>+'Final Septiembre 2022'!V25</f>
        <v>0</v>
      </c>
      <c r="R28" s="31">
        <f>+'Final Septiembre 2022'!W25</f>
        <v>12</v>
      </c>
      <c r="S28" s="31">
        <f>+'Final Septiembre 2022'!Q25</f>
        <v>23</v>
      </c>
      <c r="T28" s="31">
        <f>+'Final Septiembre 2022'!R25</f>
        <v>8</v>
      </c>
      <c r="U28" s="31">
        <f>+'Final Septiembre 2022'!S25</f>
        <v>2</v>
      </c>
      <c r="V28" s="31">
        <f>+'Final Septiembre 2022'!T25</f>
        <v>24</v>
      </c>
      <c r="W28" s="30">
        <f>+'Final Septiembre 2022'!H25</f>
        <v>7</v>
      </c>
      <c r="X28" s="31">
        <f>+'Final Septiembre 2022'!N25</f>
        <v>2</v>
      </c>
      <c r="Y28" s="30">
        <f>+'Final Septiembre 2022'!P25</f>
        <v>0</v>
      </c>
      <c r="Z28" s="34">
        <f t="shared" si="2"/>
        <v>217</v>
      </c>
      <c r="AA28" s="7"/>
    </row>
    <row r="29" spans="1:27" ht="31.5" x14ac:dyDescent="0.25">
      <c r="A29" s="70"/>
      <c r="B29" s="29" t="s">
        <v>90</v>
      </c>
      <c r="C29" s="30">
        <f>+'Final Septiembre 2022'!C26</f>
        <v>0</v>
      </c>
      <c r="D29" s="30">
        <f>+'Final Septiembre 2022'!D26</f>
        <v>0</v>
      </c>
      <c r="E29" s="30">
        <f>+'Final Septiembre 2022'!E26</f>
        <v>0</v>
      </c>
      <c r="F29" s="30">
        <f>+'Final Septiembre 2022'!K26</f>
        <v>0</v>
      </c>
      <c r="G29" s="30">
        <f>+'Final Septiembre 2022'!L26</f>
        <v>0</v>
      </c>
      <c r="H29" s="30">
        <f>+'Final Septiembre 2022'!M26</f>
        <v>0</v>
      </c>
      <c r="I29" s="31">
        <f>+'Final Septiembre 2022'!O26</f>
        <v>0</v>
      </c>
      <c r="J29" s="32">
        <f t="shared" si="4"/>
        <v>0</v>
      </c>
      <c r="K29" s="30">
        <f>+'Final Septiembre 2022'!I26</f>
        <v>0</v>
      </c>
      <c r="L29" s="30">
        <f>+'Final Septiembre 2022'!J26</f>
        <v>0</v>
      </c>
      <c r="M29" s="33">
        <f t="shared" si="5"/>
        <v>0</v>
      </c>
      <c r="N29" s="30">
        <f>+'Final Septiembre 2022'!F26</f>
        <v>20</v>
      </c>
      <c r="O29" s="30">
        <f>+'Final Septiembre 2022'!G26</f>
        <v>101</v>
      </c>
      <c r="P29" s="31">
        <f>+'Final Septiembre 2022'!U26</f>
        <v>0</v>
      </c>
      <c r="Q29" s="31">
        <f>+'Final Septiembre 2022'!V26</f>
        <v>0</v>
      </c>
      <c r="R29" s="31">
        <f>+'Final Septiembre 2022'!W26</f>
        <v>0</v>
      </c>
      <c r="S29" s="31">
        <f>+'Final Septiembre 2022'!Q26</f>
        <v>0</v>
      </c>
      <c r="T29" s="31">
        <f>+'Final Septiembre 2022'!R26</f>
        <v>0</v>
      </c>
      <c r="U29" s="31">
        <f>+'Final Septiembre 2022'!S26</f>
        <v>0</v>
      </c>
      <c r="V29" s="31">
        <f>+'Final Septiembre 2022'!T26</f>
        <v>0</v>
      </c>
      <c r="W29" s="30">
        <f>+'Final Septiembre 2022'!H26</f>
        <v>0</v>
      </c>
      <c r="X29" s="31">
        <f>+'Final Septiembre 2022'!N26</f>
        <v>0</v>
      </c>
      <c r="Y29" s="30">
        <f>+'Final Septiembre 2022'!P26</f>
        <v>0</v>
      </c>
      <c r="Z29" s="34">
        <f t="shared" si="2"/>
        <v>121</v>
      </c>
      <c r="AA29" s="7"/>
    </row>
    <row r="30" spans="1:27" ht="31.5" x14ac:dyDescent="0.25">
      <c r="A30" s="70"/>
      <c r="B30" s="29" t="s">
        <v>91</v>
      </c>
      <c r="C30" s="30">
        <f>+'Final Septiembre 2022'!C27</f>
        <v>0</v>
      </c>
      <c r="D30" s="30">
        <f>+'Final Septiembre 2022'!D27</f>
        <v>0</v>
      </c>
      <c r="E30" s="30">
        <f>+'Final Septiembre 2022'!E27</f>
        <v>0</v>
      </c>
      <c r="F30" s="30">
        <f>+'Final Septiembre 2022'!K27</f>
        <v>0</v>
      </c>
      <c r="G30" s="30">
        <f>+'Final Septiembre 2022'!L27</f>
        <v>0</v>
      </c>
      <c r="H30" s="30">
        <f>+'Final Septiembre 2022'!M27</f>
        <v>0</v>
      </c>
      <c r="I30" s="31">
        <f>+'Final Septiembre 2022'!O27</f>
        <v>0</v>
      </c>
      <c r="J30" s="32">
        <f t="shared" si="4"/>
        <v>0</v>
      </c>
      <c r="K30" s="30">
        <f>+'Final Septiembre 2022'!I27</f>
        <v>0</v>
      </c>
      <c r="L30" s="30">
        <f>+'Final Septiembre 2022'!J27</f>
        <v>0</v>
      </c>
      <c r="M30" s="33">
        <f t="shared" si="5"/>
        <v>0</v>
      </c>
      <c r="N30" s="30">
        <f>+'Final Septiembre 2022'!F27</f>
        <v>27</v>
      </c>
      <c r="O30" s="30">
        <f>+'Final Septiembre 2022'!G27</f>
        <v>113</v>
      </c>
      <c r="P30" s="31">
        <f>+'Final Septiembre 2022'!U27</f>
        <v>0</v>
      </c>
      <c r="Q30" s="31">
        <f>+'Final Septiembre 2022'!V27</f>
        <v>0</v>
      </c>
      <c r="R30" s="31">
        <f>+'Final Septiembre 2022'!W27</f>
        <v>0</v>
      </c>
      <c r="S30" s="31">
        <f>+'Final Septiembre 2022'!Q27</f>
        <v>0</v>
      </c>
      <c r="T30" s="31">
        <f>+'Final Septiembre 2022'!R27</f>
        <v>0</v>
      </c>
      <c r="U30" s="31">
        <f>+'Final Septiembre 2022'!S27</f>
        <v>0</v>
      </c>
      <c r="V30" s="31">
        <f>+'Final Septiembre 2022'!T27</f>
        <v>0</v>
      </c>
      <c r="W30" s="30">
        <f>+'Final Septiembre 2022'!H27</f>
        <v>0</v>
      </c>
      <c r="X30" s="31">
        <f>+'Final Septiembre 2022'!N27</f>
        <v>0</v>
      </c>
      <c r="Y30" s="30">
        <f>+'Final Septiembre 2022'!P27</f>
        <v>0</v>
      </c>
      <c r="Z30" s="34">
        <f t="shared" si="2"/>
        <v>140</v>
      </c>
      <c r="AA30" s="7"/>
    </row>
    <row r="31" spans="1:27" ht="15.75" x14ac:dyDescent="0.25">
      <c r="A31" s="70"/>
      <c r="B31" s="37"/>
      <c r="C31" s="36">
        <f t="shared" ref="C31:D31" si="8">+SUM(C24:C30)</f>
        <v>27</v>
      </c>
      <c r="D31" s="36">
        <f t="shared" si="8"/>
        <v>2</v>
      </c>
      <c r="E31" s="36">
        <f>+SUM(E24:E30)</f>
        <v>92</v>
      </c>
      <c r="F31" s="36">
        <f t="shared" ref="F31:Z31" si="9">+SUM(F24:F30)</f>
        <v>50</v>
      </c>
      <c r="G31" s="36">
        <f t="shared" si="9"/>
        <v>20</v>
      </c>
      <c r="H31" s="36">
        <f t="shared" si="9"/>
        <v>1</v>
      </c>
      <c r="I31" s="36">
        <f t="shared" si="9"/>
        <v>42</v>
      </c>
      <c r="J31" s="36">
        <f>+SUM(J24:J30)</f>
        <v>234</v>
      </c>
      <c r="K31" s="36">
        <f t="shared" si="9"/>
        <v>12</v>
      </c>
      <c r="L31" s="36">
        <f t="shared" si="9"/>
        <v>25</v>
      </c>
      <c r="M31" s="36">
        <f>+SUM(M24:M30)</f>
        <v>37</v>
      </c>
      <c r="N31" s="36">
        <f>+SUM(N24:N30)</f>
        <v>172</v>
      </c>
      <c r="O31" s="36">
        <f t="shared" si="9"/>
        <v>555</v>
      </c>
      <c r="P31" s="36">
        <f t="shared" si="9"/>
        <v>33</v>
      </c>
      <c r="Q31" s="36">
        <f>+SUM(Q24:Q30)</f>
        <v>0</v>
      </c>
      <c r="R31" s="36">
        <f t="shared" si="9"/>
        <v>70</v>
      </c>
      <c r="S31" s="36">
        <f t="shared" si="9"/>
        <v>121</v>
      </c>
      <c r="T31" s="36">
        <f t="shared" si="9"/>
        <v>59</v>
      </c>
      <c r="U31" s="36">
        <f t="shared" si="9"/>
        <v>13</v>
      </c>
      <c r="V31" s="36">
        <f t="shared" si="9"/>
        <v>135</v>
      </c>
      <c r="W31" s="36">
        <f t="shared" si="9"/>
        <v>28</v>
      </c>
      <c r="X31" s="36">
        <f t="shared" si="9"/>
        <v>31</v>
      </c>
      <c r="Y31" s="36">
        <f t="shared" si="9"/>
        <v>4</v>
      </c>
      <c r="Z31" s="36">
        <f t="shared" si="9"/>
        <v>1488</v>
      </c>
      <c r="AA31" s="7"/>
    </row>
    <row r="32" spans="1:27" ht="30" x14ac:dyDescent="0.25">
      <c r="A32" s="71" t="s">
        <v>131</v>
      </c>
      <c r="B32" s="35" t="s">
        <v>92</v>
      </c>
      <c r="C32" s="30">
        <f>+'Final Septiembre 2022'!C28</f>
        <v>7</v>
      </c>
      <c r="D32" s="30">
        <f>+'Final Septiembre 2022'!D28</f>
        <v>0</v>
      </c>
      <c r="E32" s="30">
        <f>+'Final Septiembre 2022'!E28</f>
        <v>18</v>
      </c>
      <c r="F32" s="30">
        <f>+'Final Septiembre 2022'!K28</f>
        <v>24</v>
      </c>
      <c r="G32" s="30">
        <f>+'Final Septiembre 2022'!L28</f>
        <v>1</v>
      </c>
      <c r="H32" s="30">
        <f>+'Final Septiembre 2022'!M28</f>
        <v>0</v>
      </c>
      <c r="I32" s="31">
        <f>+'Final Septiembre 2022'!O28</f>
        <v>9</v>
      </c>
      <c r="J32" s="32">
        <f t="shared" si="4"/>
        <v>59</v>
      </c>
      <c r="K32" s="30">
        <f>+'Final Septiembre 2022'!I28</f>
        <v>1</v>
      </c>
      <c r="L32" s="30">
        <f>+'Final Septiembre 2022'!J28</f>
        <v>3</v>
      </c>
      <c r="M32" s="33">
        <f t="shared" si="5"/>
        <v>4</v>
      </c>
      <c r="N32" s="30">
        <f>+'Final Septiembre 2022'!F28</f>
        <v>20</v>
      </c>
      <c r="O32" s="30">
        <f>+'Final Septiembre 2022'!G28</f>
        <v>113</v>
      </c>
      <c r="P32" s="31">
        <f>+'Final Septiembre 2022'!U28</f>
        <v>8</v>
      </c>
      <c r="Q32" s="31">
        <f>+'Final Septiembre 2022'!V28</f>
        <v>0</v>
      </c>
      <c r="R32" s="31">
        <f>+'Final Septiembre 2022'!W28</f>
        <v>11</v>
      </c>
      <c r="S32" s="31">
        <f>+'Final Septiembre 2022'!Q28</f>
        <v>13</v>
      </c>
      <c r="T32" s="31">
        <f>+'Final Septiembre 2022'!R28</f>
        <v>13</v>
      </c>
      <c r="U32" s="31">
        <f>+'Final Septiembre 2022'!S28</f>
        <v>1</v>
      </c>
      <c r="V32" s="31">
        <f>+'Final Septiembre 2022'!T28</f>
        <v>18</v>
      </c>
      <c r="W32" s="30">
        <f>+'Final Septiembre 2022'!H28</f>
        <v>2</v>
      </c>
      <c r="X32" s="31">
        <f>+'Final Septiembre 2022'!N28</f>
        <v>2</v>
      </c>
      <c r="Y32" s="30">
        <f>+'Final Septiembre 2022'!P28</f>
        <v>0</v>
      </c>
      <c r="Z32" s="34">
        <f t="shared" si="2"/>
        <v>264</v>
      </c>
      <c r="AA32" s="7"/>
    </row>
    <row r="33" spans="1:34" ht="31.5" x14ac:dyDescent="0.25">
      <c r="A33" s="71"/>
      <c r="B33" s="29" t="s">
        <v>93</v>
      </c>
      <c r="C33" s="30">
        <f>+'Final Septiembre 2022'!C29</f>
        <v>8</v>
      </c>
      <c r="D33" s="30">
        <f>+'Final Septiembre 2022'!D29</f>
        <v>0</v>
      </c>
      <c r="E33" s="30">
        <f>+'Final Septiembre 2022'!E29</f>
        <v>9</v>
      </c>
      <c r="F33" s="30">
        <f>+'Final Septiembre 2022'!K29</f>
        <v>8</v>
      </c>
      <c r="G33" s="30">
        <f>+'Final Septiembre 2022'!L29</f>
        <v>2</v>
      </c>
      <c r="H33" s="30">
        <f>+'Final Septiembre 2022'!M29</f>
        <v>0</v>
      </c>
      <c r="I33" s="31">
        <f>+'Final Septiembre 2022'!O29</f>
        <v>8</v>
      </c>
      <c r="J33" s="32">
        <f t="shared" si="4"/>
        <v>35</v>
      </c>
      <c r="K33" s="30">
        <f>+'Final Septiembre 2022'!I29</f>
        <v>1</v>
      </c>
      <c r="L33" s="30">
        <f>+'Final Septiembre 2022'!J29</f>
        <v>14</v>
      </c>
      <c r="M33" s="33">
        <f t="shared" si="5"/>
        <v>15</v>
      </c>
      <c r="N33" s="30">
        <f>+'Final Septiembre 2022'!F29</f>
        <v>32</v>
      </c>
      <c r="O33" s="30">
        <f>+'Final Septiembre 2022'!G29</f>
        <v>56</v>
      </c>
      <c r="P33" s="31">
        <f>+'Final Septiembre 2022'!U29</f>
        <v>3</v>
      </c>
      <c r="Q33" s="31">
        <f>+'Final Septiembre 2022'!V29</f>
        <v>0</v>
      </c>
      <c r="R33" s="31">
        <f>+'Final Septiembre 2022'!W29</f>
        <v>5</v>
      </c>
      <c r="S33" s="31">
        <f>+'Final Septiembre 2022'!Q29</f>
        <v>15</v>
      </c>
      <c r="T33" s="31">
        <f>+'Final Septiembre 2022'!R29</f>
        <v>5</v>
      </c>
      <c r="U33" s="31">
        <f>+'Final Septiembre 2022'!S29</f>
        <v>2</v>
      </c>
      <c r="V33" s="31">
        <f>+'Final Septiembre 2022'!T29</f>
        <v>19</v>
      </c>
      <c r="W33" s="30">
        <f>+'Final Septiembre 2022'!H29</f>
        <v>4</v>
      </c>
      <c r="X33" s="31">
        <f>+'Final Septiembre 2022'!N29</f>
        <v>5</v>
      </c>
      <c r="Y33" s="30">
        <f>+'Final Septiembre 2022'!P29</f>
        <v>0</v>
      </c>
      <c r="Z33" s="34">
        <f t="shared" si="2"/>
        <v>196</v>
      </c>
      <c r="AA33" s="7"/>
    </row>
    <row r="34" spans="1:34" ht="31.5" x14ac:dyDescent="0.25">
      <c r="A34" s="71"/>
      <c r="B34" s="29" t="s">
        <v>94</v>
      </c>
      <c r="C34" s="30">
        <f>+'Final Septiembre 2022'!C30</f>
        <v>4</v>
      </c>
      <c r="D34" s="30">
        <f>+'Final Septiembre 2022'!D30</f>
        <v>0</v>
      </c>
      <c r="E34" s="30">
        <f>+'Final Septiembre 2022'!E30</f>
        <v>16</v>
      </c>
      <c r="F34" s="30">
        <f>+'Final Septiembre 2022'!K30</f>
        <v>12</v>
      </c>
      <c r="G34" s="30">
        <f>+'Final Septiembre 2022'!L30</f>
        <v>3</v>
      </c>
      <c r="H34" s="30">
        <f>+'Final Septiembre 2022'!M30</f>
        <v>0</v>
      </c>
      <c r="I34" s="31">
        <f>+'Final Septiembre 2022'!O30</f>
        <v>8</v>
      </c>
      <c r="J34" s="32">
        <f t="shared" si="4"/>
        <v>43</v>
      </c>
      <c r="K34" s="30">
        <f>+'Final Septiembre 2022'!I30</f>
        <v>1</v>
      </c>
      <c r="L34" s="30">
        <f>+'Final Septiembre 2022'!J30</f>
        <v>9</v>
      </c>
      <c r="M34" s="33">
        <f t="shared" si="5"/>
        <v>10</v>
      </c>
      <c r="N34" s="30">
        <f>+'Final Septiembre 2022'!F30</f>
        <v>30</v>
      </c>
      <c r="O34" s="30">
        <f>+'Final Septiembre 2022'!G30</f>
        <v>72</v>
      </c>
      <c r="P34" s="31">
        <f>+'Final Septiembre 2022'!U30</f>
        <v>10</v>
      </c>
      <c r="Q34" s="31">
        <f>+'Final Septiembre 2022'!V30</f>
        <v>0</v>
      </c>
      <c r="R34" s="31">
        <f>+'Final Septiembre 2022'!W30</f>
        <v>6</v>
      </c>
      <c r="S34" s="31">
        <f>+'Final Septiembre 2022'!Q30</f>
        <v>16</v>
      </c>
      <c r="T34" s="31">
        <f>+'Final Septiembre 2022'!R30</f>
        <v>11</v>
      </c>
      <c r="U34" s="31">
        <f>+'Final Septiembre 2022'!S30</f>
        <v>2</v>
      </c>
      <c r="V34" s="31">
        <f>+'Final Septiembre 2022'!T30</f>
        <v>21</v>
      </c>
      <c r="W34" s="30">
        <f>+'Final Septiembre 2022'!H30</f>
        <v>8</v>
      </c>
      <c r="X34" s="31">
        <f>+'Final Septiembre 2022'!N30</f>
        <v>5</v>
      </c>
      <c r="Y34" s="30">
        <f>+'Final Septiembre 2022'!P30</f>
        <v>0</v>
      </c>
      <c r="Z34" s="34">
        <f t="shared" si="2"/>
        <v>234</v>
      </c>
      <c r="AA34" s="7"/>
    </row>
    <row r="35" spans="1:34" ht="31.5" x14ac:dyDescent="0.25">
      <c r="A35" s="71"/>
      <c r="B35" s="29" t="s">
        <v>95</v>
      </c>
      <c r="C35" s="30">
        <f>+'Final Septiembre 2022'!C31</f>
        <v>6</v>
      </c>
      <c r="D35" s="30">
        <f>+'Final Septiembre 2022'!D31</f>
        <v>0</v>
      </c>
      <c r="E35" s="30">
        <f>+'Final Septiembre 2022'!E31</f>
        <v>18</v>
      </c>
      <c r="F35" s="30">
        <f>+'Final Septiembre 2022'!K31</f>
        <v>8</v>
      </c>
      <c r="G35" s="30">
        <f>+'Final Septiembre 2022'!L31</f>
        <v>2</v>
      </c>
      <c r="H35" s="30">
        <f>+'Final Septiembre 2022'!M31</f>
        <v>0</v>
      </c>
      <c r="I35" s="31">
        <f>+'Final Septiembre 2022'!O31</f>
        <v>12</v>
      </c>
      <c r="J35" s="32">
        <f>SUM(C35:I35)</f>
        <v>46</v>
      </c>
      <c r="K35" s="30">
        <f>+'Final Septiembre 2022'!I31</f>
        <v>0</v>
      </c>
      <c r="L35" s="30">
        <f>+'Final Septiembre 2022'!J31</f>
        <v>7</v>
      </c>
      <c r="M35" s="33">
        <f t="shared" si="5"/>
        <v>7</v>
      </c>
      <c r="N35" s="30">
        <f>+'Final Septiembre 2022'!F31</f>
        <v>22</v>
      </c>
      <c r="O35" s="30">
        <f>+'Final Septiembre 2022'!G31</f>
        <v>76</v>
      </c>
      <c r="P35" s="31">
        <f>+'Final Septiembre 2022'!U31</f>
        <v>0</v>
      </c>
      <c r="Q35" s="31">
        <f>+'Final Septiembre 2022'!V31</f>
        <v>0</v>
      </c>
      <c r="R35" s="31">
        <f>+'Final Septiembre 2022'!W31</f>
        <v>0</v>
      </c>
      <c r="S35" s="31">
        <f>+'Final Septiembre 2022'!Q31</f>
        <v>0</v>
      </c>
      <c r="T35" s="31">
        <f>+'Final Septiembre 2022'!R31</f>
        <v>0</v>
      </c>
      <c r="U35" s="31">
        <f>+'Final Septiembre 2022'!S31</f>
        <v>0</v>
      </c>
      <c r="V35" s="34">
        <f>+'Final Septiembre 2022'!T31</f>
        <v>0</v>
      </c>
      <c r="W35" s="30">
        <f>+'Final Septiembre 2022'!H31</f>
        <v>10</v>
      </c>
      <c r="X35" s="31">
        <f>+'Final Septiembre 2022'!N31</f>
        <v>4</v>
      </c>
      <c r="Y35" s="30">
        <f>+'Final Septiembre 2022'!P31</f>
        <v>0</v>
      </c>
      <c r="Z35" s="34">
        <f t="shared" si="2"/>
        <v>165</v>
      </c>
      <c r="AA35" s="7"/>
    </row>
    <row r="36" spans="1:34" ht="31.5" x14ac:dyDescent="0.25">
      <c r="A36" s="72"/>
      <c r="B36" s="29" t="s">
        <v>96</v>
      </c>
      <c r="C36" s="30">
        <f>+'Final Septiembre 2022'!C32</f>
        <v>4</v>
      </c>
      <c r="D36" s="30">
        <f>+'Final Septiembre 2022'!D32</f>
        <v>0</v>
      </c>
      <c r="E36" s="30">
        <f>+'Final Septiembre 2022'!E32</f>
        <v>16</v>
      </c>
      <c r="F36" s="30">
        <f>+'Final Septiembre 2022'!K32</f>
        <v>7</v>
      </c>
      <c r="G36" s="30">
        <f>+'Final Septiembre 2022'!L32</f>
        <v>3</v>
      </c>
      <c r="H36" s="30">
        <f>+'Final Septiembre 2022'!M32</f>
        <v>1</v>
      </c>
      <c r="I36" s="31">
        <f>+'Final Septiembre 2022'!O32</f>
        <v>7</v>
      </c>
      <c r="J36" s="32">
        <f t="shared" si="4"/>
        <v>38</v>
      </c>
      <c r="K36" s="30">
        <f>+'Final Septiembre 2022'!I32</f>
        <v>3</v>
      </c>
      <c r="L36" s="30">
        <f>+'Final Septiembre 2022'!J32</f>
        <v>5</v>
      </c>
      <c r="M36" s="33">
        <f t="shared" si="5"/>
        <v>8</v>
      </c>
      <c r="N36" s="30">
        <f>+'Final Septiembre 2022'!F32</f>
        <v>32</v>
      </c>
      <c r="O36" s="30">
        <f>+'Final Septiembre 2022'!G32</f>
        <v>76</v>
      </c>
      <c r="P36" s="31">
        <f>+'Final Septiembre 2022'!U32</f>
        <v>0</v>
      </c>
      <c r="Q36" s="31">
        <f>+'Final Septiembre 2022'!V32</f>
        <v>0</v>
      </c>
      <c r="R36" s="31">
        <f>+'Final Septiembre 2022'!W32</f>
        <v>0</v>
      </c>
      <c r="S36" s="31">
        <f>+'Final Septiembre 2022'!Q32</f>
        <v>0</v>
      </c>
      <c r="T36" s="31">
        <f>+'Final Septiembre 2022'!R32</f>
        <v>0</v>
      </c>
      <c r="U36" s="31">
        <f>+'Final Septiembre 2022'!S32</f>
        <v>0</v>
      </c>
      <c r="V36" s="34">
        <f>+'Final Septiembre 2022'!T32</f>
        <v>0</v>
      </c>
      <c r="W36" s="30">
        <f>+'Final Septiembre 2022'!H32</f>
        <v>9</v>
      </c>
      <c r="X36" s="31">
        <f>+'Final Septiembre 2022'!N32</f>
        <v>3</v>
      </c>
      <c r="Y36" s="30">
        <f>+'Final Septiembre 2022'!P32</f>
        <v>0</v>
      </c>
      <c r="Z36" s="34">
        <f t="shared" si="2"/>
        <v>166</v>
      </c>
      <c r="AA36" s="7"/>
    </row>
    <row r="37" spans="1:34" ht="15.75" x14ac:dyDescent="0.25">
      <c r="A37" s="38"/>
      <c r="B37" s="39"/>
      <c r="C37" s="40">
        <f>SUM(C32:C36)</f>
        <v>29</v>
      </c>
      <c r="D37" s="40">
        <f t="shared" ref="D37:Y37" si="10">SUM(D32:D36)</f>
        <v>0</v>
      </c>
      <c r="E37" s="40">
        <f t="shared" si="10"/>
        <v>77</v>
      </c>
      <c r="F37" s="40">
        <f t="shared" si="10"/>
        <v>59</v>
      </c>
      <c r="G37" s="40">
        <f t="shared" si="10"/>
        <v>11</v>
      </c>
      <c r="H37" s="40">
        <f>SUM(H32:H36)</f>
        <v>1</v>
      </c>
      <c r="I37" s="40">
        <f t="shared" si="10"/>
        <v>44</v>
      </c>
      <c r="J37" s="40">
        <f t="shared" si="10"/>
        <v>221</v>
      </c>
      <c r="K37" s="40">
        <f t="shared" si="10"/>
        <v>6</v>
      </c>
      <c r="L37" s="40">
        <f t="shared" si="10"/>
        <v>38</v>
      </c>
      <c r="M37" s="40">
        <f t="shared" si="10"/>
        <v>44</v>
      </c>
      <c r="N37" s="40">
        <f t="shared" si="10"/>
        <v>136</v>
      </c>
      <c r="O37" s="40">
        <f>SUM(O32:O36)</f>
        <v>393</v>
      </c>
      <c r="P37" s="40">
        <f>SUM(P32:P36)</f>
        <v>21</v>
      </c>
      <c r="Q37" s="40">
        <f t="shared" si="10"/>
        <v>0</v>
      </c>
      <c r="R37" s="40">
        <f t="shared" si="10"/>
        <v>22</v>
      </c>
      <c r="S37" s="40">
        <f t="shared" si="10"/>
        <v>44</v>
      </c>
      <c r="T37" s="40">
        <f t="shared" si="10"/>
        <v>29</v>
      </c>
      <c r="U37" s="40">
        <f t="shared" si="10"/>
        <v>5</v>
      </c>
      <c r="V37" s="40">
        <f t="shared" si="10"/>
        <v>58</v>
      </c>
      <c r="W37" s="40">
        <f t="shared" si="10"/>
        <v>33</v>
      </c>
      <c r="X37" s="40">
        <f t="shared" si="10"/>
        <v>19</v>
      </c>
      <c r="Y37" s="40">
        <f t="shared" si="10"/>
        <v>0</v>
      </c>
      <c r="Z37" s="40">
        <f>SUM(Z32:Z36)</f>
        <v>1025</v>
      </c>
      <c r="AA37" s="7"/>
    </row>
    <row r="38" spans="1:34" ht="15.75" customHeight="1" x14ac:dyDescent="0.25">
      <c r="A38" s="67" t="s">
        <v>65</v>
      </c>
      <c r="B38" s="59"/>
      <c r="C38" s="53">
        <f>+C7+C15+C23+C31+C37</f>
        <v>95</v>
      </c>
      <c r="D38" s="53">
        <f t="shared" ref="D38:Z38" si="11">+D7+D15+D23+D31+D37</f>
        <v>11</v>
      </c>
      <c r="E38" s="53">
        <f t="shared" si="11"/>
        <v>351</v>
      </c>
      <c r="F38" s="53">
        <f t="shared" si="11"/>
        <v>208</v>
      </c>
      <c r="G38" s="53">
        <f t="shared" si="11"/>
        <v>71</v>
      </c>
      <c r="H38" s="53">
        <f t="shared" si="11"/>
        <v>6</v>
      </c>
      <c r="I38" s="53">
        <f t="shared" si="11"/>
        <v>168</v>
      </c>
      <c r="J38" s="53">
        <f t="shared" si="11"/>
        <v>910</v>
      </c>
      <c r="K38" s="53">
        <f t="shared" si="11"/>
        <v>28</v>
      </c>
      <c r="L38" s="53">
        <f t="shared" si="11"/>
        <v>128</v>
      </c>
      <c r="M38" s="53">
        <f t="shared" si="11"/>
        <v>156</v>
      </c>
      <c r="N38" s="53">
        <f t="shared" si="11"/>
        <v>768</v>
      </c>
      <c r="O38" s="53">
        <f t="shared" si="11"/>
        <v>2554</v>
      </c>
      <c r="P38" s="53">
        <f t="shared" si="11"/>
        <v>296</v>
      </c>
      <c r="Q38" s="53">
        <f t="shared" si="11"/>
        <v>0</v>
      </c>
      <c r="R38" s="53">
        <f t="shared" si="11"/>
        <v>223</v>
      </c>
      <c r="S38" s="53">
        <f t="shared" si="11"/>
        <v>403</v>
      </c>
      <c r="T38" s="53">
        <f t="shared" si="11"/>
        <v>182</v>
      </c>
      <c r="U38" s="53">
        <f t="shared" si="11"/>
        <v>50</v>
      </c>
      <c r="V38" s="53">
        <f t="shared" si="11"/>
        <v>428</v>
      </c>
      <c r="W38" s="53">
        <f t="shared" si="11"/>
        <v>124</v>
      </c>
      <c r="X38" s="53">
        <f t="shared" si="11"/>
        <v>93</v>
      </c>
      <c r="Y38" s="53">
        <f t="shared" si="11"/>
        <v>4</v>
      </c>
      <c r="Z38" s="53">
        <f t="shared" si="11"/>
        <v>6000</v>
      </c>
      <c r="AA38" s="8"/>
    </row>
    <row r="39" spans="1:34" s="18" customFormat="1" ht="15.75" customHeight="1" x14ac:dyDescent="0.25">
      <c r="A39" s="41"/>
      <c r="B39" s="42" t="s">
        <v>48</v>
      </c>
      <c r="C39" s="51">
        <f>AVERAGE(C3:C4,C8:C12,C16:C20,C24:C28,C32:C36)</f>
        <v>4.3181818181818183</v>
      </c>
      <c r="D39" s="51">
        <f t="shared" ref="D39:Y39" si="12">AVERAGE(D3:D4,D8:D12,D16:D20,D24:D28,D32:D36)</f>
        <v>0.5</v>
      </c>
      <c r="E39" s="51">
        <f t="shared" si="12"/>
        <v>15.954545454545455</v>
      </c>
      <c r="F39" s="51">
        <f t="shared" si="12"/>
        <v>9.454545454545455</v>
      </c>
      <c r="G39" s="51">
        <f t="shared" si="12"/>
        <v>3.2272727272727271</v>
      </c>
      <c r="H39" s="51">
        <f t="shared" si="12"/>
        <v>0.27272727272727271</v>
      </c>
      <c r="I39" s="51">
        <f t="shared" si="12"/>
        <v>7.6363636363636367</v>
      </c>
      <c r="J39" s="51">
        <f t="shared" si="12"/>
        <v>41.363636363636367</v>
      </c>
      <c r="K39" s="51">
        <f t="shared" si="12"/>
        <v>1.2727272727272727</v>
      </c>
      <c r="L39" s="51">
        <f t="shared" si="12"/>
        <v>5.8181818181818183</v>
      </c>
      <c r="M39" s="51">
        <f t="shared" si="12"/>
        <v>7.0909090909090908</v>
      </c>
      <c r="N39" s="51">
        <f>AVERAGE(N3:N6,N8:N14,N16:N22,N24:N30,N32:N36)</f>
        <v>25.6</v>
      </c>
      <c r="O39" s="51">
        <f>AVERAGE(O3:O6,O8:O14,O16:O22,O24:O30,O32:O36)</f>
        <v>85.13333333333334</v>
      </c>
      <c r="P39" s="51">
        <f>AVERAGE(P3:P4,P8:P12,P16:P20,P24:P28,P32:P36)</f>
        <v>4.9545454545454541</v>
      </c>
      <c r="Q39" s="51">
        <f t="shared" si="12"/>
        <v>0</v>
      </c>
      <c r="R39" s="51">
        <f t="shared" si="12"/>
        <v>10.136363636363637</v>
      </c>
      <c r="S39" s="51">
        <f t="shared" si="12"/>
        <v>18.318181818181817</v>
      </c>
      <c r="T39" s="51">
        <f t="shared" si="12"/>
        <v>8.2727272727272734</v>
      </c>
      <c r="U39" s="51">
        <f t="shared" si="12"/>
        <v>2.2727272727272729</v>
      </c>
      <c r="V39" s="51">
        <f t="shared" si="12"/>
        <v>19.454545454545453</v>
      </c>
      <c r="W39" s="51">
        <f t="shared" si="12"/>
        <v>5.6363636363636367</v>
      </c>
      <c r="X39" s="51">
        <f t="shared" si="12"/>
        <v>4.2272727272727275</v>
      </c>
      <c r="Y39" s="51">
        <f t="shared" si="12"/>
        <v>0.18181818181818182</v>
      </c>
      <c r="Z39" s="43"/>
    </row>
    <row r="40" spans="1:34" s="19" customFormat="1" ht="15.75" customHeight="1" x14ac:dyDescent="0.25">
      <c r="A40" s="44"/>
      <c r="B40" s="45" t="s">
        <v>49</v>
      </c>
      <c r="C40" s="44">
        <f>MAX(C3:C4,C8:C12,C16:C20,C24:C28,C32:C36)</f>
        <v>8</v>
      </c>
      <c r="D40" s="44">
        <f t="shared" ref="D40:Y40" si="13">MAX(D3:D4,D8:D12,D16:D20,D24:D28,D32:D36)</f>
        <v>2</v>
      </c>
      <c r="E40" s="44">
        <f t="shared" si="13"/>
        <v>25</v>
      </c>
      <c r="F40" s="44">
        <f t="shared" si="13"/>
        <v>24</v>
      </c>
      <c r="G40" s="44">
        <f t="shared" si="13"/>
        <v>6</v>
      </c>
      <c r="H40" s="44">
        <f t="shared" si="13"/>
        <v>2</v>
      </c>
      <c r="I40" s="44">
        <f t="shared" si="13"/>
        <v>12</v>
      </c>
      <c r="J40" s="44">
        <f t="shared" si="13"/>
        <v>64</v>
      </c>
      <c r="K40" s="44">
        <f t="shared" si="13"/>
        <v>5</v>
      </c>
      <c r="L40" s="44">
        <f t="shared" si="13"/>
        <v>14</v>
      </c>
      <c r="M40" s="44">
        <f t="shared" si="13"/>
        <v>15</v>
      </c>
      <c r="N40" s="44">
        <f>MAX(N3:N6,N8:N14,N16:N22,N24:N30,N32:N36)</f>
        <v>38</v>
      </c>
      <c r="O40" s="44">
        <f>MAX(O3:O6,O8:O14,O16:O22,O24:O30,O32:O36)</f>
        <v>146</v>
      </c>
      <c r="P40" s="44">
        <f t="shared" si="13"/>
        <v>13</v>
      </c>
      <c r="Q40" s="44">
        <f t="shared" si="13"/>
        <v>0</v>
      </c>
      <c r="R40" s="44">
        <f t="shared" si="13"/>
        <v>21</v>
      </c>
      <c r="S40" s="44">
        <f t="shared" si="13"/>
        <v>31</v>
      </c>
      <c r="T40" s="44">
        <f t="shared" si="13"/>
        <v>22</v>
      </c>
      <c r="U40" s="44">
        <f t="shared" si="13"/>
        <v>7</v>
      </c>
      <c r="V40" s="44">
        <f t="shared" si="13"/>
        <v>29</v>
      </c>
      <c r="W40" s="44">
        <f t="shared" si="13"/>
        <v>16</v>
      </c>
      <c r="X40" s="44">
        <f t="shared" si="13"/>
        <v>16</v>
      </c>
      <c r="Y40" s="44">
        <f t="shared" si="13"/>
        <v>4</v>
      </c>
      <c r="Z40" s="46"/>
    </row>
    <row r="41" spans="1:34" s="20" customFormat="1" ht="15.75" customHeight="1" x14ac:dyDescent="0.25">
      <c r="A41" s="47"/>
      <c r="B41" s="48" t="s">
        <v>50</v>
      </c>
      <c r="C41" s="47">
        <f>MIN(C3:C4,C8:C12,C16:C20,C24:C28,C32:C36)</f>
        <v>0</v>
      </c>
      <c r="D41" s="47">
        <f t="shared" ref="D41:Y41" si="14">MIN(D3:D4,D8:D12,D16:D20,D24:D28,D32:D36)</f>
        <v>0</v>
      </c>
      <c r="E41" s="47">
        <f t="shared" si="14"/>
        <v>0</v>
      </c>
      <c r="F41" s="47">
        <f t="shared" si="14"/>
        <v>0</v>
      </c>
      <c r="G41" s="47">
        <f t="shared" si="14"/>
        <v>0</v>
      </c>
      <c r="H41" s="47">
        <f t="shared" si="14"/>
        <v>0</v>
      </c>
      <c r="I41" s="47">
        <f t="shared" si="14"/>
        <v>0</v>
      </c>
      <c r="J41" s="47">
        <f t="shared" si="14"/>
        <v>0</v>
      </c>
      <c r="K41" s="47">
        <f t="shared" si="14"/>
        <v>0</v>
      </c>
      <c r="L41" s="47">
        <f t="shared" si="14"/>
        <v>0</v>
      </c>
      <c r="M41" s="47">
        <f t="shared" si="14"/>
        <v>0</v>
      </c>
      <c r="N41" s="47">
        <f>MIN(N3:N6,N8:N14,N16:N22,N24:N30,N32:N36)</f>
        <v>15</v>
      </c>
      <c r="O41" s="47">
        <f>MIN(O3:O6,O8:O14,O16:O22,O24:O30,O32:O36)</f>
        <v>53</v>
      </c>
      <c r="P41" s="47">
        <f t="shared" si="14"/>
        <v>0</v>
      </c>
      <c r="Q41" s="47">
        <f t="shared" si="14"/>
        <v>0</v>
      </c>
      <c r="R41" s="47">
        <f t="shared" si="14"/>
        <v>0</v>
      </c>
      <c r="S41" s="47">
        <f t="shared" si="14"/>
        <v>0</v>
      </c>
      <c r="T41" s="47">
        <f t="shared" si="14"/>
        <v>0</v>
      </c>
      <c r="U41" s="47">
        <f t="shared" si="14"/>
        <v>0</v>
      </c>
      <c r="V41" s="47">
        <f t="shared" si="14"/>
        <v>0</v>
      </c>
      <c r="W41" s="47">
        <f t="shared" si="14"/>
        <v>0</v>
      </c>
      <c r="X41" s="47">
        <f t="shared" si="14"/>
        <v>0</v>
      </c>
      <c r="Y41" s="47">
        <f t="shared" si="14"/>
        <v>0</v>
      </c>
      <c r="Z41" s="49"/>
    </row>
    <row r="42" spans="1:34" ht="15.75" customHeight="1" x14ac:dyDescent="0.25"/>
    <row r="43" spans="1:34" ht="15.75" customHeight="1" x14ac:dyDescent="0.25"/>
    <row r="44" spans="1:34" ht="15.75" customHeight="1" thickBot="1" x14ac:dyDescent="0.3"/>
    <row r="45" spans="1:34" ht="89.25" x14ac:dyDescent="0.25">
      <c r="J45" s="3" t="s">
        <v>4</v>
      </c>
      <c r="K45" s="4" t="s">
        <v>5</v>
      </c>
      <c r="L45" s="4" t="s">
        <v>6</v>
      </c>
      <c r="M45" s="4" t="s">
        <v>39</v>
      </c>
      <c r="N45" s="3" t="s">
        <v>13</v>
      </c>
      <c r="O45" s="4" t="s">
        <v>14</v>
      </c>
      <c r="P45" s="4" t="s">
        <v>16</v>
      </c>
      <c r="R45" s="10" t="s">
        <v>28</v>
      </c>
      <c r="S45" s="11" t="s">
        <v>27</v>
      </c>
      <c r="U45" s="3" t="s">
        <v>29</v>
      </c>
      <c r="V45" s="4" t="s">
        <v>30</v>
      </c>
      <c r="W45" s="4" t="s">
        <v>31</v>
      </c>
      <c r="X45" s="4" t="s">
        <v>32</v>
      </c>
      <c r="Y45" s="3" t="s">
        <v>33</v>
      </c>
      <c r="Z45" s="4" t="s">
        <v>34</v>
      </c>
      <c r="AA45" s="4" t="s">
        <v>40</v>
      </c>
      <c r="AC45" s="3" t="s">
        <v>7</v>
      </c>
      <c r="AD45" s="3" t="s">
        <v>26</v>
      </c>
      <c r="AF45" s="11" t="s">
        <v>35</v>
      </c>
      <c r="AG45" s="11" t="s">
        <v>42</v>
      </c>
      <c r="AH45" s="11" t="s">
        <v>36</v>
      </c>
    </row>
    <row r="46" spans="1:34" ht="30" x14ac:dyDescent="0.25">
      <c r="I46" s="17" t="str">
        <f>+A3</f>
        <v>Semana  1
01 al 04</v>
      </c>
      <c r="J46">
        <f>+C7</f>
        <v>6</v>
      </c>
      <c r="K46">
        <f t="shared" ref="K46:P46" si="15">+D7</f>
        <v>3</v>
      </c>
      <c r="L46">
        <f t="shared" si="15"/>
        <v>34</v>
      </c>
      <c r="M46">
        <f t="shared" si="15"/>
        <v>26</v>
      </c>
      <c r="N46">
        <f t="shared" si="15"/>
        <v>6</v>
      </c>
      <c r="O46">
        <f t="shared" si="15"/>
        <v>1</v>
      </c>
      <c r="P46">
        <f t="shared" si="15"/>
        <v>13</v>
      </c>
      <c r="Q46">
        <f t="shared" ref="K46:Q46" si="16">+J7</f>
        <v>89</v>
      </c>
      <c r="R46" s="16">
        <f>+K7</f>
        <v>2</v>
      </c>
      <c r="S46" s="16">
        <f>+L7</f>
        <v>14</v>
      </c>
      <c r="T46">
        <f>SUM(R46:S46)</f>
        <v>16</v>
      </c>
      <c r="U46" s="16">
        <f>+P7</f>
        <v>15</v>
      </c>
      <c r="V46" s="16">
        <f t="shared" ref="V46:AA46" si="17">+Q7</f>
        <v>0</v>
      </c>
      <c r="W46" s="16">
        <f t="shared" si="17"/>
        <v>33</v>
      </c>
      <c r="X46" s="16">
        <f t="shared" si="17"/>
        <v>53</v>
      </c>
      <c r="Y46" s="16">
        <f t="shared" si="17"/>
        <v>22</v>
      </c>
      <c r="Z46" s="16">
        <f t="shared" si="17"/>
        <v>7</v>
      </c>
      <c r="AA46" s="16">
        <f t="shared" si="17"/>
        <v>51</v>
      </c>
      <c r="AB46">
        <f>SUM(U46:AA46)</f>
        <v>181</v>
      </c>
      <c r="AC46" s="16">
        <f>+N7</f>
        <v>100</v>
      </c>
      <c r="AD46" s="16">
        <f>+O7</f>
        <v>383</v>
      </c>
      <c r="AE46">
        <f>SUM(AC46:AD46)</f>
        <v>483</v>
      </c>
      <c r="AF46" s="16">
        <f>+W7</f>
        <v>11</v>
      </c>
      <c r="AG46" s="16">
        <f t="shared" ref="AG46:AH46" si="18">+X7</f>
        <v>6</v>
      </c>
      <c r="AH46" s="16">
        <f t="shared" si="18"/>
        <v>0</v>
      </c>
    </row>
    <row r="47" spans="1:34" ht="30" x14ac:dyDescent="0.25">
      <c r="I47" s="17" t="str">
        <f>+A8</f>
        <v>Semana 2
05 al 11</v>
      </c>
      <c r="J47">
        <f>+C15</f>
        <v>22</v>
      </c>
      <c r="K47">
        <f t="shared" ref="K47:Q47" si="19">+D15</f>
        <v>2</v>
      </c>
      <c r="L47">
        <f t="shared" si="19"/>
        <v>85</v>
      </c>
      <c r="M47">
        <f t="shared" si="19"/>
        <v>34</v>
      </c>
      <c r="N47">
        <f t="shared" si="19"/>
        <v>20</v>
      </c>
      <c r="O47">
        <f t="shared" si="19"/>
        <v>3</v>
      </c>
      <c r="P47">
        <f t="shared" si="19"/>
        <v>42</v>
      </c>
      <c r="Q47">
        <f t="shared" si="19"/>
        <v>208</v>
      </c>
      <c r="R47" s="16">
        <f>+K15</f>
        <v>2</v>
      </c>
      <c r="S47" s="16">
        <f>+L15</f>
        <v>33</v>
      </c>
      <c r="T47">
        <f>SUM(R47:S47)</f>
        <v>35</v>
      </c>
      <c r="U47" s="16">
        <f>+P15</f>
        <v>40</v>
      </c>
      <c r="V47" s="16">
        <f t="shared" ref="V47:AA47" si="20">+Q15</f>
        <v>0</v>
      </c>
      <c r="W47" s="16">
        <f t="shared" si="20"/>
        <v>69</v>
      </c>
      <c r="X47" s="16">
        <f t="shared" si="20"/>
        <v>119</v>
      </c>
      <c r="Y47" s="16">
        <f t="shared" si="20"/>
        <v>48</v>
      </c>
      <c r="Z47" s="16">
        <f t="shared" si="20"/>
        <v>17</v>
      </c>
      <c r="AA47" s="16">
        <f t="shared" si="20"/>
        <v>124</v>
      </c>
      <c r="AB47">
        <f>SUM(U47:AA47)</f>
        <v>417</v>
      </c>
      <c r="AC47" s="16">
        <f>+N15</f>
        <v>188</v>
      </c>
      <c r="AD47" s="16">
        <f>+O15</f>
        <v>566</v>
      </c>
      <c r="AE47">
        <f>SUM(AC47:AD47)</f>
        <v>754</v>
      </c>
      <c r="AF47" s="16">
        <f>+W15</f>
        <v>22</v>
      </c>
      <c r="AG47" s="16">
        <f>+X15</f>
        <v>26</v>
      </c>
      <c r="AH47" s="16">
        <f>+Y15</f>
        <v>0</v>
      </c>
    </row>
    <row r="48" spans="1:34" ht="30" x14ac:dyDescent="0.25">
      <c r="I48" s="17" t="str">
        <f>+A16</f>
        <v>Semana 3
12 al 18</v>
      </c>
      <c r="J48">
        <f>+C23</f>
        <v>11</v>
      </c>
      <c r="K48">
        <f t="shared" ref="K48:Q48" si="21">+D23</f>
        <v>4</v>
      </c>
      <c r="L48">
        <f t="shared" si="21"/>
        <v>63</v>
      </c>
      <c r="M48">
        <f t="shared" si="21"/>
        <v>39</v>
      </c>
      <c r="N48">
        <f t="shared" si="21"/>
        <v>14</v>
      </c>
      <c r="O48">
        <f t="shared" si="21"/>
        <v>0</v>
      </c>
      <c r="P48">
        <f t="shared" si="21"/>
        <v>27</v>
      </c>
      <c r="Q48">
        <f t="shared" si="21"/>
        <v>158</v>
      </c>
      <c r="R48" s="16">
        <f>+K23</f>
        <v>6</v>
      </c>
      <c r="S48" s="16">
        <f>+L23</f>
        <v>18</v>
      </c>
      <c r="T48">
        <f>SUM(R48:S48)</f>
        <v>24</v>
      </c>
      <c r="U48" s="16">
        <f>+P23</f>
        <v>187</v>
      </c>
      <c r="V48" s="16">
        <f t="shared" ref="V48:AA48" si="22">+Q23</f>
        <v>0</v>
      </c>
      <c r="W48" s="16">
        <f t="shared" si="22"/>
        <v>29</v>
      </c>
      <c r="X48" s="16">
        <f t="shared" si="22"/>
        <v>66</v>
      </c>
      <c r="Y48" s="16">
        <f t="shared" si="22"/>
        <v>24</v>
      </c>
      <c r="Z48" s="16">
        <f t="shared" si="22"/>
        <v>8</v>
      </c>
      <c r="AA48" s="16">
        <f t="shared" si="22"/>
        <v>60</v>
      </c>
      <c r="AB48">
        <f>SUM(U48:AA48)</f>
        <v>374</v>
      </c>
      <c r="AC48" s="16">
        <f>+N23</f>
        <v>172</v>
      </c>
      <c r="AD48" s="16">
        <f>+O23</f>
        <v>657</v>
      </c>
      <c r="AE48">
        <f>SUM(AC48:AD48)</f>
        <v>829</v>
      </c>
      <c r="AF48" s="16">
        <f>+W23</f>
        <v>30</v>
      </c>
      <c r="AG48" s="16">
        <f t="shared" ref="AG48:AH48" si="23">+X23</f>
        <v>11</v>
      </c>
      <c r="AH48" s="16">
        <f t="shared" si="23"/>
        <v>0</v>
      </c>
    </row>
    <row r="49" spans="9:34" ht="30" x14ac:dyDescent="0.25">
      <c r="I49" s="17" t="str">
        <f>+A24</f>
        <v>Semana 4
19 al 25</v>
      </c>
      <c r="J49">
        <f>+C31</f>
        <v>27</v>
      </c>
      <c r="K49">
        <f t="shared" ref="K49:Q49" si="24">+D31</f>
        <v>2</v>
      </c>
      <c r="L49">
        <f t="shared" si="24"/>
        <v>92</v>
      </c>
      <c r="M49">
        <f t="shared" si="24"/>
        <v>50</v>
      </c>
      <c r="N49">
        <f t="shared" si="24"/>
        <v>20</v>
      </c>
      <c r="O49">
        <f t="shared" si="24"/>
        <v>1</v>
      </c>
      <c r="P49">
        <f t="shared" si="24"/>
        <v>42</v>
      </c>
      <c r="Q49">
        <f t="shared" si="24"/>
        <v>234</v>
      </c>
      <c r="R49" s="16">
        <f>+K31</f>
        <v>12</v>
      </c>
      <c r="S49" s="16">
        <f>+L31</f>
        <v>25</v>
      </c>
      <c r="T49">
        <f>SUM(R49:S49)</f>
        <v>37</v>
      </c>
      <c r="U49" s="16">
        <f>+P31</f>
        <v>33</v>
      </c>
      <c r="V49" s="16">
        <f t="shared" ref="V49:AA49" si="25">+Q31</f>
        <v>0</v>
      </c>
      <c r="W49" s="16">
        <f t="shared" si="25"/>
        <v>70</v>
      </c>
      <c r="X49" s="16">
        <f t="shared" si="25"/>
        <v>121</v>
      </c>
      <c r="Y49" s="16">
        <f t="shared" si="25"/>
        <v>59</v>
      </c>
      <c r="Z49" s="16">
        <f t="shared" si="25"/>
        <v>13</v>
      </c>
      <c r="AA49" s="16">
        <f t="shared" si="25"/>
        <v>135</v>
      </c>
      <c r="AB49">
        <f>SUM(U49:AA49)</f>
        <v>431</v>
      </c>
      <c r="AC49" s="16">
        <f>+N31</f>
        <v>172</v>
      </c>
      <c r="AD49" s="16">
        <f>+O31</f>
        <v>555</v>
      </c>
      <c r="AE49">
        <f>SUM(AC49:AD49)</f>
        <v>727</v>
      </c>
      <c r="AF49" s="16">
        <f>+W31</f>
        <v>28</v>
      </c>
      <c r="AG49" s="16">
        <f t="shared" ref="AG49:AH49" si="26">+X31</f>
        <v>31</v>
      </c>
      <c r="AH49" s="16">
        <f t="shared" si="26"/>
        <v>4</v>
      </c>
    </row>
    <row r="50" spans="9:34" ht="30" x14ac:dyDescent="0.25">
      <c r="I50" s="17" t="str">
        <f>+A32</f>
        <v>Semana 5
26 al 30</v>
      </c>
      <c r="J50">
        <f>+C37</f>
        <v>29</v>
      </c>
      <c r="K50">
        <f t="shared" ref="K50:Q50" si="27">+D37</f>
        <v>0</v>
      </c>
      <c r="L50">
        <f t="shared" si="27"/>
        <v>77</v>
      </c>
      <c r="M50">
        <f t="shared" si="27"/>
        <v>59</v>
      </c>
      <c r="N50">
        <f t="shared" si="27"/>
        <v>11</v>
      </c>
      <c r="O50">
        <f t="shared" si="27"/>
        <v>1</v>
      </c>
      <c r="P50">
        <f t="shared" si="27"/>
        <v>44</v>
      </c>
      <c r="Q50">
        <f t="shared" si="27"/>
        <v>221</v>
      </c>
      <c r="R50" s="16">
        <f>+K37</f>
        <v>6</v>
      </c>
      <c r="S50" s="16">
        <f>+L37</f>
        <v>38</v>
      </c>
      <c r="T50">
        <f>SUM(R50:S50)</f>
        <v>44</v>
      </c>
      <c r="U50" s="16">
        <f>+P37</f>
        <v>21</v>
      </c>
      <c r="V50" s="16">
        <f t="shared" ref="V50:AA50" si="28">+Q37</f>
        <v>0</v>
      </c>
      <c r="W50" s="16">
        <f t="shared" si="28"/>
        <v>22</v>
      </c>
      <c r="X50" s="16">
        <f t="shared" si="28"/>
        <v>44</v>
      </c>
      <c r="Y50" s="16">
        <f t="shared" si="28"/>
        <v>29</v>
      </c>
      <c r="Z50" s="16">
        <f t="shared" si="28"/>
        <v>5</v>
      </c>
      <c r="AA50" s="16">
        <f t="shared" si="28"/>
        <v>58</v>
      </c>
      <c r="AB50">
        <f>SUM(U50:AA50)</f>
        <v>179</v>
      </c>
      <c r="AC50" s="16">
        <f>+N37</f>
        <v>136</v>
      </c>
      <c r="AD50" s="16">
        <f>+O37</f>
        <v>393</v>
      </c>
      <c r="AE50">
        <f>SUM(AC50:AD50)</f>
        <v>529</v>
      </c>
      <c r="AF50" s="16">
        <f>+W37</f>
        <v>33</v>
      </c>
      <c r="AG50" s="16">
        <f t="shared" ref="AG50:AH50" si="29">+X37</f>
        <v>19</v>
      </c>
      <c r="AH50" s="16">
        <f t="shared" si="29"/>
        <v>0</v>
      </c>
    </row>
    <row r="51" spans="9:34" ht="15.75" customHeight="1" x14ac:dyDescent="0.25">
      <c r="J51">
        <f>SUM(J46:J50)</f>
        <v>95</v>
      </c>
      <c r="K51">
        <f t="shared" ref="K51:P51" si="30">SUM(K46:K50)</f>
        <v>11</v>
      </c>
      <c r="L51">
        <f t="shared" si="30"/>
        <v>351</v>
      </c>
      <c r="M51">
        <f t="shared" si="30"/>
        <v>208</v>
      </c>
      <c r="N51">
        <f t="shared" si="30"/>
        <v>71</v>
      </c>
      <c r="O51">
        <f t="shared" si="30"/>
        <v>6</v>
      </c>
      <c r="P51">
        <f t="shared" si="30"/>
        <v>168</v>
      </c>
      <c r="Q51">
        <f>SUM(Q46:Q50)</f>
        <v>910</v>
      </c>
      <c r="R51">
        <f>SUM(R46:R50)</f>
        <v>28</v>
      </c>
      <c r="S51">
        <f>SUM(S46:S50)</f>
        <v>128</v>
      </c>
      <c r="T51">
        <f>SUM(T46:T50)</f>
        <v>156</v>
      </c>
      <c r="U51">
        <f>SUM(U46:U50)</f>
        <v>296</v>
      </c>
      <c r="V51">
        <f t="shared" ref="V51:AB51" si="31">SUM(V46:V50)</f>
        <v>0</v>
      </c>
      <c r="W51">
        <f t="shared" si="31"/>
        <v>223</v>
      </c>
      <c r="X51">
        <f t="shared" si="31"/>
        <v>403</v>
      </c>
      <c r="Y51">
        <f t="shared" si="31"/>
        <v>182</v>
      </c>
      <c r="Z51">
        <f t="shared" si="31"/>
        <v>50</v>
      </c>
      <c r="AA51">
        <f t="shared" si="31"/>
        <v>428</v>
      </c>
      <c r="AB51">
        <f t="shared" si="31"/>
        <v>1582</v>
      </c>
      <c r="AC51">
        <f t="shared" ref="AC51:AH51" si="32">SUM(AC46:AC50)</f>
        <v>768</v>
      </c>
      <c r="AD51">
        <f t="shared" si="32"/>
        <v>2554</v>
      </c>
      <c r="AE51">
        <f t="shared" si="32"/>
        <v>3322</v>
      </c>
      <c r="AF51">
        <f t="shared" si="32"/>
        <v>124</v>
      </c>
      <c r="AG51">
        <f t="shared" si="32"/>
        <v>93</v>
      </c>
      <c r="AH51">
        <f t="shared" si="32"/>
        <v>4</v>
      </c>
    </row>
    <row r="52" spans="9:34" ht="15.75" customHeight="1" x14ac:dyDescent="0.25"/>
    <row r="53" spans="9:34" ht="15.75" customHeight="1" x14ac:dyDescent="0.25"/>
    <row r="54" spans="9:34" ht="15.75" customHeight="1" x14ac:dyDescent="0.25"/>
    <row r="55" spans="9:34" ht="105" x14ac:dyDescent="0.25">
      <c r="I55" s="24" t="s">
        <v>1</v>
      </c>
      <c r="J55" s="17" t="s">
        <v>37</v>
      </c>
      <c r="K55" s="17" t="s">
        <v>38</v>
      </c>
      <c r="L55" s="17" t="s">
        <v>41</v>
      </c>
      <c r="M55" s="17" t="s">
        <v>40</v>
      </c>
      <c r="N55" s="17" t="s">
        <v>7</v>
      </c>
      <c r="O55" s="17" t="s">
        <v>26</v>
      </c>
      <c r="P55" s="17" t="s">
        <v>35</v>
      </c>
      <c r="Q55" s="17" t="s">
        <v>42</v>
      </c>
      <c r="R55" s="17" t="s">
        <v>36</v>
      </c>
      <c r="S55" s="17"/>
    </row>
    <row r="56" spans="9:34" ht="15.75" customHeight="1" x14ac:dyDescent="0.25">
      <c r="I56" t="s">
        <v>97</v>
      </c>
      <c r="J56">
        <f>+J3</f>
        <v>40</v>
      </c>
      <c r="K56">
        <f>+M3</f>
        <v>7</v>
      </c>
      <c r="L56">
        <f>+SUM(P3:U3)</f>
        <v>71</v>
      </c>
      <c r="M56">
        <f>+V3</f>
        <v>29</v>
      </c>
      <c r="N56">
        <f t="shared" ref="N56:O59" si="33">+N3</f>
        <v>15</v>
      </c>
      <c r="O56">
        <f t="shared" si="33"/>
        <v>64</v>
      </c>
      <c r="P56">
        <f t="shared" ref="P56:R59" si="34">+W3</f>
        <v>7</v>
      </c>
      <c r="Q56">
        <f t="shared" si="34"/>
        <v>1</v>
      </c>
      <c r="R56">
        <f t="shared" si="34"/>
        <v>0</v>
      </c>
    </row>
    <row r="57" spans="9:34" ht="15.75" customHeight="1" x14ac:dyDescent="0.25">
      <c r="I57" t="s">
        <v>98</v>
      </c>
      <c r="J57">
        <f>+J4</f>
        <v>49</v>
      </c>
      <c r="K57">
        <f>+M4</f>
        <v>9</v>
      </c>
      <c r="L57">
        <f>+SUM(P4:U4)</f>
        <v>59</v>
      </c>
      <c r="M57">
        <f>+V4</f>
        <v>22</v>
      </c>
      <c r="N57">
        <f t="shared" si="33"/>
        <v>35</v>
      </c>
      <c r="O57">
        <f t="shared" si="33"/>
        <v>87</v>
      </c>
      <c r="P57">
        <f t="shared" si="34"/>
        <v>4</v>
      </c>
      <c r="Q57">
        <f t="shared" si="34"/>
        <v>5</v>
      </c>
      <c r="R57">
        <f t="shared" si="34"/>
        <v>0</v>
      </c>
    </row>
    <row r="58" spans="9:34" ht="15.75" customHeight="1" x14ac:dyDescent="0.25">
      <c r="I58" t="s">
        <v>99</v>
      </c>
      <c r="J58">
        <f>+J5</f>
        <v>0</v>
      </c>
      <c r="K58">
        <f>+M5</f>
        <v>0</v>
      </c>
      <c r="L58">
        <f>+SUM(P5:U5)</f>
        <v>0</v>
      </c>
      <c r="M58">
        <f>+V5</f>
        <v>0</v>
      </c>
      <c r="N58">
        <f t="shared" si="33"/>
        <v>22</v>
      </c>
      <c r="O58">
        <f t="shared" si="33"/>
        <v>88</v>
      </c>
      <c r="P58">
        <f t="shared" si="34"/>
        <v>0</v>
      </c>
      <c r="Q58">
        <f t="shared" si="34"/>
        <v>0</v>
      </c>
      <c r="R58">
        <f t="shared" si="34"/>
        <v>0</v>
      </c>
      <c r="V58" s="17" t="s">
        <v>43</v>
      </c>
      <c r="W58">
        <f>SUM(W38:X38)</f>
        <v>217</v>
      </c>
    </row>
    <row r="59" spans="9:34" ht="15.75" customHeight="1" x14ac:dyDescent="0.25">
      <c r="I59" t="s">
        <v>100</v>
      </c>
      <c r="J59">
        <f>+J6</f>
        <v>0</v>
      </c>
      <c r="K59">
        <f>+M6</f>
        <v>0</v>
      </c>
      <c r="L59">
        <f>+SUM(P6:U6)</f>
        <v>0</v>
      </c>
      <c r="M59">
        <f>+V6</f>
        <v>0</v>
      </c>
      <c r="N59">
        <f t="shared" si="33"/>
        <v>28</v>
      </c>
      <c r="O59">
        <f t="shared" si="33"/>
        <v>144</v>
      </c>
      <c r="P59">
        <f t="shared" si="34"/>
        <v>0</v>
      </c>
      <c r="Q59">
        <f t="shared" si="34"/>
        <v>0</v>
      </c>
      <c r="R59">
        <f t="shared" si="34"/>
        <v>0</v>
      </c>
      <c r="V59" s="17" t="s">
        <v>44</v>
      </c>
      <c r="W59">
        <f>SUM(N38:O38)</f>
        <v>3322</v>
      </c>
    </row>
    <row r="60" spans="9:34" ht="15.75" customHeight="1" x14ac:dyDescent="0.25">
      <c r="I60" t="s">
        <v>101</v>
      </c>
      <c r="J60">
        <f t="shared" ref="J60:J66" si="35">+J8</f>
        <v>33</v>
      </c>
      <c r="K60">
        <f t="shared" ref="K60:K66" si="36">+M8</f>
        <v>5</v>
      </c>
      <c r="L60">
        <f t="shared" ref="L60:L66" si="37">+SUM(P8:U8)</f>
        <v>56</v>
      </c>
      <c r="M60">
        <f t="shared" ref="M60:M66" si="38">+V8</f>
        <v>27</v>
      </c>
      <c r="N60">
        <f t="shared" ref="N60:O66" si="39">+N8</f>
        <v>37</v>
      </c>
      <c r="O60">
        <f t="shared" si="39"/>
        <v>102</v>
      </c>
      <c r="P60">
        <f t="shared" ref="P60:R66" si="40">+W8</f>
        <v>3</v>
      </c>
      <c r="Q60">
        <f t="shared" si="40"/>
        <v>4</v>
      </c>
      <c r="R60">
        <f t="shared" si="40"/>
        <v>0</v>
      </c>
      <c r="V60" s="17" t="s">
        <v>45</v>
      </c>
      <c r="W60">
        <f>SUM(P38:V38)</f>
        <v>1582</v>
      </c>
    </row>
    <row r="61" spans="9:34" ht="15.75" customHeight="1" x14ac:dyDescent="0.25">
      <c r="I61" t="s">
        <v>102</v>
      </c>
      <c r="J61">
        <f t="shared" si="35"/>
        <v>48</v>
      </c>
      <c r="K61">
        <f t="shared" si="36"/>
        <v>10</v>
      </c>
      <c r="L61">
        <f t="shared" si="37"/>
        <v>48</v>
      </c>
      <c r="M61">
        <f t="shared" si="38"/>
        <v>21</v>
      </c>
      <c r="N61">
        <f t="shared" si="39"/>
        <v>15</v>
      </c>
      <c r="O61">
        <f t="shared" si="39"/>
        <v>53</v>
      </c>
      <c r="P61">
        <f t="shared" si="40"/>
        <v>8</v>
      </c>
      <c r="Q61">
        <f t="shared" si="40"/>
        <v>2</v>
      </c>
      <c r="R61">
        <f t="shared" si="40"/>
        <v>0</v>
      </c>
      <c r="V61" s="17" t="s">
        <v>46</v>
      </c>
      <c r="W61">
        <f>SUM(K38:L38)</f>
        <v>156</v>
      </c>
    </row>
    <row r="62" spans="9:34" ht="15.75" customHeight="1" x14ac:dyDescent="0.25">
      <c r="I62" t="s">
        <v>103</v>
      </c>
      <c r="J62">
        <f t="shared" si="35"/>
        <v>41</v>
      </c>
      <c r="K62">
        <f t="shared" si="36"/>
        <v>8</v>
      </c>
      <c r="L62">
        <f t="shared" si="37"/>
        <v>65</v>
      </c>
      <c r="M62">
        <f t="shared" si="38"/>
        <v>25</v>
      </c>
      <c r="N62">
        <f t="shared" si="39"/>
        <v>25</v>
      </c>
      <c r="O62">
        <f t="shared" si="39"/>
        <v>58</v>
      </c>
      <c r="P62">
        <f t="shared" si="40"/>
        <v>6</v>
      </c>
      <c r="Q62">
        <f t="shared" si="40"/>
        <v>15</v>
      </c>
      <c r="R62">
        <f t="shared" si="40"/>
        <v>0</v>
      </c>
      <c r="V62" s="17" t="s">
        <v>47</v>
      </c>
      <c r="W62">
        <f>SUM(J38)</f>
        <v>910</v>
      </c>
    </row>
    <row r="63" spans="9:34" ht="15.75" customHeight="1" x14ac:dyDescent="0.25">
      <c r="I63" t="s">
        <v>104</v>
      </c>
      <c r="J63">
        <f t="shared" si="35"/>
        <v>35</v>
      </c>
      <c r="K63">
        <f t="shared" si="36"/>
        <v>6</v>
      </c>
      <c r="L63">
        <f t="shared" si="37"/>
        <v>75</v>
      </c>
      <c r="M63">
        <f t="shared" si="38"/>
        <v>24</v>
      </c>
      <c r="N63">
        <f t="shared" si="39"/>
        <v>31</v>
      </c>
      <c r="O63">
        <f t="shared" si="39"/>
        <v>54</v>
      </c>
      <c r="P63">
        <f t="shared" si="40"/>
        <v>1</v>
      </c>
      <c r="Q63">
        <f t="shared" si="40"/>
        <v>3</v>
      </c>
      <c r="R63">
        <f t="shared" si="40"/>
        <v>0</v>
      </c>
    </row>
    <row r="64" spans="9:34" ht="15.75" customHeight="1" x14ac:dyDescent="0.25">
      <c r="I64" t="s">
        <v>105</v>
      </c>
      <c r="J64">
        <f t="shared" si="35"/>
        <v>51</v>
      </c>
      <c r="K64">
        <f t="shared" si="36"/>
        <v>6</v>
      </c>
      <c r="L64">
        <f t="shared" si="37"/>
        <v>49</v>
      </c>
      <c r="M64">
        <f t="shared" si="38"/>
        <v>27</v>
      </c>
      <c r="N64">
        <f t="shared" si="39"/>
        <v>20</v>
      </c>
      <c r="O64">
        <f t="shared" si="39"/>
        <v>77</v>
      </c>
      <c r="P64">
        <f t="shared" si="40"/>
        <v>4</v>
      </c>
      <c r="Q64">
        <f t="shared" si="40"/>
        <v>2</v>
      </c>
      <c r="R64">
        <f t="shared" si="40"/>
        <v>0</v>
      </c>
    </row>
    <row r="65" spans="9:18" ht="15.75" customHeight="1" x14ac:dyDescent="0.25">
      <c r="I65" t="s">
        <v>106</v>
      </c>
      <c r="J65">
        <f t="shared" si="35"/>
        <v>0</v>
      </c>
      <c r="K65">
        <f t="shared" si="36"/>
        <v>0</v>
      </c>
      <c r="L65">
        <f t="shared" si="37"/>
        <v>0</v>
      </c>
      <c r="M65">
        <f t="shared" si="38"/>
        <v>0</v>
      </c>
      <c r="N65">
        <f t="shared" si="39"/>
        <v>37</v>
      </c>
      <c r="O65">
        <f t="shared" si="39"/>
        <v>82</v>
      </c>
      <c r="P65">
        <f t="shared" si="40"/>
        <v>0</v>
      </c>
      <c r="Q65">
        <f t="shared" si="40"/>
        <v>0</v>
      </c>
      <c r="R65">
        <f t="shared" si="40"/>
        <v>0</v>
      </c>
    </row>
    <row r="66" spans="9:18" ht="15.75" customHeight="1" x14ac:dyDescent="0.25">
      <c r="I66" t="s">
        <v>107</v>
      </c>
      <c r="J66">
        <f t="shared" si="35"/>
        <v>0</v>
      </c>
      <c r="K66">
        <f t="shared" si="36"/>
        <v>0</v>
      </c>
      <c r="L66">
        <f t="shared" si="37"/>
        <v>0</v>
      </c>
      <c r="M66">
        <f t="shared" si="38"/>
        <v>0</v>
      </c>
      <c r="N66">
        <f t="shared" si="39"/>
        <v>23</v>
      </c>
      <c r="O66">
        <f t="shared" si="39"/>
        <v>140</v>
      </c>
      <c r="P66">
        <f t="shared" si="40"/>
        <v>0</v>
      </c>
      <c r="Q66">
        <f t="shared" si="40"/>
        <v>0</v>
      </c>
      <c r="R66">
        <f t="shared" si="40"/>
        <v>0</v>
      </c>
    </row>
    <row r="67" spans="9:18" ht="15.75" customHeight="1" x14ac:dyDescent="0.25">
      <c r="I67" t="s">
        <v>108</v>
      </c>
      <c r="J67">
        <f t="shared" ref="J67:J73" si="41">+J16</f>
        <v>64</v>
      </c>
      <c r="K67">
        <f t="shared" ref="K67:K72" si="42">+M16</f>
        <v>8</v>
      </c>
      <c r="L67">
        <f t="shared" ref="L67:L73" si="43">+SUM(P16:U16)</f>
        <v>0</v>
      </c>
      <c r="M67">
        <f t="shared" ref="M67:M73" si="44">+V16</f>
        <v>0</v>
      </c>
      <c r="N67">
        <f t="shared" ref="N67:O73" si="45">+N16</f>
        <v>35</v>
      </c>
      <c r="O67">
        <f t="shared" si="45"/>
        <v>74</v>
      </c>
      <c r="P67">
        <f t="shared" ref="P67:R73" si="46">+W16</f>
        <v>4</v>
      </c>
      <c r="Q67">
        <f t="shared" si="46"/>
        <v>0</v>
      </c>
      <c r="R67">
        <f t="shared" si="46"/>
        <v>0</v>
      </c>
    </row>
    <row r="68" spans="9:18" ht="15.75" customHeight="1" x14ac:dyDescent="0.25">
      <c r="I68" t="s">
        <v>109</v>
      </c>
      <c r="J68">
        <f t="shared" si="41"/>
        <v>40</v>
      </c>
      <c r="K68">
        <f t="shared" si="42"/>
        <v>9</v>
      </c>
      <c r="L68">
        <f t="shared" si="43"/>
        <v>59</v>
      </c>
      <c r="M68">
        <f t="shared" si="44"/>
        <v>28</v>
      </c>
      <c r="N68">
        <f t="shared" si="45"/>
        <v>22</v>
      </c>
      <c r="O68">
        <f t="shared" si="45"/>
        <v>76</v>
      </c>
      <c r="P68">
        <f t="shared" si="46"/>
        <v>6</v>
      </c>
      <c r="Q68">
        <f t="shared" si="46"/>
        <v>5</v>
      </c>
      <c r="R68">
        <f t="shared" si="46"/>
        <v>0</v>
      </c>
    </row>
    <row r="69" spans="9:18" ht="15.75" customHeight="1" x14ac:dyDescent="0.25">
      <c r="I69" t="s">
        <v>110</v>
      </c>
      <c r="J69">
        <f t="shared" si="41"/>
        <v>36</v>
      </c>
      <c r="K69">
        <f t="shared" si="42"/>
        <v>7</v>
      </c>
      <c r="L69">
        <f t="shared" si="43"/>
        <v>40</v>
      </c>
      <c r="M69">
        <f t="shared" si="44"/>
        <v>15</v>
      </c>
      <c r="N69">
        <f t="shared" si="45"/>
        <v>15</v>
      </c>
      <c r="O69">
        <f t="shared" si="45"/>
        <v>66</v>
      </c>
      <c r="P69">
        <f t="shared" si="46"/>
        <v>4</v>
      </c>
      <c r="Q69">
        <f t="shared" si="46"/>
        <v>5</v>
      </c>
      <c r="R69">
        <f t="shared" si="46"/>
        <v>0</v>
      </c>
    </row>
    <row r="70" spans="9:18" ht="15.75" customHeight="1" x14ac:dyDescent="0.25">
      <c r="I70" t="s">
        <v>111</v>
      </c>
      <c r="J70">
        <f t="shared" si="41"/>
        <v>18</v>
      </c>
      <c r="K70">
        <f t="shared" si="42"/>
        <v>0</v>
      </c>
      <c r="L70">
        <f t="shared" si="43"/>
        <v>28</v>
      </c>
      <c r="M70">
        <f t="shared" si="44"/>
        <v>17</v>
      </c>
      <c r="N70">
        <f t="shared" si="45"/>
        <v>27</v>
      </c>
      <c r="O70">
        <f t="shared" si="45"/>
        <v>86</v>
      </c>
      <c r="P70">
        <f t="shared" si="46"/>
        <v>16</v>
      </c>
      <c r="Q70">
        <f t="shared" si="46"/>
        <v>1</v>
      </c>
      <c r="R70">
        <f t="shared" si="46"/>
        <v>0</v>
      </c>
    </row>
    <row r="71" spans="9:18" ht="15.75" customHeight="1" x14ac:dyDescent="0.25">
      <c r="I71" t="s">
        <v>112</v>
      </c>
      <c r="J71">
        <f t="shared" si="41"/>
        <v>0</v>
      </c>
      <c r="K71">
        <f t="shared" si="42"/>
        <v>0</v>
      </c>
      <c r="L71">
        <f t="shared" si="43"/>
        <v>0</v>
      </c>
      <c r="M71">
        <f t="shared" si="44"/>
        <v>0</v>
      </c>
      <c r="N71">
        <f t="shared" si="45"/>
        <v>16</v>
      </c>
      <c r="O71">
        <f t="shared" si="45"/>
        <v>146</v>
      </c>
      <c r="P71">
        <f t="shared" si="46"/>
        <v>0</v>
      </c>
      <c r="Q71">
        <f t="shared" si="46"/>
        <v>0</v>
      </c>
      <c r="R71">
        <f t="shared" si="46"/>
        <v>0</v>
      </c>
    </row>
    <row r="72" spans="9:18" ht="15.75" customHeight="1" x14ac:dyDescent="0.25">
      <c r="I72" t="s">
        <v>113</v>
      </c>
      <c r="J72">
        <f t="shared" si="41"/>
        <v>0</v>
      </c>
      <c r="K72">
        <f t="shared" si="42"/>
        <v>0</v>
      </c>
      <c r="L72">
        <f t="shared" si="43"/>
        <v>0</v>
      </c>
      <c r="M72">
        <f t="shared" si="44"/>
        <v>0</v>
      </c>
      <c r="N72">
        <f t="shared" si="45"/>
        <v>38</v>
      </c>
      <c r="O72">
        <f t="shared" si="45"/>
        <v>105</v>
      </c>
      <c r="P72">
        <f t="shared" si="46"/>
        <v>0</v>
      </c>
      <c r="Q72">
        <f t="shared" si="46"/>
        <v>0</v>
      </c>
      <c r="R72">
        <f t="shared" si="46"/>
        <v>0</v>
      </c>
    </row>
    <row r="73" spans="9:18" ht="15.75" customHeight="1" x14ac:dyDescent="0.25">
      <c r="I73" t="s">
        <v>114</v>
      </c>
      <c r="J73">
        <f t="shared" si="41"/>
        <v>0</v>
      </c>
      <c r="K73">
        <f>+M22</f>
        <v>0</v>
      </c>
      <c r="L73">
        <f t="shared" si="43"/>
        <v>0</v>
      </c>
      <c r="M73">
        <f t="shared" si="44"/>
        <v>0</v>
      </c>
      <c r="N73">
        <f t="shared" si="45"/>
        <v>19</v>
      </c>
      <c r="O73">
        <f t="shared" si="45"/>
        <v>104</v>
      </c>
      <c r="P73">
        <f t="shared" si="46"/>
        <v>0</v>
      </c>
      <c r="Q73">
        <f t="shared" si="46"/>
        <v>0</v>
      </c>
      <c r="R73">
        <f t="shared" si="46"/>
        <v>0</v>
      </c>
    </row>
    <row r="74" spans="9:18" ht="15.75" customHeight="1" x14ac:dyDescent="0.25">
      <c r="I74" t="s">
        <v>115</v>
      </c>
      <c r="J74">
        <f t="shared" ref="J74:J80" si="47">+J24</f>
        <v>52</v>
      </c>
      <c r="K74">
        <f t="shared" ref="K74:K80" si="48">+M24</f>
        <v>7</v>
      </c>
      <c r="L74">
        <f t="shared" ref="L74:L80" si="49">+SUM(P24:U24)</f>
        <v>59</v>
      </c>
      <c r="M74">
        <f t="shared" ref="M74:M80" si="50">+V24</f>
        <v>28</v>
      </c>
      <c r="N74">
        <f t="shared" ref="N74:O80" si="51">+N24</f>
        <v>15</v>
      </c>
      <c r="O74">
        <f t="shared" si="51"/>
        <v>81</v>
      </c>
      <c r="P74">
        <f t="shared" ref="P74:R80" si="52">+W24</f>
        <v>4</v>
      </c>
      <c r="Q74">
        <f t="shared" si="52"/>
        <v>16</v>
      </c>
      <c r="R74">
        <f t="shared" si="52"/>
        <v>0</v>
      </c>
    </row>
    <row r="75" spans="9:18" ht="15.75" customHeight="1" x14ac:dyDescent="0.25">
      <c r="I75" t="s">
        <v>116</v>
      </c>
      <c r="J75">
        <f t="shared" si="47"/>
        <v>48</v>
      </c>
      <c r="K75">
        <f t="shared" si="48"/>
        <v>11</v>
      </c>
      <c r="L75">
        <f t="shared" si="49"/>
        <v>68</v>
      </c>
      <c r="M75">
        <f t="shared" si="50"/>
        <v>27</v>
      </c>
      <c r="N75">
        <f t="shared" si="51"/>
        <v>22</v>
      </c>
      <c r="O75">
        <f t="shared" si="51"/>
        <v>53</v>
      </c>
      <c r="P75">
        <f t="shared" si="52"/>
        <v>6</v>
      </c>
      <c r="Q75">
        <f t="shared" si="52"/>
        <v>6</v>
      </c>
      <c r="R75">
        <f t="shared" si="52"/>
        <v>4</v>
      </c>
    </row>
    <row r="76" spans="9:18" ht="15.75" customHeight="1" x14ac:dyDescent="0.25">
      <c r="I76" t="s">
        <v>117</v>
      </c>
      <c r="J76">
        <f t="shared" si="47"/>
        <v>54</v>
      </c>
      <c r="K76">
        <f t="shared" si="48"/>
        <v>11</v>
      </c>
      <c r="L76">
        <f t="shared" si="49"/>
        <v>53</v>
      </c>
      <c r="M76">
        <f t="shared" si="50"/>
        <v>28</v>
      </c>
      <c r="N76">
        <f t="shared" si="51"/>
        <v>21</v>
      </c>
      <c r="O76">
        <f t="shared" si="51"/>
        <v>66</v>
      </c>
      <c r="P76">
        <f t="shared" si="52"/>
        <v>6</v>
      </c>
      <c r="Q76">
        <f t="shared" si="52"/>
        <v>4</v>
      </c>
      <c r="R76">
        <f t="shared" si="52"/>
        <v>0</v>
      </c>
    </row>
    <row r="77" spans="9:18" ht="15.75" customHeight="1" x14ac:dyDescent="0.25">
      <c r="I77" t="s">
        <v>118</v>
      </c>
      <c r="J77">
        <f t="shared" si="47"/>
        <v>40</v>
      </c>
      <c r="K77">
        <f t="shared" si="48"/>
        <v>3</v>
      </c>
      <c r="L77">
        <f t="shared" si="49"/>
        <v>68</v>
      </c>
      <c r="M77">
        <f t="shared" si="50"/>
        <v>28</v>
      </c>
      <c r="N77">
        <f t="shared" si="51"/>
        <v>38</v>
      </c>
      <c r="O77">
        <f t="shared" si="51"/>
        <v>79</v>
      </c>
      <c r="P77">
        <f t="shared" si="52"/>
        <v>5</v>
      </c>
      <c r="Q77">
        <f t="shared" si="52"/>
        <v>3</v>
      </c>
      <c r="R77">
        <f t="shared" si="52"/>
        <v>0</v>
      </c>
    </row>
    <row r="78" spans="9:18" ht="15.75" customHeight="1" x14ac:dyDescent="0.25">
      <c r="I78" t="s">
        <v>119</v>
      </c>
      <c r="J78">
        <f t="shared" si="47"/>
        <v>40</v>
      </c>
      <c r="K78">
        <f t="shared" si="48"/>
        <v>5</v>
      </c>
      <c r="L78">
        <f t="shared" si="49"/>
        <v>48</v>
      </c>
      <c r="M78">
        <f t="shared" si="50"/>
        <v>24</v>
      </c>
      <c r="N78">
        <f t="shared" si="51"/>
        <v>29</v>
      </c>
      <c r="O78">
        <f t="shared" si="51"/>
        <v>62</v>
      </c>
      <c r="P78">
        <f t="shared" si="52"/>
        <v>7</v>
      </c>
      <c r="Q78">
        <f t="shared" si="52"/>
        <v>2</v>
      </c>
      <c r="R78">
        <f t="shared" si="52"/>
        <v>0</v>
      </c>
    </row>
    <row r="79" spans="9:18" ht="15.75" customHeight="1" x14ac:dyDescent="0.25">
      <c r="I79" t="s">
        <v>120</v>
      </c>
      <c r="J79">
        <f t="shared" si="47"/>
        <v>0</v>
      </c>
      <c r="K79">
        <f t="shared" si="48"/>
        <v>0</v>
      </c>
      <c r="L79">
        <f t="shared" si="49"/>
        <v>0</v>
      </c>
      <c r="M79">
        <f t="shared" si="50"/>
        <v>0</v>
      </c>
      <c r="N79">
        <f t="shared" si="51"/>
        <v>20</v>
      </c>
      <c r="O79">
        <f t="shared" si="51"/>
        <v>101</v>
      </c>
      <c r="P79">
        <f t="shared" si="52"/>
        <v>0</v>
      </c>
      <c r="Q79">
        <f t="shared" si="52"/>
        <v>0</v>
      </c>
      <c r="R79">
        <f t="shared" si="52"/>
        <v>0</v>
      </c>
    </row>
    <row r="80" spans="9:18" ht="15.75" customHeight="1" x14ac:dyDescent="0.25">
      <c r="I80" t="s">
        <v>121</v>
      </c>
      <c r="J80">
        <f t="shared" si="47"/>
        <v>0</v>
      </c>
      <c r="K80">
        <f t="shared" si="48"/>
        <v>0</v>
      </c>
      <c r="L80">
        <f t="shared" si="49"/>
        <v>0</v>
      </c>
      <c r="M80">
        <f t="shared" si="50"/>
        <v>0</v>
      </c>
      <c r="N80">
        <f t="shared" si="51"/>
        <v>27</v>
      </c>
      <c r="O80">
        <f t="shared" si="51"/>
        <v>113</v>
      </c>
      <c r="P80">
        <f t="shared" si="52"/>
        <v>0</v>
      </c>
      <c r="Q80">
        <f t="shared" si="52"/>
        <v>0</v>
      </c>
      <c r="R80">
        <f t="shared" si="52"/>
        <v>0</v>
      </c>
    </row>
    <row r="81" spans="9:18" ht="15.75" customHeight="1" x14ac:dyDescent="0.25">
      <c r="I81" t="s">
        <v>122</v>
      </c>
      <c r="J81">
        <f>+J32</f>
        <v>59</v>
      </c>
      <c r="K81">
        <f>+M32</f>
        <v>4</v>
      </c>
      <c r="L81">
        <f>+SUM(P32:U32)</f>
        <v>46</v>
      </c>
      <c r="M81">
        <f>+V32</f>
        <v>18</v>
      </c>
      <c r="N81">
        <f t="shared" ref="N81:O85" si="53">+N32</f>
        <v>20</v>
      </c>
      <c r="O81">
        <f t="shared" si="53"/>
        <v>113</v>
      </c>
      <c r="P81">
        <f t="shared" ref="P81:R85" si="54">+W32</f>
        <v>2</v>
      </c>
      <c r="Q81">
        <f t="shared" si="54"/>
        <v>2</v>
      </c>
      <c r="R81">
        <f t="shared" si="54"/>
        <v>0</v>
      </c>
    </row>
    <row r="82" spans="9:18" ht="15.75" customHeight="1" x14ac:dyDescent="0.25">
      <c r="I82" t="s">
        <v>123</v>
      </c>
      <c r="J82">
        <f>+J33</f>
        <v>35</v>
      </c>
      <c r="K82">
        <f>+M33</f>
        <v>15</v>
      </c>
      <c r="L82">
        <f>+SUM(P33:U33)</f>
        <v>30</v>
      </c>
      <c r="M82">
        <f>+V33</f>
        <v>19</v>
      </c>
      <c r="N82">
        <f t="shared" si="53"/>
        <v>32</v>
      </c>
      <c r="O82">
        <f t="shared" si="53"/>
        <v>56</v>
      </c>
      <c r="P82">
        <f t="shared" si="54"/>
        <v>4</v>
      </c>
      <c r="Q82">
        <f t="shared" si="54"/>
        <v>5</v>
      </c>
      <c r="R82">
        <f t="shared" si="54"/>
        <v>0</v>
      </c>
    </row>
    <row r="83" spans="9:18" ht="15.75" customHeight="1" x14ac:dyDescent="0.25">
      <c r="I83" t="s">
        <v>124</v>
      </c>
      <c r="J83">
        <f>+J34</f>
        <v>43</v>
      </c>
      <c r="K83">
        <f>+M34</f>
        <v>10</v>
      </c>
      <c r="L83">
        <f>+SUM(P34:U34)</f>
        <v>45</v>
      </c>
      <c r="M83">
        <f>+V34</f>
        <v>21</v>
      </c>
      <c r="N83">
        <f t="shared" si="53"/>
        <v>30</v>
      </c>
      <c r="O83">
        <f t="shared" si="53"/>
        <v>72</v>
      </c>
      <c r="P83">
        <f t="shared" si="54"/>
        <v>8</v>
      </c>
      <c r="Q83">
        <f t="shared" si="54"/>
        <v>5</v>
      </c>
      <c r="R83">
        <f t="shared" si="54"/>
        <v>0</v>
      </c>
    </row>
    <row r="84" spans="9:18" ht="15.75" customHeight="1" x14ac:dyDescent="0.25">
      <c r="I84" t="s">
        <v>125</v>
      </c>
      <c r="J84">
        <f>+J35</f>
        <v>46</v>
      </c>
      <c r="K84">
        <f>+M35</f>
        <v>7</v>
      </c>
      <c r="L84">
        <f>+SUM(P35:U35)</f>
        <v>0</v>
      </c>
      <c r="M84">
        <f>+V35</f>
        <v>0</v>
      </c>
      <c r="N84">
        <f t="shared" si="53"/>
        <v>22</v>
      </c>
      <c r="O84">
        <f t="shared" si="53"/>
        <v>76</v>
      </c>
      <c r="P84">
        <f t="shared" si="54"/>
        <v>10</v>
      </c>
      <c r="Q84">
        <f t="shared" si="54"/>
        <v>4</v>
      </c>
      <c r="R84">
        <f t="shared" si="54"/>
        <v>0</v>
      </c>
    </row>
    <row r="85" spans="9:18" ht="15.75" customHeight="1" x14ac:dyDescent="0.25">
      <c r="I85" t="s">
        <v>126</v>
      </c>
      <c r="J85">
        <f>+J36</f>
        <v>38</v>
      </c>
      <c r="K85">
        <f>+M36</f>
        <v>8</v>
      </c>
      <c r="L85">
        <f>+SUM(P36:U36)</f>
        <v>0</v>
      </c>
      <c r="M85">
        <f>+V36</f>
        <v>0</v>
      </c>
      <c r="N85">
        <f t="shared" si="53"/>
        <v>32</v>
      </c>
      <c r="O85">
        <f t="shared" si="53"/>
        <v>76</v>
      </c>
      <c r="P85">
        <f t="shared" si="54"/>
        <v>9</v>
      </c>
      <c r="Q85">
        <f t="shared" si="54"/>
        <v>3</v>
      </c>
      <c r="R85">
        <f t="shared" si="54"/>
        <v>0</v>
      </c>
    </row>
    <row r="86" spans="9:18" ht="15.75" customHeight="1" x14ac:dyDescent="0.25">
      <c r="J86">
        <f>SUM(J56:J85)</f>
        <v>910</v>
      </c>
      <c r="K86">
        <f t="shared" ref="K86:R86" si="55">SUM(K56:K85)</f>
        <v>156</v>
      </c>
      <c r="L86">
        <f t="shared" si="55"/>
        <v>967</v>
      </c>
      <c r="M86">
        <f t="shared" si="55"/>
        <v>428</v>
      </c>
      <c r="N86">
        <f t="shared" si="55"/>
        <v>768</v>
      </c>
      <c r="O86">
        <f t="shared" si="55"/>
        <v>2554</v>
      </c>
      <c r="P86">
        <f t="shared" si="55"/>
        <v>124</v>
      </c>
      <c r="Q86">
        <f t="shared" si="55"/>
        <v>93</v>
      </c>
      <c r="R86">
        <f t="shared" si="55"/>
        <v>4</v>
      </c>
    </row>
    <row r="87" spans="9:18" ht="15.75" customHeight="1" x14ac:dyDescent="0.25"/>
    <row r="88" spans="9:18" ht="15.75" customHeight="1" x14ac:dyDescent="0.25"/>
    <row r="89" spans="9:18" ht="15.75" customHeight="1" x14ac:dyDescent="0.25"/>
    <row r="90" spans="9:18" ht="15.75" customHeight="1" x14ac:dyDescent="0.25"/>
    <row r="91" spans="9:18" ht="15.75" customHeight="1" x14ac:dyDescent="0.25"/>
    <row r="92" spans="9:18" ht="15.75" customHeight="1" x14ac:dyDescent="0.25"/>
    <row r="93" spans="9:18" ht="15.75" customHeight="1" x14ac:dyDescent="0.25"/>
    <row r="94" spans="9:18" ht="15.75" customHeight="1" x14ac:dyDescent="0.25"/>
    <row r="95" spans="9:18" ht="15.75" customHeight="1" x14ac:dyDescent="0.25"/>
    <row r="96" spans="9:1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I55:R87" xr:uid="{45EBAD05-685C-44A4-9391-6ECB3A7A875D}"/>
  <mergeCells count="10">
    <mergeCell ref="T1:U1"/>
    <mergeCell ref="Z1:Z2"/>
    <mergeCell ref="A38:B38"/>
    <mergeCell ref="C1:D1"/>
    <mergeCell ref="K1:O1"/>
    <mergeCell ref="A3:A7"/>
    <mergeCell ref="A8:A15"/>
    <mergeCell ref="A16:A22"/>
    <mergeCell ref="A24:A31"/>
    <mergeCell ref="A32:A3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198D-4AC2-49DE-B262-8D1A08B5F2E4}">
  <dimension ref="A2:AE36"/>
  <sheetViews>
    <sheetView topLeftCell="C20" zoomScale="55" zoomScaleNormal="55" workbookViewId="0">
      <selection activeCell="B35" sqref="B35"/>
    </sheetView>
  </sheetViews>
  <sheetFormatPr baseColWidth="10" defaultRowHeight="15" x14ac:dyDescent="0.25"/>
  <cols>
    <col min="1" max="1" width="36.28515625" customWidth="1"/>
    <col min="2" max="4" width="4.7109375" customWidth="1"/>
    <col min="5" max="5" width="5.5703125" customWidth="1"/>
    <col min="6" max="6" width="5.42578125" customWidth="1"/>
    <col min="7" max="7" width="4.7109375" customWidth="1"/>
    <col min="8" max="8" width="6.28515625" customWidth="1"/>
    <col min="9" max="11" width="4.7109375" customWidth="1"/>
    <col min="12" max="12" width="5.7109375" customWidth="1"/>
    <col min="13" max="16" width="4.7109375" customWidth="1"/>
    <col min="17" max="18" width="5.28515625" customWidth="1"/>
    <col min="19" max="19" width="5.7109375" customWidth="1"/>
    <col min="20" max="20" width="4.7109375" customWidth="1"/>
    <col min="21" max="22" width="5.28515625" customWidth="1"/>
    <col min="23" max="23" width="5.5703125" customWidth="1"/>
    <col min="24" max="27" width="4.7109375" customWidth="1"/>
    <col min="28" max="28" width="5.28515625" customWidth="1"/>
    <col min="29" max="30" width="5.7109375" customWidth="1"/>
    <col min="31" max="31" width="4.7109375" customWidth="1"/>
  </cols>
  <sheetData>
    <row r="2" spans="1:31" s="17" customFormat="1" ht="33" customHeight="1" x14ac:dyDescent="0.25">
      <c r="A2" s="22"/>
      <c r="B2" s="75" t="s">
        <v>132</v>
      </c>
      <c r="C2" s="75"/>
      <c r="D2" s="75"/>
      <c r="E2" s="75"/>
      <c r="F2" s="75" t="s">
        <v>128</v>
      </c>
      <c r="G2" s="75"/>
      <c r="H2" s="75"/>
      <c r="I2" s="75"/>
      <c r="J2" s="75"/>
      <c r="K2" s="75"/>
      <c r="L2" s="75"/>
      <c r="M2" s="75" t="s">
        <v>129</v>
      </c>
      <c r="N2" s="75"/>
      <c r="O2" s="75"/>
      <c r="P2" s="75"/>
      <c r="Q2" s="75"/>
      <c r="R2" s="75"/>
      <c r="S2" s="75"/>
      <c r="T2" s="75" t="s">
        <v>130</v>
      </c>
      <c r="U2" s="75"/>
      <c r="V2" s="75"/>
      <c r="W2" s="75"/>
      <c r="X2" s="75"/>
      <c r="Y2" s="75"/>
      <c r="Z2" s="75"/>
      <c r="AA2" s="75" t="s">
        <v>131</v>
      </c>
      <c r="AB2" s="75"/>
      <c r="AC2" s="75"/>
      <c r="AD2" s="75"/>
      <c r="AE2" s="75"/>
    </row>
    <row r="3" spans="1:31" x14ac:dyDescent="0.25">
      <c r="A3" s="22"/>
      <c r="B3" s="21" t="s">
        <v>55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66</v>
      </c>
      <c r="H3" s="21" t="s">
        <v>66</v>
      </c>
      <c r="I3" s="21" t="s">
        <v>55</v>
      </c>
      <c r="J3" s="21" t="s">
        <v>51</v>
      </c>
      <c r="K3" s="21" t="s">
        <v>52</v>
      </c>
      <c r="L3" s="21" t="s">
        <v>53</v>
      </c>
      <c r="M3" s="21" t="s">
        <v>54</v>
      </c>
      <c r="N3" s="21" t="s">
        <v>66</v>
      </c>
      <c r="O3" s="21" t="s">
        <v>66</v>
      </c>
      <c r="P3" s="21" t="s">
        <v>55</v>
      </c>
      <c r="Q3" s="21" t="s">
        <v>51</v>
      </c>
      <c r="R3" s="21" t="s">
        <v>52</v>
      </c>
      <c r="S3" s="21" t="s">
        <v>53</v>
      </c>
      <c r="T3" s="21" t="s">
        <v>54</v>
      </c>
      <c r="U3" s="21" t="s">
        <v>66</v>
      </c>
      <c r="V3" s="21" t="s">
        <v>66</v>
      </c>
      <c r="W3" s="21" t="s">
        <v>55</v>
      </c>
      <c r="X3" s="21" t="s">
        <v>51</v>
      </c>
      <c r="Y3" s="21" t="s">
        <v>52</v>
      </c>
      <c r="Z3" s="21" t="s">
        <v>53</v>
      </c>
      <c r="AA3" s="21" t="s">
        <v>54</v>
      </c>
      <c r="AB3" s="21" t="s">
        <v>66</v>
      </c>
      <c r="AC3" s="21" t="s">
        <v>66</v>
      </c>
      <c r="AD3" s="21" t="s">
        <v>55</v>
      </c>
      <c r="AE3" s="21" t="s">
        <v>51</v>
      </c>
    </row>
    <row r="4" spans="1:31" ht="28.5" x14ac:dyDescent="0.25">
      <c r="A4" s="22" t="s">
        <v>4</v>
      </c>
      <c r="B4" s="23">
        <f>+'Mensual Septiembre'!C3</f>
        <v>2</v>
      </c>
      <c r="C4" s="23">
        <f>+'Mensual Septiembre'!C4</f>
        <v>4</v>
      </c>
      <c r="D4" s="23">
        <f>+'Mensual Septiembre'!C5</f>
        <v>0</v>
      </c>
      <c r="E4" s="23">
        <f>+'Mensual Septiembre'!C6</f>
        <v>0</v>
      </c>
      <c r="F4" s="23">
        <f>+'Mensual Septiembre'!C8</f>
        <v>5</v>
      </c>
      <c r="G4" s="23">
        <f>+'Mensual Septiembre'!C9</f>
        <v>5</v>
      </c>
      <c r="H4" s="23">
        <f>+'Mensual Septiembre'!C10</f>
        <v>7</v>
      </c>
      <c r="I4" s="23">
        <f>+'Mensual Septiembre'!$C$11</f>
        <v>3</v>
      </c>
      <c r="J4" s="23">
        <f>+'Mensual Septiembre'!$C$12</f>
        <v>2</v>
      </c>
      <c r="K4" s="23">
        <f>+'Mensual Septiembre'!$C$13</f>
        <v>0</v>
      </c>
      <c r="L4" s="23">
        <f>+'Mensual Septiembre'!$C$14</f>
        <v>0</v>
      </c>
      <c r="M4" s="23">
        <f>+'Mensual Septiembre'!$C$16</f>
        <v>5</v>
      </c>
      <c r="N4" s="23">
        <f>+'Mensual Septiembre'!$C$17</f>
        <v>4</v>
      </c>
      <c r="O4" s="23">
        <f>+'Mensual Septiembre'!$C$18</f>
        <v>2</v>
      </c>
      <c r="P4" s="23">
        <f>+'Mensual Septiembre'!$C$19</f>
        <v>0</v>
      </c>
      <c r="Q4" s="23">
        <f>+'Mensual Septiembre'!$C$20</f>
        <v>0</v>
      </c>
      <c r="R4" s="23">
        <f>+'Mensual Septiembre'!$C$21</f>
        <v>0</v>
      </c>
      <c r="S4" s="23">
        <f>+'Mensual Septiembre'!$C$22</f>
        <v>0</v>
      </c>
      <c r="T4" s="23">
        <f>+'Mensual Septiembre'!$C$24</f>
        <v>3</v>
      </c>
      <c r="U4" s="23">
        <f>+'Mensual Septiembre'!$C$25</f>
        <v>6</v>
      </c>
      <c r="V4" s="23">
        <f>+'Mensual Septiembre'!$C$26</f>
        <v>5</v>
      </c>
      <c r="W4" s="23">
        <f>+'Mensual Septiembre'!$C$27</f>
        <v>5</v>
      </c>
      <c r="X4" s="23">
        <f>+'Mensual Septiembre'!$C$28</f>
        <v>8</v>
      </c>
      <c r="Y4" s="23">
        <f>+'Mensual Septiembre'!$C$29</f>
        <v>0</v>
      </c>
      <c r="Z4" s="23">
        <f>+'Mensual Septiembre'!$C$30</f>
        <v>0</v>
      </c>
      <c r="AA4" s="23">
        <f>+'Mensual Septiembre'!$C$32</f>
        <v>7</v>
      </c>
      <c r="AB4" s="23">
        <f>+'Mensual Septiembre'!$C$33</f>
        <v>8</v>
      </c>
      <c r="AC4" s="23">
        <f>+'Mensual Septiembre'!$C$34</f>
        <v>4</v>
      </c>
      <c r="AD4" s="23">
        <f>+'Mensual Septiembre'!$C$35</f>
        <v>6</v>
      </c>
      <c r="AE4" s="23">
        <f>+'Mensual Septiembre'!$C$36</f>
        <v>4</v>
      </c>
    </row>
    <row r="5" spans="1:31" ht="28.5" x14ac:dyDescent="0.25">
      <c r="A5" s="22" t="s">
        <v>5</v>
      </c>
      <c r="B5" s="23">
        <f>+'Mensual Septiembre'!D3</f>
        <v>2</v>
      </c>
      <c r="C5" s="23">
        <f>+'Mensual Septiembre'!D4</f>
        <v>1</v>
      </c>
      <c r="D5" s="23">
        <f>+'Mensual Septiembre'!D5</f>
        <v>0</v>
      </c>
      <c r="E5" s="23">
        <f>+'Mensual Septiembre'!D6</f>
        <v>0</v>
      </c>
      <c r="F5" s="23">
        <f>+'Mensual Septiembre'!D8</f>
        <v>0</v>
      </c>
      <c r="G5" s="23">
        <f>+'Mensual Septiembre'!D9</f>
        <v>0</v>
      </c>
      <c r="H5" s="23">
        <f>+'Mensual Septiembre'!D10</f>
        <v>0</v>
      </c>
      <c r="I5" s="23">
        <f>+'Mensual Septiembre'!$D$11</f>
        <v>1</v>
      </c>
      <c r="J5" s="23">
        <f>+'Mensual Septiembre'!$D$12</f>
        <v>1</v>
      </c>
      <c r="K5" s="23">
        <f>+'Mensual Septiembre'!$D$13</f>
        <v>0</v>
      </c>
      <c r="L5" s="23">
        <f>+'Mensual Septiembre'!$D$14</f>
        <v>0</v>
      </c>
      <c r="M5" s="23">
        <f>+'Mensual Septiembre'!$D$16</f>
        <v>1</v>
      </c>
      <c r="N5" s="23">
        <f>+'Mensual Septiembre'!$D$17</f>
        <v>1</v>
      </c>
      <c r="O5" s="23">
        <f>+'Mensual Septiembre'!$D$18</f>
        <v>1</v>
      </c>
      <c r="P5" s="23">
        <f>+'Mensual Septiembre'!$D$19</f>
        <v>1</v>
      </c>
      <c r="Q5" s="23">
        <f>+'Mensual Septiembre'!$D$20</f>
        <v>0</v>
      </c>
      <c r="R5" s="23">
        <f>+'Mensual Septiembre'!$D$21</f>
        <v>0</v>
      </c>
      <c r="S5" s="23">
        <f>+'Mensual Septiembre'!$D$22</f>
        <v>0</v>
      </c>
      <c r="T5" s="23">
        <f>+'Mensual Septiembre'!$D$24</f>
        <v>0</v>
      </c>
      <c r="U5" s="23">
        <f>+'Mensual Septiembre'!$D$25</f>
        <v>1</v>
      </c>
      <c r="V5" s="23">
        <f>+'Mensual Septiembre'!$D$26</f>
        <v>1</v>
      </c>
      <c r="W5" s="23">
        <f>+'Mensual Septiembre'!$D$27</f>
        <v>0</v>
      </c>
      <c r="X5" s="23">
        <f>+'Mensual Septiembre'!$D$28</f>
        <v>0</v>
      </c>
      <c r="Y5" s="23">
        <f>+'Mensual Septiembre'!$D$29</f>
        <v>0</v>
      </c>
      <c r="Z5" s="23">
        <f>+'Mensual Septiembre'!$D$30</f>
        <v>0</v>
      </c>
      <c r="AA5" s="23">
        <f>+'Mensual Septiembre'!$D$32</f>
        <v>0</v>
      </c>
      <c r="AB5" s="23">
        <f>+'Mensual Septiembre'!$D$33</f>
        <v>0</v>
      </c>
      <c r="AC5" s="23">
        <f>+'Mensual Septiembre'!$D$34</f>
        <v>0</v>
      </c>
      <c r="AD5" s="23">
        <f>+'Mensual Septiembre'!$D$35</f>
        <v>0</v>
      </c>
      <c r="AE5" s="23">
        <f>+'Mensual Septiembre'!$D$36</f>
        <v>0</v>
      </c>
    </row>
    <row r="6" spans="1:31" ht="28.5" x14ac:dyDescent="0.25">
      <c r="A6" s="22" t="s">
        <v>6</v>
      </c>
      <c r="B6" s="23">
        <f>+'Mensual Septiembre'!E3</f>
        <v>17</v>
      </c>
      <c r="C6" s="23">
        <f>+'Mensual Septiembre'!E4</f>
        <v>17</v>
      </c>
      <c r="D6" s="23">
        <f>+'Mensual Septiembre'!E5</f>
        <v>0</v>
      </c>
      <c r="E6" s="23">
        <f>+'Mensual Septiembre'!E6</f>
        <v>0</v>
      </c>
      <c r="F6" s="23">
        <f>+'Mensual Septiembre'!E8</f>
        <v>12</v>
      </c>
      <c r="G6" s="23">
        <f>+'Mensual Septiembre'!E9</f>
        <v>15</v>
      </c>
      <c r="H6" s="23">
        <f>+'Mensual Septiembre'!E10</f>
        <v>18</v>
      </c>
      <c r="I6" s="23">
        <f>+'Mensual Septiembre'!$E$11</f>
        <v>16</v>
      </c>
      <c r="J6" s="23">
        <f>+'Mensual Septiembre'!$E$12</f>
        <v>24</v>
      </c>
      <c r="K6" s="23">
        <f>+'Mensual Septiembre'!$E$13</f>
        <v>0</v>
      </c>
      <c r="L6" s="23">
        <f>+'Mensual Septiembre'!$E$14</f>
        <v>0</v>
      </c>
      <c r="M6" s="23">
        <f>+'Mensual Septiembre'!$E$16</f>
        <v>20</v>
      </c>
      <c r="N6" s="23">
        <f>+'Mensual Septiembre'!$E$17</f>
        <v>18</v>
      </c>
      <c r="O6" s="23">
        <f>+'Mensual Septiembre'!$E$18</f>
        <v>15</v>
      </c>
      <c r="P6" s="23">
        <f>+'Mensual Septiembre'!$E$19</f>
        <v>10</v>
      </c>
      <c r="Q6" s="23">
        <f>+'Mensual Septiembre'!$E$20</f>
        <v>0</v>
      </c>
      <c r="R6" s="23">
        <f>+'Mensual Septiembre'!$E$21</f>
        <v>0</v>
      </c>
      <c r="S6" s="23">
        <f>+'Mensual Septiembre'!$E$22</f>
        <v>0</v>
      </c>
      <c r="T6" s="23">
        <f>+'Mensual Septiembre'!$E$24</f>
        <v>25</v>
      </c>
      <c r="U6" s="23">
        <f>+'Mensual Septiembre'!$E$25</f>
        <v>21</v>
      </c>
      <c r="V6" s="23">
        <f>+'Mensual Septiembre'!$E$26</f>
        <v>15</v>
      </c>
      <c r="W6" s="23">
        <f>+'Mensual Septiembre'!$E$27</f>
        <v>14</v>
      </c>
      <c r="X6" s="23">
        <f>+'Mensual Septiembre'!$E$28</f>
        <v>17</v>
      </c>
      <c r="Y6" s="23">
        <f>+'Mensual Septiembre'!$E$29</f>
        <v>0</v>
      </c>
      <c r="Z6" s="23">
        <f>+'Mensual Septiembre'!$E$30</f>
        <v>0</v>
      </c>
      <c r="AA6" s="23">
        <f>+'Mensual Septiembre'!$E$32</f>
        <v>18</v>
      </c>
      <c r="AB6" s="23">
        <f>+'Mensual Septiembre'!$E$33</f>
        <v>9</v>
      </c>
      <c r="AC6" s="23">
        <f>+'Mensual Septiembre'!$E$34</f>
        <v>16</v>
      </c>
      <c r="AD6" s="23">
        <f>+'Mensual Septiembre'!$E$35</f>
        <v>18</v>
      </c>
      <c r="AE6" s="23">
        <f>+'Mensual Septiembre'!$E$36</f>
        <v>16</v>
      </c>
    </row>
    <row r="7" spans="1:31" x14ac:dyDescent="0.25">
      <c r="A7" s="22" t="s">
        <v>39</v>
      </c>
      <c r="B7" s="23">
        <f>+'Mensual Septiembre'!F3</f>
        <v>11</v>
      </c>
      <c r="C7" s="23">
        <f>+'Mensual Septiembre'!F4</f>
        <v>15</v>
      </c>
      <c r="D7" s="23">
        <f>+'Mensual Septiembre'!F5</f>
        <v>0</v>
      </c>
      <c r="E7" s="23">
        <f>+'Mensual Septiembre'!F6</f>
        <v>0</v>
      </c>
      <c r="F7" s="23">
        <f>+'Mensual Septiembre'!F8</f>
        <v>2</v>
      </c>
      <c r="G7" s="23">
        <f>+'Mensual Septiembre'!F9</f>
        <v>16</v>
      </c>
      <c r="H7" s="23">
        <f>+'Mensual Septiembre'!F10</f>
        <v>2</v>
      </c>
      <c r="I7" s="23">
        <f>+'Mensual Septiembre'!$F$11</f>
        <v>3</v>
      </c>
      <c r="J7" s="23">
        <f>+'Mensual Septiembre'!$F$12</f>
        <v>11</v>
      </c>
      <c r="K7" s="23">
        <f>+'Mensual Septiembre'!$F$13</f>
        <v>0</v>
      </c>
      <c r="L7" s="23">
        <f>+'Mensual Septiembre'!$F$14</f>
        <v>0</v>
      </c>
      <c r="M7" s="23">
        <f>+'Mensual Septiembre'!$F$16</f>
        <v>24</v>
      </c>
      <c r="N7" s="23">
        <f>+'Mensual Septiembre'!$F$17</f>
        <v>9</v>
      </c>
      <c r="O7" s="23">
        <f>+'Mensual Septiembre'!$F$18</f>
        <v>5</v>
      </c>
      <c r="P7" s="23">
        <f>+'Mensual Septiembre'!$F$19</f>
        <v>1</v>
      </c>
      <c r="Q7" s="23">
        <f>+'Mensual Septiembre'!$F$20</f>
        <v>0</v>
      </c>
      <c r="R7" s="23">
        <f>+'Mensual Septiembre'!$F$21</f>
        <v>0</v>
      </c>
      <c r="S7" s="23">
        <f>+'Mensual Septiembre'!$F$22</f>
        <v>0</v>
      </c>
      <c r="T7" s="23">
        <f>+'Mensual Septiembre'!$F$24</f>
        <v>13</v>
      </c>
      <c r="U7" s="23">
        <f>+'Mensual Septiembre'!$F$25</f>
        <v>4</v>
      </c>
      <c r="V7" s="23">
        <f>+'Mensual Septiembre'!$F$26</f>
        <v>21</v>
      </c>
      <c r="W7" s="23">
        <f>+'Mensual Septiembre'!$F$27</f>
        <v>10</v>
      </c>
      <c r="X7" s="23">
        <f>+'Mensual Septiembre'!$F$28</f>
        <v>2</v>
      </c>
      <c r="Y7" s="23">
        <f>+'Mensual Septiembre'!$F$29</f>
        <v>0</v>
      </c>
      <c r="Z7" s="23">
        <f>+'Mensual Septiembre'!$F$30</f>
        <v>0</v>
      </c>
      <c r="AA7" s="23">
        <f>+'Mensual Septiembre'!$F$32</f>
        <v>24</v>
      </c>
      <c r="AB7" s="23">
        <f>+'Mensual Septiembre'!$F$33</f>
        <v>8</v>
      </c>
      <c r="AC7" s="23">
        <f>+'Mensual Septiembre'!$F$34</f>
        <v>12</v>
      </c>
      <c r="AD7" s="23">
        <f>+'Mensual Septiembre'!$F$35</f>
        <v>8</v>
      </c>
      <c r="AE7" s="23">
        <f>+'Mensual Septiembre'!$F$36</f>
        <v>7</v>
      </c>
    </row>
    <row r="8" spans="1:31" ht="30" customHeight="1" x14ac:dyDescent="0.25">
      <c r="A8" s="22" t="s">
        <v>13</v>
      </c>
      <c r="B8" s="23">
        <f>+'Mensual Septiembre'!G3</f>
        <v>2</v>
      </c>
      <c r="C8" s="23">
        <f>+'Mensual Septiembre'!G4</f>
        <v>4</v>
      </c>
      <c r="D8" s="23">
        <f>+'Mensual Septiembre'!G5</f>
        <v>0</v>
      </c>
      <c r="E8" s="23">
        <f>+'Mensual Septiembre'!G6</f>
        <v>0</v>
      </c>
      <c r="F8" s="23">
        <f>+'Mensual Septiembre'!G8</f>
        <v>5</v>
      </c>
      <c r="G8" s="23">
        <f>+'Mensual Septiembre'!G9</f>
        <v>5</v>
      </c>
      <c r="H8" s="23">
        <f>+'Mensual Septiembre'!G10</f>
        <v>3</v>
      </c>
      <c r="I8" s="23">
        <f>+'Mensual Septiembre'!$G$11</f>
        <v>2</v>
      </c>
      <c r="J8" s="23">
        <f>+'Mensual Septiembre'!$G$12</f>
        <v>5</v>
      </c>
      <c r="K8" s="23">
        <f>+'Mensual Septiembre'!$G$13</f>
        <v>0</v>
      </c>
      <c r="L8" s="23">
        <f>+'Mensual Septiembre'!$G$14</f>
        <v>0</v>
      </c>
      <c r="M8" s="23">
        <f>+'Mensual Septiembre'!$G$16</f>
        <v>6</v>
      </c>
      <c r="N8" s="23">
        <f>+'Mensual Septiembre'!$G$17</f>
        <v>0</v>
      </c>
      <c r="O8" s="23">
        <f>+'Mensual Septiembre'!$G$18</f>
        <v>6</v>
      </c>
      <c r="P8" s="23">
        <f>+'Mensual Septiembre'!$G$19</f>
        <v>2</v>
      </c>
      <c r="Q8" s="23">
        <f>+'Mensual Septiembre'!$G$20</f>
        <v>0</v>
      </c>
      <c r="R8" s="23">
        <f>+'Mensual Septiembre'!$G$21</f>
        <v>0</v>
      </c>
      <c r="S8" s="23">
        <f>+'Mensual Septiembre'!$G$22</f>
        <v>0</v>
      </c>
      <c r="T8" s="23">
        <f>+'Mensual Septiembre'!$G$24</f>
        <v>5</v>
      </c>
      <c r="U8" s="23">
        <f>+'Mensual Septiembre'!$G$25</f>
        <v>5</v>
      </c>
      <c r="V8" s="23">
        <f>+'Mensual Septiembre'!$G$26</f>
        <v>2</v>
      </c>
      <c r="W8" s="23">
        <f>+'Mensual Septiembre'!$G$27</f>
        <v>5</v>
      </c>
      <c r="X8" s="23">
        <f>+'Mensual Septiembre'!$G$28</f>
        <v>3</v>
      </c>
      <c r="Y8" s="23">
        <f>+'Mensual Septiembre'!$G$29</f>
        <v>0</v>
      </c>
      <c r="Z8" s="23">
        <f>+'Mensual Septiembre'!$G$30</f>
        <v>0</v>
      </c>
      <c r="AA8" s="23">
        <f>+'Mensual Septiembre'!$G$32</f>
        <v>1</v>
      </c>
      <c r="AB8" s="23">
        <f>+'Mensual Septiembre'!$G$33</f>
        <v>2</v>
      </c>
      <c r="AC8" s="23">
        <f>+'Mensual Septiembre'!$G$34</f>
        <v>3</v>
      </c>
      <c r="AD8" s="23">
        <f>+'Mensual Septiembre'!$G$35</f>
        <v>2</v>
      </c>
      <c r="AE8" s="23">
        <f>+'Mensual Septiembre'!$G$36</f>
        <v>3</v>
      </c>
    </row>
    <row r="9" spans="1:31" x14ac:dyDescent="0.25">
      <c r="A9" s="22" t="s">
        <v>14</v>
      </c>
      <c r="B9" s="23">
        <f>+'Mensual Septiembre'!H3</f>
        <v>1</v>
      </c>
      <c r="C9" s="23">
        <f>+'Mensual Septiembre'!$H$4</f>
        <v>0</v>
      </c>
      <c r="D9" s="23">
        <f>+'Mensual Septiembre'!$H$5</f>
        <v>0</v>
      </c>
      <c r="E9" s="23">
        <f>+'Mensual Septiembre'!$H$6</f>
        <v>0</v>
      </c>
      <c r="F9" s="23">
        <f>+'Mensual Septiembre'!$H$8</f>
        <v>0</v>
      </c>
      <c r="G9" s="23">
        <f>+'Mensual Septiembre'!$H$9</f>
        <v>0</v>
      </c>
      <c r="H9" s="23">
        <f>+'Mensual Septiembre'!$H$10</f>
        <v>1</v>
      </c>
      <c r="I9" s="23">
        <f>+'Mensual Septiembre'!$H$11</f>
        <v>2</v>
      </c>
      <c r="J9" s="23">
        <f>+'Mensual Septiembre'!$H$12</f>
        <v>0</v>
      </c>
      <c r="K9" s="23">
        <f>+'Mensual Septiembre'!$H$13</f>
        <v>0</v>
      </c>
      <c r="L9" s="23">
        <f>+'Mensual Septiembre'!$H$14</f>
        <v>0</v>
      </c>
      <c r="M9" s="23">
        <f>+'Mensual Septiembre'!$H$16</f>
        <v>0</v>
      </c>
      <c r="N9" s="23">
        <f>+'Mensual Septiembre'!$H$17</f>
        <v>0</v>
      </c>
      <c r="O9" s="23">
        <f>+'Mensual Septiembre'!$H$18</f>
        <v>0</v>
      </c>
      <c r="P9" s="23">
        <f>+'Mensual Septiembre'!$H$19</f>
        <v>0</v>
      </c>
      <c r="Q9" s="23">
        <f>+'Mensual Septiembre'!$H$20</f>
        <v>0</v>
      </c>
      <c r="R9" s="23">
        <f>+'Mensual Septiembre'!$H$21</f>
        <v>0</v>
      </c>
      <c r="S9" s="23">
        <f>+'Mensual Septiembre'!$H$22</f>
        <v>0</v>
      </c>
      <c r="T9" s="23">
        <f>+'Mensual Septiembre'!$H$24</f>
        <v>0</v>
      </c>
      <c r="U9" s="23">
        <f>+'Mensual Septiembre'!$H$25</f>
        <v>0</v>
      </c>
      <c r="V9" s="23">
        <f>+'Mensual Septiembre'!$H$26</f>
        <v>0</v>
      </c>
      <c r="W9" s="23">
        <f>+'Mensual Septiembre'!$H$27</f>
        <v>0</v>
      </c>
      <c r="X9" s="23">
        <f>+'Mensual Septiembre'!$H$28</f>
        <v>1</v>
      </c>
      <c r="Y9" s="23">
        <f>+'Mensual Septiembre'!$H$29</f>
        <v>0</v>
      </c>
      <c r="Z9" s="23">
        <f>+'Mensual Septiembre'!$H$30</f>
        <v>0</v>
      </c>
      <c r="AA9" s="23">
        <f>+'Mensual Septiembre'!$H$32</f>
        <v>0</v>
      </c>
      <c r="AB9" s="23">
        <f>+'Mensual Septiembre'!$H$33</f>
        <v>0</v>
      </c>
      <c r="AC9" s="23">
        <f>+'Mensual Septiembre'!$H$34</f>
        <v>0</v>
      </c>
      <c r="AD9" s="23">
        <f>+'Mensual Septiembre'!$H$35</f>
        <v>0</v>
      </c>
      <c r="AE9" s="23">
        <f>+'Mensual Septiembre'!$H$36</f>
        <v>1</v>
      </c>
    </row>
    <row r="10" spans="1:31" ht="28.5" customHeight="1" x14ac:dyDescent="0.25">
      <c r="A10" s="22" t="s">
        <v>16</v>
      </c>
      <c r="B10" s="23">
        <f>+'Mensual Septiembre'!$I$3</f>
        <v>5</v>
      </c>
      <c r="C10" s="23">
        <f>+'Mensual Septiembre'!$I$4</f>
        <v>8</v>
      </c>
      <c r="D10" s="23">
        <f>+'Mensual Septiembre'!$I$5</f>
        <v>0</v>
      </c>
      <c r="E10" s="23">
        <f>+'Mensual Septiembre'!$I$6</f>
        <v>0</v>
      </c>
      <c r="F10" s="23">
        <f>+'Mensual Septiembre'!$I$8</f>
        <v>9</v>
      </c>
      <c r="G10" s="23">
        <f>+'Mensual Septiembre'!$I$9</f>
        <v>7</v>
      </c>
      <c r="H10" s="23">
        <f>+'Mensual Septiembre'!$I$10</f>
        <v>10</v>
      </c>
      <c r="I10" s="23">
        <f>+'Mensual Septiembre'!$I$11</f>
        <v>8</v>
      </c>
      <c r="J10" s="23">
        <f>+'Mensual Septiembre'!$I$12</f>
        <v>8</v>
      </c>
      <c r="K10" s="23">
        <f>+'Mensual Septiembre'!$I$13</f>
        <v>0</v>
      </c>
      <c r="L10" s="23">
        <f>+'Mensual Septiembre'!$I$14</f>
        <v>0</v>
      </c>
      <c r="M10" s="23">
        <f>+'Mensual Septiembre'!$I$16</f>
        <v>8</v>
      </c>
      <c r="N10" s="23">
        <f>+'Mensual Septiembre'!$I$17</f>
        <v>8</v>
      </c>
      <c r="O10" s="23">
        <f>+'Mensual Septiembre'!$I$18</f>
        <v>7</v>
      </c>
      <c r="P10" s="23">
        <f>+'Mensual Septiembre'!$I$19</f>
        <v>4</v>
      </c>
      <c r="Q10" s="23">
        <f>+'Mensual Septiembre'!$I$20</f>
        <v>0</v>
      </c>
      <c r="R10" s="23">
        <f>+'Mensual Septiembre'!$I$21</f>
        <v>0</v>
      </c>
      <c r="S10" s="23">
        <f>+'Mensual Septiembre'!$I$22</f>
        <v>0</v>
      </c>
      <c r="T10" s="23">
        <f>+'Mensual Septiembre'!$I$24</f>
        <v>6</v>
      </c>
      <c r="U10" s="23">
        <f>+'Mensual Septiembre'!$I$25</f>
        <v>11</v>
      </c>
      <c r="V10" s="23">
        <f>+'Mensual Septiembre'!$I$26</f>
        <v>10</v>
      </c>
      <c r="W10" s="23">
        <f>+'Mensual Septiembre'!$I$27</f>
        <v>6</v>
      </c>
      <c r="X10" s="23">
        <f>+'Mensual Septiembre'!$I$28</f>
        <v>9</v>
      </c>
      <c r="Y10" s="23">
        <f>+'Mensual Septiembre'!$I$29</f>
        <v>0</v>
      </c>
      <c r="Z10" s="23">
        <f>+'Mensual Septiembre'!$I$30</f>
        <v>0</v>
      </c>
      <c r="AA10" s="23">
        <f>+'Mensual Septiembre'!$I$32</f>
        <v>9</v>
      </c>
      <c r="AB10" s="23">
        <f>+'Mensual Septiembre'!$I$33</f>
        <v>8</v>
      </c>
      <c r="AC10" s="23">
        <f>+'Mensual Septiembre'!$I$34</f>
        <v>8</v>
      </c>
      <c r="AD10" s="23">
        <f>+'Mensual Septiembre'!$I$35</f>
        <v>12</v>
      </c>
      <c r="AE10" s="23">
        <f>+'Mensual Septiembre'!$I$36</f>
        <v>7</v>
      </c>
    </row>
    <row r="12" spans="1:31" ht="29.25" customHeight="1" x14ac:dyDescent="0.25">
      <c r="A12" s="22"/>
      <c r="B12" s="75" t="str">
        <f>+B2</f>
        <v>Semana 1
01 al 04</v>
      </c>
      <c r="C12" s="75"/>
      <c r="D12" s="75"/>
      <c r="E12" s="75"/>
      <c r="F12" s="74" t="str">
        <f>+F2</f>
        <v>Semana 2
05 al 11</v>
      </c>
      <c r="G12" s="74"/>
      <c r="H12" s="74"/>
      <c r="I12" s="74"/>
      <c r="J12" s="74"/>
      <c r="K12" s="74"/>
      <c r="L12" s="74"/>
      <c r="M12" s="75" t="str">
        <f>+M2</f>
        <v>Semana 3
12 al 18</v>
      </c>
      <c r="N12" s="75"/>
      <c r="O12" s="75"/>
      <c r="P12" s="75"/>
      <c r="Q12" s="75"/>
      <c r="R12" s="75"/>
      <c r="S12" s="75"/>
      <c r="T12" s="74" t="str">
        <f>+T2</f>
        <v>Semana 4
19 al 25</v>
      </c>
      <c r="U12" s="74"/>
      <c r="V12" s="74"/>
      <c r="W12" s="74"/>
      <c r="X12" s="74"/>
      <c r="Y12" s="74"/>
      <c r="Z12" s="74"/>
      <c r="AA12" s="75" t="str">
        <f>+AA2</f>
        <v>Semana 5
26 al 30</v>
      </c>
      <c r="AB12" s="75"/>
      <c r="AC12" s="75"/>
      <c r="AD12" s="75"/>
      <c r="AE12" s="75"/>
    </row>
    <row r="13" spans="1:31" x14ac:dyDescent="0.25">
      <c r="A13" s="22"/>
      <c r="B13" s="21" t="str">
        <f>+B3</f>
        <v>J</v>
      </c>
      <c r="C13" s="21" t="str">
        <f t="shared" ref="C13:AE13" si="0">+C3</f>
        <v>V</v>
      </c>
      <c r="D13" s="21" t="str">
        <f t="shared" si="0"/>
        <v>S</v>
      </c>
      <c r="E13" s="21" t="str">
        <f t="shared" si="0"/>
        <v>D</v>
      </c>
      <c r="F13" s="21" t="str">
        <f t="shared" si="0"/>
        <v>L</v>
      </c>
      <c r="G13" s="21" t="str">
        <f t="shared" si="0"/>
        <v>M</v>
      </c>
      <c r="H13" s="21" t="str">
        <f t="shared" si="0"/>
        <v>M</v>
      </c>
      <c r="I13" s="21" t="str">
        <f t="shared" si="0"/>
        <v>J</v>
      </c>
      <c r="J13" s="21" t="str">
        <f t="shared" si="0"/>
        <v>V</v>
      </c>
      <c r="K13" s="21" t="str">
        <f t="shared" si="0"/>
        <v>S</v>
      </c>
      <c r="L13" s="21" t="str">
        <f t="shared" si="0"/>
        <v>D</v>
      </c>
      <c r="M13" s="21" t="str">
        <f t="shared" si="0"/>
        <v>L</v>
      </c>
      <c r="N13" s="21" t="str">
        <f t="shared" si="0"/>
        <v>M</v>
      </c>
      <c r="O13" s="21" t="str">
        <f t="shared" si="0"/>
        <v>M</v>
      </c>
      <c r="P13" s="21" t="str">
        <f t="shared" si="0"/>
        <v>J</v>
      </c>
      <c r="Q13" s="21" t="str">
        <f t="shared" si="0"/>
        <v>V</v>
      </c>
      <c r="R13" s="21" t="str">
        <f t="shared" si="0"/>
        <v>S</v>
      </c>
      <c r="S13" s="21" t="str">
        <f t="shared" si="0"/>
        <v>D</v>
      </c>
      <c r="T13" s="21" t="str">
        <f t="shared" si="0"/>
        <v>L</v>
      </c>
      <c r="U13" s="21" t="str">
        <f t="shared" si="0"/>
        <v>M</v>
      </c>
      <c r="V13" s="21" t="str">
        <f t="shared" si="0"/>
        <v>M</v>
      </c>
      <c r="W13" s="21" t="str">
        <f t="shared" si="0"/>
        <v>J</v>
      </c>
      <c r="X13" s="21" t="str">
        <f t="shared" si="0"/>
        <v>V</v>
      </c>
      <c r="Y13" s="21" t="str">
        <f t="shared" si="0"/>
        <v>S</v>
      </c>
      <c r="Z13" s="21" t="str">
        <f t="shared" si="0"/>
        <v>D</v>
      </c>
      <c r="AA13" s="21" t="str">
        <f t="shared" si="0"/>
        <v>L</v>
      </c>
      <c r="AB13" s="21" t="str">
        <f t="shared" si="0"/>
        <v>M</v>
      </c>
      <c r="AC13" s="21" t="str">
        <f t="shared" si="0"/>
        <v>M</v>
      </c>
      <c r="AD13" s="21" t="str">
        <f t="shared" si="0"/>
        <v>J</v>
      </c>
      <c r="AE13" s="21" t="str">
        <f t="shared" si="0"/>
        <v>V</v>
      </c>
    </row>
    <row r="14" spans="1:31" ht="28.5" x14ac:dyDescent="0.25">
      <c r="A14" s="22" t="s">
        <v>28</v>
      </c>
      <c r="B14" s="23">
        <f>+'Mensual Septiembre'!$K$3</f>
        <v>0</v>
      </c>
      <c r="C14" s="23">
        <f>+'Mensual Septiembre'!$K$4</f>
        <v>2</v>
      </c>
      <c r="D14" s="23">
        <f>+'Mensual Septiembre'!$K$5</f>
        <v>0</v>
      </c>
      <c r="E14" s="23">
        <f>+'Mensual Septiembre'!$K$6</f>
        <v>0</v>
      </c>
      <c r="F14" s="23">
        <f>+'Mensual Septiembre'!$K$8</f>
        <v>0</v>
      </c>
      <c r="G14" s="23">
        <f>+'Mensual Septiembre'!$K$9</f>
        <v>1</v>
      </c>
      <c r="H14" s="23">
        <f>+'Mensual Septiembre'!$K$10</f>
        <v>0</v>
      </c>
      <c r="I14" s="23">
        <f>+'Mensual Septiembre'!$K$11</f>
        <v>0</v>
      </c>
      <c r="J14" s="23">
        <f>+'Mensual Septiembre'!$K12</f>
        <v>1</v>
      </c>
      <c r="K14" s="23">
        <f>+'Mensual Septiembre'!$K$13</f>
        <v>0</v>
      </c>
      <c r="L14" s="23">
        <f>+'Mensual Septiembre'!$K$14</f>
        <v>0</v>
      </c>
      <c r="M14" s="23">
        <f>+'Mensual Septiembre'!$K$16</f>
        <v>4</v>
      </c>
      <c r="N14" s="23">
        <f>+'Mensual Septiembre'!$K$17</f>
        <v>2</v>
      </c>
      <c r="O14" s="23">
        <f>+'Mensual Septiembre'!$K$18</f>
        <v>0</v>
      </c>
      <c r="P14" s="23">
        <f>+'Mensual Septiembre'!$K$19</f>
        <v>0</v>
      </c>
      <c r="Q14" s="23">
        <f>+'Mensual Septiembre'!$K$20</f>
        <v>0</v>
      </c>
      <c r="R14" s="23">
        <f>+'Mensual Septiembre'!$K$21</f>
        <v>0</v>
      </c>
      <c r="S14" s="23">
        <f>+'Mensual Septiembre'!$K$22</f>
        <v>0</v>
      </c>
      <c r="T14" s="23">
        <f>+'Mensual Septiembre'!$K$24</f>
        <v>0</v>
      </c>
      <c r="U14" s="23">
        <f>+'Mensual Septiembre'!$K$25</f>
        <v>5</v>
      </c>
      <c r="V14" s="23">
        <f>+'Mensual Septiembre'!$K$26</f>
        <v>2</v>
      </c>
      <c r="W14" s="23">
        <f>+'Mensual Septiembre'!$K$27</f>
        <v>1</v>
      </c>
      <c r="X14" s="23">
        <f>+'Mensual Septiembre'!$K$28</f>
        <v>4</v>
      </c>
      <c r="Y14" s="23">
        <f>+'Mensual Septiembre'!$K$29</f>
        <v>0</v>
      </c>
      <c r="Z14" s="23">
        <f>+'Mensual Septiembre'!$K$30</f>
        <v>0</v>
      </c>
      <c r="AA14" s="23">
        <f>+'Mensual Septiembre'!$K$32</f>
        <v>1</v>
      </c>
      <c r="AB14" s="23">
        <f>+'Mensual Septiembre'!$K$33</f>
        <v>1</v>
      </c>
      <c r="AC14" s="23">
        <f>+'Mensual Septiembre'!$K$34</f>
        <v>1</v>
      </c>
      <c r="AD14" s="23">
        <f>+'Mensual Septiembre'!$K$35</f>
        <v>0</v>
      </c>
      <c r="AE14" s="23">
        <f>+'Mensual Septiembre'!$K$36</f>
        <v>3</v>
      </c>
    </row>
    <row r="15" spans="1:31" ht="28.5" x14ac:dyDescent="0.25">
      <c r="A15" s="22" t="s">
        <v>27</v>
      </c>
      <c r="B15" s="23">
        <f>+'Mensual Septiembre'!$L$3</f>
        <v>7</v>
      </c>
      <c r="C15" s="23">
        <f>+'Mensual Septiembre'!$L$4</f>
        <v>7</v>
      </c>
      <c r="D15" s="23">
        <f>+'Mensual Septiembre'!$L$5</f>
        <v>0</v>
      </c>
      <c r="E15" s="23">
        <f>+'Mensual Septiembre'!$L$6</f>
        <v>0</v>
      </c>
      <c r="F15" s="23">
        <f>+'Mensual Septiembre'!$L$8</f>
        <v>5</v>
      </c>
      <c r="G15" s="23">
        <f>+'Mensual Septiembre'!$L$9</f>
        <v>9</v>
      </c>
      <c r="H15" s="23">
        <f>+'Mensual Septiembre'!$L$10</f>
        <v>8</v>
      </c>
      <c r="I15" s="23">
        <f>+'Mensual Septiembre'!$L$11</f>
        <v>6</v>
      </c>
      <c r="J15" s="23">
        <f>+'Mensual Septiembre'!$L$12</f>
        <v>5</v>
      </c>
      <c r="K15" s="23">
        <f>+'Mensual Septiembre'!$L$13</f>
        <v>0</v>
      </c>
      <c r="L15" s="23">
        <f>+'Mensual Septiembre'!$L$14</f>
        <v>0</v>
      </c>
      <c r="M15" s="23">
        <f>+'Mensual Septiembre'!$L$16</f>
        <v>4</v>
      </c>
      <c r="N15" s="23">
        <f>+'Mensual Septiembre'!$L$17</f>
        <v>7</v>
      </c>
      <c r="O15" s="23">
        <f>+'Mensual Septiembre'!$L$18</f>
        <v>7</v>
      </c>
      <c r="P15" s="23">
        <f>+'Mensual Septiembre'!$L$19</f>
        <v>0</v>
      </c>
      <c r="Q15" s="23">
        <f>+'Mensual Septiembre'!$L$20</f>
        <v>0</v>
      </c>
      <c r="R15" s="23">
        <f>+'Mensual Septiembre'!$L$21</f>
        <v>0</v>
      </c>
      <c r="S15" s="23">
        <f>+'Mensual Septiembre'!$L$22</f>
        <v>0</v>
      </c>
      <c r="T15" s="23">
        <f>+'Mensual Septiembre'!$L$24</f>
        <v>7</v>
      </c>
      <c r="U15" s="23">
        <f>+'Mensual Septiembre'!$L$25</f>
        <v>6</v>
      </c>
      <c r="V15" s="23">
        <f>+'Mensual Septiembre'!$L$26</f>
        <v>9</v>
      </c>
      <c r="W15" s="23">
        <f>+'Mensual Septiembre'!$L$27</f>
        <v>2</v>
      </c>
      <c r="X15" s="23">
        <f>+'Mensual Septiembre'!$L$28</f>
        <v>1</v>
      </c>
      <c r="Y15" s="23">
        <f>+'Mensual Septiembre'!$L$29</f>
        <v>0</v>
      </c>
      <c r="Z15" s="23">
        <f>+'Mensual Septiembre'!$L$30</f>
        <v>0</v>
      </c>
      <c r="AA15" s="23">
        <f>+'Mensual Septiembre'!$L$32</f>
        <v>3</v>
      </c>
      <c r="AB15" s="23">
        <f>+'Mensual Septiembre'!$L$33</f>
        <v>14</v>
      </c>
      <c r="AC15" s="23">
        <f>+'Mensual Septiembre'!$L$34</f>
        <v>9</v>
      </c>
      <c r="AD15" s="23">
        <f>+'Mensual Septiembre'!$L$35</f>
        <v>7</v>
      </c>
      <c r="AE15" s="23">
        <f>+'Mensual Septiembre'!$L$36</f>
        <v>5</v>
      </c>
    </row>
    <row r="17" spans="1:31" ht="31.5" customHeight="1" x14ac:dyDescent="0.25">
      <c r="A17" s="22"/>
      <c r="B17" s="73" t="str">
        <f>+B12</f>
        <v>Semana 1
01 al 04</v>
      </c>
      <c r="C17" s="74"/>
      <c r="D17" s="74"/>
      <c r="E17" s="74"/>
      <c r="F17" s="75" t="str">
        <f>+F12</f>
        <v>Semana 2
05 al 11</v>
      </c>
      <c r="G17" s="75"/>
      <c r="H17" s="75"/>
      <c r="I17" s="75"/>
      <c r="J17" s="75"/>
      <c r="K17" s="75"/>
      <c r="L17" s="75"/>
      <c r="M17" s="74" t="str">
        <f>+M12</f>
        <v>Semana 3
12 al 18</v>
      </c>
      <c r="N17" s="74"/>
      <c r="O17" s="74"/>
      <c r="P17" s="74"/>
      <c r="Q17" s="74"/>
      <c r="R17" s="74"/>
      <c r="S17" s="74"/>
      <c r="T17" s="75" t="str">
        <f>+T12</f>
        <v>Semana 4
19 al 25</v>
      </c>
      <c r="U17" s="75"/>
      <c r="V17" s="75"/>
      <c r="W17" s="75"/>
      <c r="X17" s="75"/>
      <c r="Y17" s="75"/>
      <c r="Z17" s="75"/>
      <c r="AA17" s="75" t="str">
        <f>+AA12</f>
        <v>Semana 5
26 al 30</v>
      </c>
      <c r="AB17" s="75"/>
      <c r="AC17" s="75"/>
      <c r="AD17" s="75"/>
      <c r="AE17" s="75"/>
    </row>
    <row r="18" spans="1:31" x14ac:dyDescent="0.25">
      <c r="A18" s="22"/>
      <c r="B18" s="21" t="str">
        <f>+B13</f>
        <v>J</v>
      </c>
      <c r="C18" s="21" t="str">
        <f t="shared" ref="C18:AE18" si="1">+C13</f>
        <v>V</v>
      </c>
      <c r="D18" s="21" t="str">
        <f t="shared" si="1"/>
        <v>S</v>
      </c>
      <c r="E18" s="21" t="str">
        <f t="shared" si="1"/>
        <v>D</v>
      </c>
      <c r="F18" s="21" t="str">
        <f t="shared" si="1"/>
        <v>L</v>
      </c>
      <c r="G18" s="21" t="str">
        <f t="shared" si="1"/>
        <v>M</v>
      </c>
      <c r="H18" s="21" t="str">
        <f t="shared" si="1"/>
        <v>M</v>
      </c>
      <c r="I18" s="21" t="str">
        <f t="shared" si="1"/>
        <v>J</v>
      </c>
      <c r="J18" s="21" t="str">
        <f t="shared" si="1"/>
        <v>V</v>
      </c>
      <c r="K18" s="21" t="str">
        <f t="shared" si="1"/>
        <v>S</v>
      </c>
      <c r="L18" s="21" t="str">
        <f t="shared" si="1"/>
        <v>D</v>
      </c>
      <c r="M18" s="21" t="str">
        <f t="shared" si="1"/>
        <v>L</v>
      </c>
      <c r="N18" s="21" t="str">
        <f t="shared" si="1"/>
        <v>M</v>
      </c>
      <c r="O18" s="21" t="str">
        <f t="shared" si="1"/>
        <v>M</v>
      </c>
      <c r="P18" s="21" t="str">
        <f t="shared" si="1"/>
        <v>J</v>
      </c>
      <c r="Q18" s="21" t="str">
        <f t="shared" si="1"/>
        <v>V</v>
      </c>
      <c r="R18" s="21" t="str">
        <f t="shared" si="1"/>
        <v>S</v>
      </c>
      <c r="S18" s="21" t="str">
        <f t="shared" si="1"/>
        <v>D</v>
      </c>
      <c r="T18" s="21" t="str">
        <f t="shared" si="1"/>
        <v>L</v>
      </c>
      <c r="U18" s="21" t="str">
        <f t="shared" si="1"/>
        <v>M</v>
      </c>
      <c r="V18" s="21" t="str">
        <f t="shared" si="1"/>
        <v>M</v>
      </c>
      <c r="W18" s="21" t="str">
        <f t="shared" si="1"/>
        <v>J</v>
      </c>
      <c r="X18" s="21" t="str">
        <f t="shared" si="1"/>
        <v>V</v>
      </c>
      <c r="Y18" s="21" t="str">
        <f t="shared" si="1"/>
        <v>S</v>
      </c>
      <c r="Z18" s="21" t="str">
        <f t="shared" si="1"/>
        <v>D</v>
      </c>
      <c r="AA18" s="21" t="str">
        <f t="shared" si="1"/>
        <v>L</v>
      </c>
      <c r="AB18" s="21" t="str">
        <f t="shared" si="1"/>
        <v>M</v>
      </c>
      <c r="AC18" s="21" t="str">
        <f t="shared" si="1"/>
        <v>M</v>
      </c>
      <c r="AD18" s="21" t="str">
        <f t="shared" si="1"/>
        <v>J</v>
      </c>
      <c r="AE18" s="21" t="str">
        <f t="shared" si="1"/>
        <v>V</v>
      </c>
    </row>
    <row r="19" spans="1:31" ht="28.5" x14ac:dyDescent="0.25">
      <c r="A19" s="22" t="s">
        <v>29</v>
      </c>
      <c r="B19" s="23">
        <f>+'Mensual Septiembre'!$P$3</f>
        <v>7</v>
      </c>
      <c r="C19" s="23">
        <f>+'Mensual Septiembre'!$P$4</f>
        <v>8</v>
      </c>
      <c r="D19" s="23">
        <f>+'Mensual Septiembre'!$P$5</f>
        <v>0</v>
      </c>
      <c r="E19" s="23">
        <f>+'Mensual Septiembre'!$P$6</f>
        <v>0</v>
      </c>
      <c r="F19" s="23">
        <f>+'Mensual Septiembre'!$P$8</f>
        <v>8</v>
      </c>
      <c r="G19" s="23">
        <f>+'Mensual Septiembre'!$P$9</f>
        <v>6</v>
      </c>
      <c r="H19" s="23">
        <f>+'Mensual Septiembre'!$P$10</f>
        <v>7</v>
      </c>
      <c r="I19" s="23">
        <f>+'Mensual Septiembre'!$P$11</f>
        <v>13</v>
      </c>
      <c r="J19" s="23">
        <f>+'Mensual Septiembre'!$P$12</f>
        <v>6</v>
      </c>
      <c r="K19" s="23">
        <f>+'Mensual Septiembre'!$P$13</f>
        <v>0</v>
      </c>
      <c r="L19" s="23">
        <f>+'Mensual Septiembre'!$P$14</f>
        <v>0</v>
      </c>
      <c r="M19" s="23">
        <f>+'Mensual Septiembre'!$P$16</f>
        <v>0</v>
      </c>
      <c r="N19" s="23">
        <f>+'Mensual Septiembre'!$P$17</f>
        <v>0</v>
      </c>
      <c r="O19" s="23">
        <f>+'Mensual Septiembre'!$P$18</f>
        <v>0</v>
      </c>
      <c r="P19" s="23">
        <f>+'Mensual Septiembre'!$P$19</f>
        <v>0</v>
      </c>
      <c r="Q19" s="23">
        <f>+'Mensual Septiembre'!$P$20</f>
        <v>0</v>
      </c>
      <c r="R19" s="23">
        <f>+'Mensual Septiembre'!$P$21</f>
        <v>0</v>
      </c>
      <c r="S19" s="23">
        <f>+'Mensual Septiembre'!$P$22</f>
        <v>0</v>
      </c>
      <c r="T19" s="23">
        <f>+'Mensual Septiembre'!$P$22</f>
        <v>0</v>
      </c>
      <c r="U19" s="23">
        <f>+'Mensual Septiembre'!$P$25</f>
        <v>7</v>
      </c>
      <c r="V19" s="23">
        <f>+'Mensual Septiembre'!$P$26</f>
        <v>7</v>
      </c>
      <c r="W19" s="23">
        <f>+'Mensual Septiembre'!$P$27</f>
        <v>7</v>
      </c>
      <c r="X19" s="23">
        <f>+'Mensual Septiembre'!$P$28</f>
        <v>3</v>
      </c>
      <c r="Y19" s="23">
        <f>+'Mensual Septiembre'!$P$29</f>
        <v>0</v>
      </c>
      <c r="Z19" s="23">
        <f>+'Mensual Septiembre'!$P$30</f>
        <v>0</v>
      </c>
      <c r="AA19" s="23">
        <f>+'Mensual Septiembre'!$P$32</f>
        <v>8</v>
      </c>
      <c r="AB19" s="23">
        <f>+'Mensual Septiembre'!$P$33</f>
        <v>3</v>
      </c>
      <c r="AC19" s="23">
        <f>+'Mensual Septiembre'!$P$34</f>
        <v>10</v>
      </c>
      <c r="AD19" s="23">
        <f>+'Mensual Septiembre'!$P$35</f>
        <v>0</v>
      </c>
      <c r="AE19" s="23">
        <f>+'Mensual Septiembre'!$P$36</f>
        <v>0</v>
      </c>
    </row>
    <row r="20" spans="1:31" ht="28.5" x14ac:dyDescent="0.25">
      <c r="A20" s="22" t="s">
        <v>30</v>
      </c>
      <c r="B20" s="23">
        <f>+'Mensual Septiembre'!$Q$3</f>
        <v>0</v>
      </c>
      <c r="C20" s="23">
        <f>+'Mensual Septiembre'!$Q$4</f>
        <v>0</v>
      </c>
      <c r="D20" s="23">
        <f>+'Mensual Septiembre'!$Q$5</f>
        <v>0</v>
      </c>
      <c r="E20" s="23">
        <f>+'Mensual Septiembre'!$Q$6</f>
        <v>0</v>
      </c>
      <c r="F20" s="23">
        <f>+'Mensual Septiembre'!$Q$8</f>
        <v>0</v>
      </c>
      <c r="G20" s="23">
        <f>+'Mensual Septiembre'!$Q$9</f>
        <v>0</v>
      </c>
      <c r="H20" s="23">
        <f>+'Mensual Septiembre'!$Q$10</f>
        <v>0</v>
      </c>
      <c r="I20" s="23">
        <f>+'Mensual Septiembre'!$Q$11</f>
        <v>0</v>
      </c>
      <c r="J20" s="23">
        <f>+'Mensual Septiembre'!$Q$12</f>
        <v>0</v>
      </c>
      <c r="K20" s="23">
        <f>+'Mensual Septiembre'!$Q$13</f>
        <v>0</v>
      </c>
      <c r="L20" s="23">
        <f>+'Mensual Septiembre'!$Q$14</f>
        <v>0</v>
      </c>
      <c r="M20" s="23">
        <f>+'Mensual Septiembre'!$Q$16</f>
        <v>0</v>
      </c>
      <c r="N20" s="23">
        <f>+'Mensual Septiembre'!$Q$17</f>
        <v>0</v>
      </c>
      <c r="O20" s="23">
        <f>+'Mensual Septiembre'!$Q$18</f>
        <v>0</v>
      </c>
      <c r="P20" s="23">
        <f>+'Mensual Septiembre'!$Q$19</f>
        <v>0</v>
      </c>
      <c r="Q20" s="23">
        <f>+'Mensual Septiembre'!$Q$20</f>
        <v>0</v>
      </c>
      <c r="R20" s="23">
        <f>+'Mensual Septiembre'!$Q$21</f>
        <v>0</v>
      </c>
      <c r="S20" s="23">
        <f>+'Mensual Septiembre'!$Q$22</f>
        <v>0</v>
      </c>
      <c r="T20" s="23">
        <f>+'Mensual Septiembre'!$Q$24</f>
        <v>0</v>
      </c>
      <c r="U20" s="23">
        <f>+'Mensual Septiembre'!$Q$25</f>
        <v>0</v>
      </c>
      <c r="V20" s="23">
        <f>+'Mensual Septiembre'!$Q$26</f>
        <v>0</v>
      </c>
      <c r="W20" s="23">
        <f>+'Mensual Septiembre'!$Q$27</f>
        <v>0</v>
      </c>
      <c r="X20" s="23">
        <f>+'Mensual Septiembre'!$Q$28</f>
        <v>0</v>
      </c>
      <c r="Y20" s="23">
        <f>+'Mensual Septiembre'!$Q$29</f>
        <v>0</v>
      </c>
      <c r="Z20" s="23">
        <f>+'Mensual Septiembre'!$Q$30</f>
        <v>0</v>
      </c>
      <c r="AA20" s="23">
        <f>+'Mensual Septiembre'!$Q$32</f>
        <v>0</v>
      </c>
      <c r="AB20" s="23">
        <f>+'Mensual Septiembre'!$Q$33</f>
        <v>0</v>
      </c>
      <c r="AC20" s="23">
        <f>+'Mensual Septiembre'!$Q$34</f>
        <v>0</v>
      </c>
      <c r="AD20" s="23">
        <f>+'Mensual Septiembre'!$Q$35</f>
        <v>0</v>
      </c>
      <c r="AE20" s="23">
        <f>+'Mensual Septiembre'!$Q$36</f>
        <v>0</v>
      </c>
    </row>
    <row r="21" spans="1:31" ht="28.5" x14ac:dyDescent="0.25">
      <c r="A21" s="22" t="s">
        <v>31</v>
      </c>
      <c r="B21" s="23">
        <f>+'Mensual Septiembre'!$R$3</f>
        <v>21</v>
      </c>
      <c r="C21" s="23">
        <f>+'Mensual Septiembre'!$R$4</f>
        <v>12</v>
      </c>
      <c r="D21" s="23">
        <f>+'Mensual Septiembre'!$R$5</f>
        <v>0</v>
      </c>
      <c r="E21" s="23">
        <f>+'Mensual Septiembre'!$R$6</f>
        <v>0</v>
      </c>
      <c r="F21" s="23">
        <f>+'Mensual Septiembre'!$R$8</f>
        <v>9</v>
      </c>
      <c r="G21" s="23">
        <f>+'Mensual Septiembre'!$R$9</f>
        <v>10</v>
      </c>
      <c r="H21" s="23">
        <f>+'Mensual Septiembre'!$R$10</f>
        <v>21</v>
      </c>
      <c r="I21" s="23">
        <f>+'Mensual Septiembre'!$R$11</f>
        <v>16</v>
      </c>
      <c r="J21" s="23">
        <f>+'Mensual Septiembre'!$R$12</f>
        <v>13</v>
      </c>
      <c r="K21" s="23">
        <f>+'Mensual Septiembre'!$R$13</f>
        <v>0</v>
      </c>
      <c r="L21" s="23">
        <f>+'Mensual Septiembre'!$R$14</f>
        <v>0</v>
      </c>
      <c r="M21" s="23">
        <f>+'Mensual Septiembre'!$R$16</f>
        <v>0</v>
      </c>
      <c r="N21" s="23">
        <f>+'Mensual Septiembre'!$R$17</f>
        <v>12</v>
      </c>
      <c r="O21" s="23">
        <f>+'Mensual Septiembre'!$R$18</f>
        <v>7</v>
      </c>
      <c r="P21" s="23">
        <f>+'Mensual Septiembre'!$R$19</f>
        <v>10</v>
      </c>
      <c r="Q21" s="23">
        <f>+'Mensual Septiembre'!$R$20</f>
        <v>0</v>
      </c>
      <c r="R21" s="23">
        <f>+'Mensual Septiembre'!$R$21</f>
        <v>0</v>
      </c>
      <c r="S21" s="23">
        <f>+'Mensual Septiembre'!$R$22</f>
        <v>0</v>
      </c>
      <c r="T21" s="23">
        <f>+'Mensual Septiembre'!$R$24</f>
        <v>20</v>
      </c>
      <c r="U21" s="23">
        <f>+'Mensual Septiembre'!$R$25</f>
        <v>13</v>
      </c>
      <c r="V21" s="23">
        <f>+'Mensual Septiembre'!$R$26</f>
        <v>12</v>
      </c>
      <c r="W21" s="23">
        <f>+'Mensual Septiembre'!$R$27</f>
        <v>13</v>
      </c>
      <c r="X21" s="23">
        <f>+'Mensual Septiembre'!$R$28</f>
        <v>12</v>
      </c>
      <c r="Y21" s="23">
        <f>+'Mensual Septiembre'!$R$29</f>
        <v>0</v>
      </c>
      <c r="Z21" s="23">
        <f>+'Mensual Septiembre'!$R$3</f>
        <v>21</v>
      </c>
      <c r="AA21" s="23">
        <f>+'Mensual Septiembre'!$R$32</f>
        <v>11</v>
      </c>
      <c r="AB21" s="23">
        <f>+'Mensual Septiembre'!$R$33</f>
        <v>5</v>
      </c>
      <c r="AC21" s="23">
        <f>+'Mensual Septiembre'!$R$34</f>
        <v>6</v>
      </c>
      <c r="AD21" s="23">
        <f>+'Mensual Septiembre'!$R$35</f>
        <v>0</v>
      </c>
      <c r="AE21" s="23">
        <f>+'Mensual Septiembre'!$R$36</f>
        <v>0</v>
      </c>
    </row>
    <row r="22" spans="1:31" ht="28.5" x14ac:dyDescent="0.25">
      <c r="A22" s="22" t="s">
        <v>32</v>
      </c>
      <c r="B22" s="23">
        <f>+'Mensual Septiembre'!$S$3</f>
        <v>27</v>
      </c>
      <c r="C22" s="23">
        <f>+'Mensual Septiembre'!$S$4</f>
        <v>26</v>
      </c>
      <c r="D22" s="23">
        <f>+'Mensual Septiembre'!$S$5</f>
        <v>0</v>
      </c>
      <c r="E22" s="23">
        <f>+'Mensual Septiembre'!$S$6</f>
        <v>0</v>
      </c>
      <c r="F22" s="23">
        <f>+'Mensual Septiembre'!$S$8</f>
        <v>27</v>
      </c>
      <c r="G22" s="23">
        <f>+'Mensual Septiembre'!$S$9</f>
        <v>17</v>
      </c>
      <c r="H22" s="23">
        <f>+'Mensual Septiembre'!$S$10</f>
        <v>25</v>
      </c>
      <c r="I22" s="23">
        <f>+'Mensual Septiembre'!$S$11</f>
        <v>31</v>
      </c>
      <c r="J22" s="23">
        <f>+'Mensual Septiembre'!$S$12</f>
        <v>19</v>
      </c>
      <c r="K22" s="23">
        <f>+'Mensual Septiembre'!$S$13</f>
        <v>0</v>
      </c>
      <c r="L22" s="23">
        <f>+'Mensual Septiembre'!$S$14</f>
        <v>0</v>
      </c>
      <c r="M22" s="23">
        <f>+'Mensual Septiembre'!$S$16</f>
        <v>0</v>
      </c>
      <c r="N22" s="23">
        <f>+'Mensual Septiembre'!$S$17</f>
        <v>31</v>
      </c>
      <c r="O22" s="23">
        <f>+'Mensual Septiembre'!$S$18</f>
        <v>22</v>
      </c>
      <c r="P22" s="23">
        <f>+'Mensual Septiembre'!$S$19</f>
        <v>13</v>
      </c>
      <c r="Q22" s="23">
        <f>+'Mensual Septiembre'!$S$20</f>
        <v>0</v>
      </c>
      <c r="R22" s="23">
        <f>+'Mensual Septiembre'!$S$21</f>
        <v>0</v>
      </c>
      <c r="S22" s="23">
        <f>+'Mensual Septiembre'!$S$22</f>
        <v>0</v>
      </c>
      <c r="T22" s="23">
        <f>+'Mensual Septiembre'!$S$24</f>
        <v>18</v>
      </c>
      <c r="U22" s="23">
        <f>+'Mensual Septiembre'!$S$25</f>
        <v>26</v>
      </c>
      <c r="V22" s="23">
        <f>+'Mensual Septiembre'!$S$26</f>
        <v>23</v>
      </c>
      <c r="W22" s="23">
        <f>+'Mensual Septiembre'!$S$27</f>
        <v>31</v>
      </c>
      <c r="X22" s="23">
        <f>+'Mensual Septiembre'!$S$28</f>
        <v>23</v>
      </c>
      <c r="Y22" s="23">
        <f>+'Mensual Septiembre'!$S$29</f>
        <v>0</v>
      </c>
      <c r="Z22" s="23">
        <f>+'Mensual Septiembre'!$S$30</f>
        <v>0</v>
      </c>
      <c r="AA22" s="23">
        <f>+'Mensual Septiembre'!$S$32</f>
        <v>13</v>
      </c>
      <c r="AB22" s="23">
        <f>+'Mensual Septiembre'!$S$33</f>
        <v>15</v>
      </c>
      <c r="AC22" s="23">
        <f>+'Mensual Septiembre'!$S$34</f>
        <v>16</v>
      </c>
      <c r="AD22" s="23">
        <f>+'Mensual Septiembre'!$S$35</f>
        <v>0</v>
      </c>
      <c r="AE22" s="23">
        <f>+'Mensual Septiembre'!$S$36</f>
        <v>0</v>
      </c>
    </row>
    <row r="23" spans="1:31" ht="28.5" x14ac:dyDescent="0.25">
      <c r="A23" s="22" t="s">
        <v>33</v>
      </c>
      <c r="B23" s="23">
        <f>+'Mensual Septiembre'!$T$3</f>
        <v>13</v>
      </c>
      <c r="C23" s="23">
        <f>+'Mensual Septiembre'!$T$4</f>
        <v>9</v>
      </c>
      <c r="D23" s="23">
        <f>+'Mensual Septiembre'!$T$5</f>
        <v>0</v>
      </c>
      <c r="E23" s="23">
        <f>+'Mensual Septiembre'!$T$6</f>
        <v>0</v>
      </c>
      <c r="F23" s="23">
        <f>+'Mensual Septiembre'!$T$8</f>
        <v>9</v>
      </c>
      <c r="G23" s="23">
        <f>+'Mensual Septiembre'!$T$9</f>
        <v>11</v>
      </c>
      <c r="H23" s="23">
        <f>+'Mensual Septiembre'!$T$10</f>
        <v>10</v>
      </c>
      <c r="I23" s="23">
        <f>+'Mensual Septiembre'!$T$11</f>
        <v>10</v>
      </c>
      <c r="J23" s="23">
        <f>+'Mensual Septiembre'!$T$12</f>
        <v>8</v>
      </c>
      <c r="K23" s="23">
        <f>+'Mensual Septiembre'!$T$13</f>
        <v>0</v>
      </c>
      <c r="L23" s="23">
        <f>+'Mensual Septiembre'!$T$14</f>
        <v>0</v>
      </c>
      <c r="M23" s="23">
        <f>+'Mensual Septiembre'!$T$16</f>
        <v>0</v>
      </c>
      <c r="N23" s="23">
        <f>+'Mensual Septiembre'!$T$17</f>
        <v>12</v>
      </c>
      <c r="O23" s="23">
        <f>+'Mensual Septiembre'!$T$18</f>
        <v>7</v>
      </c>
      <c r="P23" s="23">
        <f>+'Mensual Septiembre'!$T$19</f>
        <v>5</v>
      </c>
      <c r="Q23" s="23">
        <f>+'Mensual Septiembre'!$T$20</f>
        <v>0</v>
      </c>
      <c r="R23" s="23">
        <f>+'Mensual Septiembre'!$T$21</f>
        <v>0</v>
      </c>
      <c r="S23" s="23">
        <f>+'Mensual Septiembre'!$T$22</f>
        <v>0</v>
      </c>
      <c r="T23" s="23">
        <f>+'Mensual Septiembre'!$T$24</f>
        <v>11</v>
      </c>
      <c r="U23" s="23">
        <f>+'Mensual Septiembre'!$T$25</f>
        <v>22</v>
      </c>
      <c r="V23" s="23">
        <f>+'Mensual Septiembre'!$T$26</f>
        <v>8</v>
      </c>
      <c r="W23" s="23">
        <f>+'Mensual Septiembre'!$T$27</f>
        <v>10</v>
      </c>
      <c r="X23" s="23">
        <f>+'Mensual Septiembre'!$T$28</f>
        <v>8</v>
      </c>
      <c r="Y23" s="23">
        <f>+'Mensual Septiembre'!$T$29</f>
        <v>0</v>
      </c>
      <c r="Z23" s="23">
        <f>+'Mensual Septiembre'!$T$30</f>
        <v>0</v>
      </c>
      <c r="AA23" s="23">
        <f>+'Mensual Septiembre'!$T$32</f>
        <v>13</v>
      </c>
      <c r="AB23" s="23">
        <f>+'Mensual Septiembre'!$T$33</f>
        <v>5</v>
      </c>
      <c r="AC23" s="23">
        <f>+'Mensual Septiembre'!$T$34</f>
        <v>11</v>
      </c>
      <c r="AD23" s="23">
        <f>+'Mensual Septiembre'!$T$35</f>
        <v>0</v>
      </c>
      <c r="AE23" s="23">
        <f>+'Mensual Septiembre'!$T$36</f>
        <v>0</v>
      </c>
    </row>
    <row r="24" spans="1:31" ht="28.5" x14ac:dyDescent="0.25">
      <c r="A24" s="22" t="s">
        <v>34</v>
      </c>
      <c r="B24" s="23">
        <f>+'Mensual Septiembre'!$U$3</f>
        <v>3</v>
      </c>
      <c r="C24" s="23">
        <f>+'Mensual Septiembre'!$U$4</f>
        <v>4</v>
      </c>
      <c r="D24" s="23">
        <f>+'Mensual Septiembre'!$U$5</f>
        <v>0</v>
      </c>
      <c r="E24" s="23">
        <f>+'Mensual Septiembre'!$U$6</f>
        <v>0</v>
      </c>
      <c r="F24" s="23">
        <f>+'Mensual Septiembre'!$U$8</f>
        <v>3</v>
      </c>
      <c r="G24" s="23">
        <f>+'Mensual Septiembre'!$U$9</f>
        <v>4</v>
      </c>
      <c r="H24" s="23">
        <f>+'Mensual Septiembre'!$U$10</f>
        <v>2</v>
      </c>
      <c r="I24" s="23">
        <f>+'Mensual Septiembre'!$U$11</f>
        <v>5</v>
      </c>
      <c r="J24" s="23">
        <f>+'Mensual Septiembre'!$U$12</f>
        <v>3</v>
      </c>
      <c r="K24" s="23">
        <f>+'Mensual Septiembre'!$U$13</f>
        <v>0</v>
      </c>
      <c r="L24" s="23">
        <f>+'Mensual Septiembre'!$U$14</f>
        <v>0</v>
      </c>
      <c r="M24" s="23">
        <f>+'Mensual Septiembre'!$U$16</f>
        <v>0</v>
      </c>
      <c r="N24" s="23">
        <f>+'Mensual Septiembre'!$U$17</f>
        <v>4</v>
      </c>
      <c r="O24" s="23">
        <f>+'Mensual Septiembre'!$U$18</f>
        <v>4</v>
      </c>
      <c r="P24" s="23">
        <f>+'Mensual Septiembre'!$U$19</f>
        <v>0</v>
      </c>
      <c r="Q24" s="23">
        <f>+'Mensual Septiembre'!$U$20</f>
        <v>0</v>
      </c>
      <c r="R24" s="23">
        <f>+'Mensual Septiembre'!$U$21</f>
        <v>0</v>
      </c>
      <c r="S24" s="23">
        <f>+'Mensual Septiembre'!$U$22</f>
        <v>0</v>
      </c>
      <c r="T24" s="23">
        <f>+'Mensual Septiembre'!$U$24</f>
        <v>1</v>
      </c>
      <c r="U24" s="23">
        <f>+'Mensual Septiembre'!$U$25</f>
        <v>0</v>
      </c>
      <c r="V24" s="23">
        <f>+'Mensual Septiembre'!$U$26</f>
        <v>3</v>
      </c>
      <c r="W24" s="23">
        <f>+'Mensual Septiembre'!$U$27</f>
        <v>7</v>
      </c>
      <c r="X24" s="23">
        <f>+'Mensual Septiembre'!$U$28</f>
        <v>2</v>
      </c>
      <c r="Y24" s="23">
        <f>+'Mensual Septiembre'!$U$29</f>
        <v>0</v>
      </c>
      <c r="Z24" s="23">
        <f>+'Mensual Septiembre'!$U$30</f>
        <v>0</v>
      </c>
      <c r="AA24" s="23">
        <f>+'Mensual Septiembre'!$U$32</f>
        <v>1</v>
      </c>
      <c r="AB24" s="23">
        <f>+'Mensual Septiembre'!$U$33</f>
        <v>2</v>
      </c>
      <c r="AC24" s="23">
        <f>+'Mensual Septiembre'!$U$34</f>
        <v>2</v>
      </c>
      <c r="AD24" s="23">
        <f>+'Mensual Septiembre'!$U$35</f>
        <v>0</v>
      </c>
      <c r="AE24" s="23">
        <f>+'Mensual Septiembre'!$U$36</f>
        <v>0</v>
      </c>
    </row>
    <row r="25" spans="1:31" ht="28.5" x14ac:dyDescent="0.25">
      <c r="A25" s="22" t="s">
        <v>40</v>
      </c>
      <c r="B25" s="23">
        <f>+'Mensual Septiembre'!$V$3</f>
        <v>29</v>
      </c>
      <c r="C25" s="23">
        <f>+'Mensual Septiembre'!$V$4</f>
        <v>22</v>
      </c>
      <c r="D25" s="23">
        <f>+'Mensual Septiembre'!$V$5</f>
        <v>0</v>
      </c>
      <c r="E25" s="23">
        <f>+'Mensual Septiembre'!$V$6</f>
        <v>0</v>
      </c>
      <c r="F25" s="23">
        <f>+'Mensual Septiembre'!$V$8</f>
        <v>27</v>
      </c>
      <c r="G25" s="23">
        <f>+'Mensual Septiembre'!$V$9</f>
        <v>21</v>
      </c>
      <c r="H25" s="23">
        <f>+'Mensual Septiembre'!$V$10</f>
        <v>25</v>
      </c>
      <c r="I25" s="23">
        <f>+'Mensual Septiembre'!$V$11</f>
        <v>24</v>
      </c>
      <c r="J25" s="23">
        <f>+'Mensual Septiembre'!$V$12</f>
        <v>27</v>
      </c>
      <c r="K25" s="23">
        <f>+'Mensual Septiembre'!$V$13</f>
        <v>0</v>
      </c>
      <c r="L25" s="23">
        <f>+'Mensual Septiembre'!$V$14</f>
        <v>0</v>
      </c>
      <c r="M25" s="23">
        <f>+'Mensual Septiembre'!$V$16</f>
        <v>0</v>
      </c>
      <c r="N25" s="23">
        <f>+'Mensual Septiembre'!$V$17</f>
        <v>28</v>
      </c>
      <c r="O25" s="23">
        <f>+'Mensual Septiembre'!$V$18</f>
        <v>15</v>
      </c>
      <c r="P25" s="23">
        <f>+'Mensual Septiembre'!$V$19</f>
        <v>17</v>
      </c>
      <c r="Q25" s="23">
        <f>+'Mensual Septiembre'!$V$20</f>
        <v>0</v>
      </c>
      <c r="R25" s="23">
        <f>+'Mensual Septiembre'!$V$21</f>
        <v>0</v>
      </c>
      <c r="S25" s="23">
        <f>+'Mensual Septiembre'!$V$22</f>
        <v>0</v>
      </c>
      <c r="T25" s="23">
        <f>+'Mensual Septiembre'!$V$24</f>
        <v>28</v>
      </c>
      <c r="U25" s="23">
        <f>+'Mensual Septiembre'!$V$25</f>
        <v>27</v>
      </c>
      <c r="V25" s="23">
        <f>+'Mensual Septiembre'!$V$26</f>
        <v>28</v>
      </c>
      <c r="W25" s="23">
        <f>+'Mensual Septiembre'!$V$27</f>
        <v>28</v>
      </c>
      <c r="X25" s="23">
        <f>+'Mensual Septiembre'!$V$28</f>
        <v>24</v>
      </c>
      <c r="Y25" s="23">
        <f>+'Mensual Septiembre'!$V$29</f>
        <v>0</v>
      </c>
      <c r="Z25" s="23">
        <f>+'Mensual Septiembre'!$V$30</f>
        <v>0</v>
      </c>
      <c r="AA25" s="23">
        <f>+'Mensual Septiembre'!$V$32</f>
        <v>18</v>
      </c>
      <c r="AB25" s="23">
        <f>+'Mensual Septiembre'!$V$33</f>
        <v>19</v>
      </c>
      <c r="AC25" s="23">
        <f>+'Mensual Septiembre'!$V$34</f>
        <v>21</v>
      </c>
      <c r="AD25" s="23">
        <f>+'Mensual Septiembre'!$V$35</f>
        <v>0</v>
      </c>
      <c r="AE25" s="23">
        <f>+'Mensual Septiembre'!$V$36</f>
        <v>0</v>
      </c>
    </row>
    <row r="27" spans="1:31" ht="30.75" customHeight="1" x14ac:dyDescent="0.25">
      <c r="A27" s="22"/>
      <c r="B27" s="73" t="str">
        <f>+B17</f>
        <v>Semana 1
01 al 04</v>
      </c>
      <c r="C27" s="74"/>
      <c r="D27" s="74"/>
      <c r="E27" s="74"/>
      <c r="F27" s="75" t="str">
        <f>+F17</f>
        <v>Semana 2
05 al 11</v>
      </c>
      <c r="G27" s="75"/>
      <c r="H27" s="75"/>
      <c r="I27" s="75"/>
      <c r="J27" s="75"/>
      <c r="K27" s="75"/>
      <c r="L27" s="75"/>
      <c r="M27" s="74" t="str">
        <f>+M17</f>
        <v>Semana 3
12 al 18</v>
      </c>
      <c r="N27" s="74"/>
      <c r="O27" s="74"/>
      <c r="P27" s="74"/>
      <c r="Q27" s="74"/>
      <c r="R27" s="74"/>
      <c r="S27" s="74"/>
      <c r="T27" s="75" t="str">
        <f>+T17</f>
        <v>Semana 4
19 al 25</v>
      </c>
      <c r="U27" s="75"/>
      <c r="V27" s="75"/>
      <c r="W27" s="75"/>
      <c r="X27" s="75"/>
      <c r="Y27" s="75"/>
      <c r="Z27" s="75"/>
      <c r="AA27" s="75" t="str">
        <f>+AA17</f>
        <v>Semana 5
26 al 30</v>
      </c>
      <c r="AB27" s="75"/>
      <c r="AC27" s="75"/>
      <c r="AD27" s="75"/>
      <c r="AE27" s="75"/>
    </row>
    <row r="28" spans="1:31" x14ac:dyDescent="0.25">
      <c r="A28" s="22"/>
      <c r="B28" s="21" t="str">
        <f>+B18</f>
        <v>J</v>
      </c>
      <c r="C28" s="21" t="str">
        <f t="shared" ref="C28:AE28" si="2">+C18</f>
        <v>V</v>
      </c>
      <c r="D28" s="21" t="str">
        <f t="shared" si="2"/>
        <v>S</v>
      </c>
      <c r="E28" s="21" t="str">
        <f t="shared" si="2"/>
        <v>D</v>
      </c>
      <c r="F28" s="21" t="str">
        <f t="shared" si="2"/>
        <v>L</v>
      </c>
      <c r="G28" s="21" t="str">
        <f t="shared" si="2"/>
        <v>M</v>
      </c>
      <c r="H28" s="21" t="str">
        <f t="shared" si="2"/>
        <v>M</v>
      </c>
      <c r="I28" s="21" t="str">
        <f t="shared" si="2"/>
        <v>J</v>
      </c>
      <c r="J28" s="21" t="str">
        <f t="shared" si="2"/>
        <v>V</v>
      </c>
      <c r="K28" s="21" t="str">
        <f t="shared" si="2"/>
        <v>S</v>
      </c>
      <c r="L28" s="21" t="str">
        <f t="shared" si="2"/>
        <v>D</v>
      </c>
      <c r="M28" s="21" t="str">
        <f t="shared" si="2"/>
        <v>L</v>
      </c>
      <c r="N28" s="21" t="str">
        <f t="shared" si="2"/>
        <v>M</v>
      </c>
      <c r="O28" s="21" t="str">
        <f t="shared" si="2"/>
        <v>M</v>
      </c>
      <c r="P28" s="21" t="str">
        <f t="shared" si="2"/>
        <v>J</v>
      </c>
      <c r="Q28" s="21" t="str">
        <f t="shared" si="2"/>
        <v>V</v>
      </c>
      <c r="R28" s="21" t="str">
        <f t="shared" si="2"/>
        <v>S</v>
      </c>
      <c r="S28" s="21" t="str">
        <f t="shared" si="2"/>
        <v>D</v>
      </c>
      <c r="T28" s="21" t="str">
        <f t="shared" si="2"/>
        <v>L</v>
      </c>
      <c r="U28" s="21" t="str">
        <f t="shared" si="2"/>
        <v>M</v>
      </c>
      <c r="V28" s="21" t="str">
        <f t="shared" si="2"/>
        <v>M</v>
      </c>
      <c r="W28" s="21" t="str">
        <f t="shared" si="2"/>
        <v>J</v>
      </c>
      <c r="X28" s="21" t="str">
        <f t="shared" si="2"/>
        <v>V</v>
      </c>
      <c r="Y28" s="21" t="str">
        <f t="shared" si="2"/>
        <v>S</v>
      </c>
      <c r="Z28" s="21" t="str">
        <f t="shared" si="2"/>
        <v>D</v>
      </c>
      <c r="AA28" s="21" t="str">
        <f t="shared" si="2"/>
        <v>L</v>
      </c>
      <c r="AB28" s="21" t="str">
        <f t="shared" si="2"/>
        <v>M</v>
      </c>
      <c r="AC28" s="21" t="str">
        <f t="shared" si="2"/>
        <v>M</v>
      </c>
      <c r="AD28" s="21" t="str">
        <f t="shared" si="2"/>
        <v>J</v>
      </c>
      <c r="AE28" s="21" t="str">
        <f t="shared" si="2"/>
        <v>V</v>
      </c>
    </row>
    <row r="29" spans="1:31" ht="29.25" customHeight="1" x14ac:dyDescent="0.25">
      <c r="A29" s="22" t="s">
        <v>7</v>
      </c>
      <c r="B29" s="23">
        <f>+'Mensual Septiembre'!$N$3</f>
        <v>15</v>
      </c>
      <c r="C29" s="23">
        <f>+'Mensual Septiembre'!$N$4</f>
        <v>35</v>
      </c>
      <c r="D29" s="23">
        <f>+'Mensual Septiembre'!$N$5</f>
        <v>22</v>
      </c>
      <c r="E29" s="23">
        <f>+'Mensual Septiembre'!$N$6</f>
        <v>28</v>
      </c>
      <c r="F29" s="23">
        <f>+'Mensual Septiembre'!$N$8</f>
        <v>37</v>
      </c>
      <c r="G29" s="23">
        <f>+'Mensual Septiembre'!$N$9</f>
        <v>15</v>
      </c>
      <c r="H29" s="23">
        <f>+'Mensual Septiembre'!$N$10</f>
        <v>25</v>
      </c>
      <c r="I29" s="23">
        <f>+'Mensual Septiembre'!$N$11</f>
        <v>31</v>
      </c>
      <c r="J29" s="23">
        <f>+'Mensual Septiembre'!$N$12</f>
        <v>20</v>
      </c>
      <c r="K29" s="23">
        <f>+'Mensual Septiembre'!$N$13</f>
        <v>37</v>
      </c>
      <c r="L29" s="23">
        <f>+'Mensual Septiembre'!$N$14</f>
        <v>23</v>
      </c>
      <c r="M29" s="23">
        <f>+'Mensual Septiembre'!$N$16</f>
        <v>35</v>
      </c>
      <c r="N29" s="23">
        <f>+'Mensual Septiembre'!$N$17</f>
        <v>22</v>
      </c>
      <c r="O29" s="23">
        <f>+'Mensual Septiembre'!$N$18</f>
        <v>15</v>
      </c>
      <c r="P29" s="23">
        <f>+'Mensual Septiembre'!$N$19</f>
        <v>27</v>
      </c>
      <c r="Q29" s="23">
        <f>+'Mensual Septiembre'!$N$20</f>
        <v>16</v>
      </c>
      <c r="R29" s="23">
        <f>+'Mensual Septiembre'!$N$21</f>
        <v>38</v>
      </c>
      <c r="S29" s="23">
        <f>+'Mensual Septiembre'!$N$22</f>
        <v>19</v>
      </c>
      <c r="T29" s="23">
        <f>+'Mensual Septiembre'!$N$24</f>
        <v>15</v>
      </c>
      <c r="U29" s="23">
        <f>+'Mensual Septiembre'!$N$25</f>
        <v>22</v>
      </c>
      <c r="V29" s="23">
        <f>+'Mensual Septiembre'!$N$26</f>
        <v>21</v>
      </c>
      <c r="W29" s="23">
        <f>+'Mensual Septiembre'!$N$27</f>
        <v>38</v>
      </c>
      <c r="X29" s="23">
        <f>+'Mensual Septiembre'!$N$28</f>
        <v>29</v>
      </c>
      <c r="Y29" s="23">
        <f>+'Mensual Septiembre'!$N$29</f>
        <v>20</v>
      </c>
      <c r="Z29" s="23">
        <f>+'Mensual Septiembre'!$N$30</f>
        <v>27</v>
      </c>
      <c r="AA29" s="23">
        <f>+'Mensual Septiembre'!$N$32</f>
        <v>20</v>
      </c>
      <c r="AB29" s="23">
        <f>+'Mensual Septiembre'!$N$33</f>
        <v>32</v>
      </c>
      <c r="AC29" s="23">
        <f>+'Mensual Septiembre'!$N$34</f>
        <v>30</v>
      </c>
      <c r="AD29" s="23">
        <f>+'Mensual Septiembre'!$N$35</f>
        <v>22</v>
      </c>
      <c r="AE29" s="23">
        <f>+'Mensual Septiembre'!$N$36</f>
        <v>32</v>
      </c>
    </row>
    <row r="30" spans="1:31" ht="28.5" x14ac:dyDescent="0.25">
      <c r="A30" s="22" t="s">
        <v>26</v>
      </c>
      <c r="B30" s="23">
        <f>+'Mensual Septiembre'!$O$3</f>
        <v>64</v>
      </c>
      <c r="C30" s="23">
        <f>+'Mensual Septiembre'!$O$4</f>
        <v>87</v>
      </c>
      <c r="D30" s="23">
        <f>+'Mensual Septiembre'!$O$5</f>
        <v>88</v>
      </c>
      <c r="E30" s="23">
        <f>+'Mensual Septiembre'!$O$6</f>
        <v>144</v>
      </c>
      <c r="F30" s="23">
        <f>+'Mensual Septiembre'!$O$8</f>
        <v>102</v>
      </c>
      <c r="G30" s="23">
        <f>+'Mensual Septiembre'!$O$9</f>
        <v>53</v>
      </c>
      <c r="H30" s="23">
        <f>+'Mensual Septiembre'!$O$10</f>
        <v>58</v>
      </c>
      <c r="I30" s="23">
        <f>+'Mensual Septiembre'!$O$11</f>
        <v>54</v>
      </c>
      <c r="J30" s="23">
        <f>+'Mensual Septiembre'!$O$12</f>
        <v>77</v>
      </c>
      <c r="K30" s="23">
        <f>+'Mensual Septiembre'!$O$13</f>
        <v>82</v>
      </c>
      <c r="L30" s="23">
        <f>+'Mensual Septiembre'!$O$14</f>
        <v>140</v>
      </c>
      <c r="M30" s="23">
        <f>+'Mensual Septiembre'!$O$16</f>
        <v>74</v>
      </c>
      <c r="N30" s="23">
        <f>+'Mensual Septiembre'!$O$17</f>
        <v>76</v>
      </c>
      <c r="O30" s="23">
        <f>+'Mensual Septiembre'!$O$18</f>
        <v>66</v>
      </c>
      <c r="P30" s="23">
        <f>+'Mensual Septiembre'!$O$19</f>
        <v>86</v>
      </c>
      <c r="Q30" s="23">
        <f>+'Mensual Septiembre'!$O$20</f>
        <v>146</v>
      </c>
      <c r="R30" s="23">
        <f>+'Mensual Septiembre'!$O$21</f>
        <v>105</v>
      </c>
      <c r="S30" s="23">
        <f>+'Mensual Septiembre'!$O$22</f>
        <v>104</v>
      </c>
      <c r="T30" s="23">
        <f>+'Mensual Septiembre'!$O$24</f>
        <v>81</v>
      </c>
      <c r="U30" s="23">
        <f>+'Mensual Septiembre'!$O$25</f>
        <v>53</v>
      </c>
      <c r="V30" s="23">
        <f>+'Mensual Septiembre'!$O$26</f>
        <v>66</v>
      </c>
      <c r="W30" s="23">
        <f>+'Mensual Septiembre'!$O$27</f>
        <v>79</v>
      </c>
      <c r="X30" s="23">
        <f>+'Mensual Septiembre'!$O$28</f>
        <v>62</v>
      </c>
      <c r="Y30" s="23">
        <f>+'Mensual Septiembre'!$O$29</f>
        <v>101</v>
      </c>
      <c r="Z30" s="23">
        <f>+'Mensual Septiembre'!$O$30</f>
        <v>113</v>
      </c>
      <c r="AA30" s="23">
        <f>+'Mensual Septiembre'!$O$32</f>
        <v>113</v>
      </c>
      <c r="AB30" s="23">
        <f>+'Mensual Septiembre'!$O$33</f>
        <v>56</v>
      </c>
      <c r="AC30" s="23">
        <f>+'Mensual Septiembre'!$O$34</f>
        <v>72</v>
      </c>
      <c r="AD30" s="23">
        <f>+'Mensual Septiembre'!$O$35</f>
        <v>76</v>
      </c>
      <c r="AE30" s="23">
        <f>+'Mensual Septiembre'!$O$36</f>
        <v>76</v>
      </c>
    </row>
    <row r="32" spans="1:31" ht="36" customHeight="1" x14ac:dyDescent="0.25">
      <c r="A32" s="22"/>
      <c r="B32" s="73" t="str">
        <f>+B27</f>
        <v>Semana 1
01 al 04</v>
      </c>
      <c r="C32" s="74"/>
      <c r="D32" s="74"/>
      <c r="E32" s="74"/>
      <c r="F32" s="75" t="str">
        <f>+F27</f>
        <v>Semana 2
05 al 11</v>
      </c>
      <c r="G32" s="75"/>
      <c r="H32" s="75"/>
      <c r="I32" s="75"/>
      <c r="J32" s="75"/>
      <c r="K32" s="75"/>
      <c r="L32" s="75"/>
      <c r="M32" s="74" t="str">
        <f>+M27</f>
        <v>Semana 3
12 al 18</v>
      </c>
      <c r="N32" s="74"/>
      <c r="O32" s="74"/>
      <c r="P32" s="74"/>
      <c r="Q32" s="74"/>
      <c r="R32" s="74"/>
      <c r="S32" s="74"/>
      <c r="T32" s="75" t="str">
        <f>+T27</f>
        <v>Semana 4
19 al 25</v>
      </c>
      <c r="U32" s="75"/>
      <c r="V32" s="75"/>
      <c r="W32" s="75"/>
      <c r="X32" s="75"/>
      <c r="Y32" s="75"/>
      <c r="Z32" s="75"/>
      <c r="AA32" s="75" t="str">
        <f>+AA27</f>
        <v>Semana 5
26 al 30</v>
      </c>
      <c r="AB32" s="75"/>
      <c r="AC32" s="75"/>
      <c r="AD32" s="75"/>
      <c r="AE32" s="75"/>
    </row>
    <row r="33" spans="1:31" ht="21" customHeight="1" x14ac:dyDescent="0.25">
      <c r="A33" s="22"/>
      <c r="B33" s="21" t="str">
        <f>+B28</f>
        <v>J</v>
      </c>
      <c r="C33" s="21" t="str">
        <f t="shared" ref="C33:AE33" si="3">+C28</f>
        <v>V</v>
      </c>
      <c r="D33" s="21" t="str">
        <f t="shared" si="3"/>
        <v>S</v>
      </c>
      <c r="E33" s="21" t="str">
        <f t="shared" si="3"/>
        <v>D</v>
      </c>
      <c r="F33" s="21" t="str">
        <f t="shared" si="3"/>
        <v>L</v>
      </c>
      <c r="G33" s="21" t="str">
        <f t="shared" si="3"/>
        <v>M</v>
      </c>
      <c r="H33" s="21" t="str">
        <f t="shared" si="3"/>
        <v>M</v>
      </c>
      <c r="I33" s="21" t="str">
        <f t="shared" si="3"/>
        <v>J</v>
      </c>
      <c r="J33" s="21" t="str">
        <f t="shared" si="3"/>
        <v>V</v>
      </c>
      <c r="K33" s="21" t="str">
        <f t="shared" si="3"/>
        <v>S</v>
      </c>
      <c r="L33" s="21" t="str">
        <f t="shared" si="3"/>
        <v>D</v>
      </c>
      <c r="M33" s="21" t="str">
        <f t="shared" si="3"/>
        <v>L</v>
      </c>
      <c r="N33" s="21" t="str">
        <f t="shared" si="3"/>
        <v>M</v>
      </c>
      <c r="O33" s="21" t="str">
        <f t="shared" si="3"/>
        <v>M</v>
      </c>
      <c r="P33" s="21" t="str">
        <f t="shared" si="3"/>
        <v>J</v>
      </c>
      <c r="Q33" s="21" t="str">
        <f t="shared" si="3"/>
        <v>V</v>
      </c>
      <c r="R33" s="21" t="str">
        <f t="shared" si="3"/>
        <v>S</v>
      </c>
      <c r="S33" s="21" t="str">
        <f t="shared" si="3"/>
        <v>D</v>
      </c>
      <c r="T33" s="21" t="str">
        <f t="shared" si="3"/>
        <v>L</v>
      </c>
      <c r="U33" s="21" t="str">
        <f t="shared" si="3"/>
        <v>M</v>
      </c>
      <c r="V33" s="21" t="str">
        <f t="shared" si="3"/>
        <v>M</v>
      </c>
      <c r="W33" s="21" t="str">
        <f t="shared" si="3"/>
        <v>J</v>
      </c>
      <c r="X33" s="21" t="str">
        <f t="shared" si="3"/>
        <v>V</v>
      </c>
      <c r="Y33" s="21" t="str">
        <f t="shared" si="3"/>
        <v>S</v>
      </c>
      <c r="Z33" s="21" t="str">
        <f t="shared" si="3"/>
        <v>D</v>
      </c>
      <c r="AA33" s="21" t="str">
        <f t="shared" si="3"/>
        <v>L</v>
      </c>
      <c r="AB33" s="21" t="str">
        <f t="shared" si="3"/>
        <v>M</v>
      </c>
      <c r="AC33" s="21" t="str">
        <f t="shared" si="3"/>
        <v>M</v>
      </c>
      <c r="AD33" s="21" t="str">
        <f t="shared" si="3"/>
        <v>J</v>
      </c>
      <c r="AE33" s="21" t="str">
        <f t="shared" si="3"/>
        <v>V</v>
      </c>
    </row>
    <row r="34" spans="1:31" ht="36" customHeight="1" x14ac:dyDescent="0.25">
      <c r="A34" s="22" t="s">
        <v>35</v>
      </c>
      <c r="B34" s="23">
        <f>+'Mensual Septiembre'!$W$3</f>
        <v>7</v>
      </c>
      <c r="C34" s="23">
        <f>+'Mensual Septiembre'!$W$4</f>
        <v>4</v>
      </c>
      <c r="D34" s="23">
        <f>+'Mensual Septiembre'!$W$5</f>
        <v>0</v>
      </c>
      <c r="E34" s="23">
        <f>+'Mensual Septiembre'!$W$6</f>
        <v>0</v>
      </c>
      <c r="F34" s="23">
        <f>+'Mensual Septiembre'!$W$8</f>
        <v>3</v>
      </c>
      <c r="G34" s="23">
        <f>+'Mensual Septiembre'!$W$9</f>
        <v>8</v>
      </c>
      <c r="H34" s="23">
        <f>+'Mensual Septiembre'!$W$10</f>
        <v>6</v>
      </c>
      <c r="I34" s="23">
        <f>+'Mensual Septiembre'!$W$11</f>
        <v>1</v>
      </c>
      <c r="J34" s="23">
        <f>+'Mensual Septiembre'!$W$12</f>
        <v>4</v>
      </c>
      <c r="K34" s="23">
        <f>+'Mensual Septiembre'!$W$13</f>
        <v>0</v>
      </c>
      <c r="L34" s="23">
        <f>+'Mensual Septiembre'!$W$14</f>
        <v>0</v>
      </c>
      <c r="M34" s="23">
        <f>+'Mensual Septiembre'!$W$16</f>
        <v>4</v>
      </c>
      <c r="N34" s="23">
        <f>+'Mensual Septiembre'!$W$17</f>
        <v>6</v>
      </c>
      <c r="O34" s="23">
        <f>+'Mensual Septiembre'!$W$18</f>
        <v>4</v>
      </c>
      <c r="P34" s="23">
        <f>+'Mensual Septiembre'!$W$19</f>
        <v>16</v>
      </c>
      <c r="Q34" s="23">
        <f>+'Mensual Septiembre'!$W$20</f>
        <v>0</v>
      </c>
      <c r="R34" s="23">
        <f>+'Mensual Septiembre'!$W$21</f>
        <v>0</v>
      </c>
      <c r="S34" s="23">
        <f>+'Mensual Septiembre'!$W$22</f>
        <v>0</v>
      </c>
      <c r="T34" s="23">
        <f>+'Mensual Septiembre'!$W$24</f>
        <v>4</v>
      </c>
      <c r="U34" s="23">
        <f>+'Mensual Septiembre'!$W$25</f>
        <v>6</v>
      </c>
      <c r="V34" s="23">
        <f>+'Mensual Septiembre'!$W$26</f>
        <v>6</v>
      </c>
      <c r="W34" s="23">
        <f>+'Mensual Septiembre'!$W$27</f>
        <v>5</v>
      </c>
      <c r="X34" s="23">
        <f>+'Mensual Septiembre'!$W$28</f>
        <v>7</v>
      </c>
      <c r="Y34" s="23">
        <f>+'Mensual Septiembre'!$W$29</f>
        <v>0</v>
      </c>
      <c r="Z34" s="23">
        <f>+'Mensual Septiembre'!$W$30</f>
        <v>0</v>
      </c>
      <c r="AA34" s="23">
        <f>+'Mensual Septiembre'!$W$32</f>
        <v>2</v>
      </c>
      <c r="AB34" s="23">
        <f>+'Mensual Septiembre'!$W$33</f>
        <v>4</v>
      </c>
      <c r="AC34" s="23">
        <f>+'Mensual Septiembre'!$W$34</f>
        <v>8</v>
      </c>
      <c r="AD34" s="23">
        <f>+'Mensual Septiembre'!$W$35</f>
        <v>10</v>
      </c>
      <c r="AE34" s="23">
        <f>+'Mensual Septiembre'!$W$36</f>
        <v>9</v>
      </c>
    </row>
    <row r="35" spans="1:31" ht="42.75" x14ac:dyDescent="0.25">
      <c r="A35" s="22" t="s">
        <v>42</v>
      </c>
      <c r="B35" s="23">
        <f>+'Mensual Septiembre'!$X$3</f>
        <v>1</v>
      </c>
      <c r="C35" s="23">
        <f>+'Mensual Septiembre'!$X$4</f>
        <v>5</v>
      </c>
      <c r="D35" s="23">
        <f>+'Mensual Septiembre'!$X$5</f>
        <v>0</v>
      </c>
      <c r="E35" s="23">
        <f>+'Mensual Septiembre'!$X$6</f>
        <v>0</v>
      </c>
      <c r="F35" s="23">
        <f>+'Mensual Septiembre'!$X$8</f>
        <v>4</v>
      </c>
      <c r="G35" s="23">
        <f>+'Mensual Septiembre'!$X$9</f>
        <v>2</v>
      </c>
      <c r="H35" s="23">
        <f>+'Mensual Septiembre'!$X$10</f>
        <v>15</v>
      </c>
      <c r="I35" s="23">
        <f>+'Mensual Septiembre'!$X$11</f>
        <v>3</v>
      </c>
      <c r="J35" s="23">
        <f>+'Mensual Septiembre'!$X$12</f>
        <v>2</v>
      </c>
      <c r="K35" s="23">
        <f>+'Mensual Septiembre'!$X$13</f>
        <v>0</v>
      </c>
      <c r="L35" s="23">
        <f>+'Mensual Septiembre'!$X$14</f>
        <v>0</v>
      </c>
      <c r="M35" s="23">
        <f>+'Mensual Septiembre'!$X$16</f>
        <v>0</v>
      </c>
      <c r="N35" s="23">
        <f>+'Mensual Septiembre'!$X$17</f>
        <v>5</v>
      </c>
      <c r="O35" s="23">
        <f>+'Mensual Septiembre'!$X$18</f>
        <v>5</v>
      </c>
      <c r="P35" s="23">
        <f>+'Mensual Septiembre'!$X$19</f>
        <v>1</v>
      </c>
      <c r="Q35" s="23">
        <f>+'Mensual Septiembre'!$X$20</f>
        <v>0</v>
      </c>
      <c r="R35" s="23">
        <f>+'Mensual Septiembre'!$X$21</f>
        <v>0</v>
      </c>
      <c r="S35" s="23">
        <f>+'Mensual Septiembre'!$X$22</f>
        <v>0</v>
      </c>
      <c r="T35" s="23">
        <f>+'Mensual Septiembre'!$X$24</f>
        <v>16</v>
      </c>
      <c r="U35" s="23">
        <f>+'Mensual Septiembre'!$X$25</f>
        <v>6</v>
      </c>
      <c r="V35" s="23">
        <f>+'Mensual Septiembre'!$X$26</f>
        <v>4</v>
      </c>
      <c r="W35" s="23">
        <f>+'Mensual Septiembre'!$X$27</f>
        <v>3</v>
      </c>
      <c r="X35" s="23">
        <f>+'Mensual Septiembre'!$X$28</f>
        <v>2</v>
      </c>
      <c r="Y35" s="23">
        <f>+'Mensual Septiembre'!$X$29</f>
        <v>0</v>
      </c>
      <c r="Z35" s="23">
        <f>+'Mensual Septiembre'!$X$30</f>
        <v>0</v>
      </c>
      <c r="AA35" s="23">
        <f>+'Mensual Septiembre'!$X$32</f>
        <v>2</v>
      </c>
      <c r="AB35" s="23">
        <f>+'Mensual Septiembre'!$X$33</f>
        <v>5</v>
      </c>
      <c r="AC35" s="23">
        <f>+'Mensual Septiembre'!$X$34</f>
        <v>5</v>
      </c>
      <c r="AD35" s="23">
        <f>+'Mensual Septiembre'!$X$35</f>
        <v>4</v>
      </c>
      <c r="AE35" s="23">
        <f>+'Mensual Septiembre'!$X$36</f>
        <v>3</v>
      </c>
    </row>
    <row r="36" spans="1:31" ht="27.75" customHeight="1" x14ac:dyDescent="0.25">
      <c r="A36" s="22" t="s">
        <v>36</v>
      </c>
      <c r="B36" s="23">
        <f>+'Mensual Septiembre'!$Y$3</f>
        <v>0</v>
      </c>
      <c r="C36" s="23">
        <f>+'Mensual Septiembre'!$Y$4</f>
        <v>0</v>
      </c>
      <c r="D36" s="23">
        <f>+'Mensual Septiembre'!$Y$5</f>
        <v>0</v>
      </c>
      <c r="E36" s="23">
        <f>+'Mensual Septiembre'!$Y$6</f>
        <v>0</v>
      </c>
      <c r="F36" s="23">
        <f>+'Mensual Septiembre'!$Y$8</f>
        <v>0</v>
      </c>
      <c r="G36" s="23">
        <f>+'Mensual Septiembre'!$Y$9</f>
        <v>0</v>
      </c>
      <c r="H36" s="23">
        <f>+'Mensual Septiembre'!$Y$10</f>
        <v>0</v>
      </c>
      <c r="I36" s="23">
        <f>+'Mensual Septiembre'!$Y$11</f>
        <v>0</v>
      </c>
      <c r="J36" s="23">
        <f>+'Mensual Septiembre'!$Y$12</f>
        <v>0</v>
      </c>
      <c r="K36" s="23">
        <f>+'Mensual Septiembre'!$Y$13</f>
        <v>0</v>
      </c>
      <c r="L36" s="23">
        <f>+'Mensual Septiembre'!$Y$14</f>
        <v>0</v>
      </c>
      <c r="M36" s="23">
        <f>+'Mensual Septiembre'!$Y$16</f>
        <v>0</v>
      </c>
      <c r="N36" s="23">
        <f>+'Mensual Septiembre'!$Y$17</f>
        <v>0</v>
      </c>
      <c r="O36" s="23">
        <f>+'Mensual Septiembre'!$Y$18</f>
        <v>0</v>
      </c>
      <c r="P36" s="23">
        <f>+'Mensual Septiembre'!$Y$19</f>
        <v>0</v>
      </c>
      <c r="Q36" s="23">
        <f>+'Mensual Septiembre'!$Y$20</f>
        <v>0</v>
      </c>
      <c r="R36" s="23">
        <f>+'Mensual Septiembre'!$Y$21</f>
        <v>0</v>
      </c>
      <c r="S36" s="23">
        <f>+'Mensual Septiembre'!$Y$22</f>
        <v>0</v>
      </c>
      <c r="T36" s="23">
        <f>+'Mensual Septiembre'!$Y$24</f>
        <v>0</v>
      </c>
      <c r="U36" s="23">
        <f>+'Mensual Septiembre'!$Y$25</f>
        <v>4</v>
      </c>
      <c r="V36" s="23">
        <f>+'Mensual Septiembre'!$Y$26</f>
        <v>0</v>
      </c>
      <c r="W36" s="23">
        <f>+'Mensual Septiembre'!$Y$27</f>
        <v>0</v>
      </c>
      <c r="X36" s="23">
        <f>+'Mensual Septiembre'!$Y$28</f>
        <v>0</v>
      </c>
      <c r="Y36" s="23">
        <f>+'Mensual Septiembre'!$Y$29</f>
        <v>0</v>
      </c>
      <c r="Z36" s="23">
        <f>+'Mensual Septiembre'!$Y$30</f>
        <v>0</v>
      </c>
      <c r="AA36" s="23">
        <f>+'Mensual Septiembre'!$Y$32</f>
        <v>0</v>
      </c>
      <c r="AB36" s="23">
        <f>+'Mensual Septiembre'!$Y$33</f>
        <v>0</v>
      </c>
      <c r="AC36" s="23">
        <f>+'Mensual Septiembre'!$Y$34</f>
        <v>0</v>
      </c>
      <c r="AD36" s="23">
        <f>+'Mensual Septiembre'!$Y$35</f>
        <v>0</v>
      </c>
      <c r="AE36" s="23">
        <f>+'Mensual Septiembre'!$Y$36</f>
        <v>0</v>
      </c>
    </row>
  </sheetData>
  <mergeCells count="25">
    <mergeCell ref="B2:E2"/>
    <mergeCell ref="F2:L2"/>
    <mergeCell ref="M2:S2"/>
    <mergeCell ref="T2:Z2"/>
    <mergeCell ref="AA2:AE2"/>
    <mergeCell ref="B17:E17"/>
    <mergeCell ref="F17:L17"/>
    <mergeCell ref="M17:S17"/>
    <mergeCell ref="T17:Z17"/>
    <mergeCell ref="AA17:AE17"/>
    <mergeCell ref="B12:E12"/>
    <mergeCell ref="F12:L12"/>
    <mergeCell ref="M12:S12"/>
    <mergeCell ref="T12:Z12"/>
    <mergeCell ref="AA12:AE12"/>
    <mergeCell ref="B32:E32"/>
    <mergeCell ref="F32:L32"/>
    <mergeCell ref="M32:S32"/>
    <mergeCell ref="T32:Z32"/>
    <mergeCell ref="AA32:AE32"/>
    <mergeCell ref="B27:E27"/>
    <mergeCell ref="F27:L27"/>
    <mergeCell ref="M27:S27"/>
    <mergeCell ref="T27:Z27"/>
    <mergeCell ref="AA27:AE27"/>
  </mergeCells>
  <conditionalFormatting sqref="B4:AE10">
    <cfRule type="colorScale" priority="25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10:AE10">
    <cfRule type="colorScale" priority="27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4:AE15">
    <cfRule type="colorScale" priority="28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29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19:AE25">
    <cfRule type="colorScale" priority="30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31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C25:AE25">
    <cfRule type="colorScale" priority="32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29:AE30">
    <cfRule type="colorScale" priority="33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34">
      <colorScale>
        <cfvo type="min"/>
        <cfvo type="percentile" val="50"/>
        <cfvo type="max"/>
        <color rgb="FFE9E5EB"/>
        <color rgb="FFBFB4C4"/>
        <color rgb="FF75627D"/>
      </colorScale>
    </cfRule>
  </conditionalFormatting>
  <conditionalFormatting sqref="B34:AE36">
    <cfRule type="colorScale" priority="35">
      <colorScale>
        <cfvo type="min"/>
        <cfvo type="percentile" val="50"/>
        <cfvo type="max"/>
        <color rgb="FFE9E5EB"/>
        <color rgb="FFBFB4C4"/>
        <color rgb="FF75627D"/>
      </colorScale>
    </cfRule>
    <cfRule type="colorScale" priority="36">
      <colorScale>
        <cfvo type="min"/>
        <cfvo type="percentile" val="50"/>
        <cfvo type="max"/>
        <color rgb="FFE9E5EB"/>
        <color rgb="FFBFB4C4"/>
        <color rgb="FF75627D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7C36-95D6-4D97-B3B4-C6D9599B9FB1}">
  <dimension ref="A1:G30"/>
  <sheetViews>
    <sheetView zoomScale="70" zoomScaleNormal="70" workbookViewId="0">
      <selection activeCell="K44" sqref="K44"/>
    </sheetView>
  </sheetViews>
  <sheetFormatPr baseColWidth="10" defaultRowHeight="15" x14ac:dyDescent="0.25"/>
  <sheetData>
    <row r="1" spans="1:7" x14ac:dyDescent="0.25">
      <c r="A1" s="6">
        <f>+'Mensual Septiembre'!P3</f>
        <v>7</v>
      </c>
      <c r="B1" s="6">
        <f>+'Mensual Septiembre'!Q3</f>
        <v>0</v>
      </c>
      <c r="C1" s="6">
        <f>+'Mensual Septiembre'!R3</f>
        <v>21</v>
      </c>
      <c r="D1" s="6">
        <f>+'Mensual Septiembre'!S3</f>
        <v>27</v>
      </c>
      <c r="E1" s="6">
        <f>+'Mensual Septiembre'!T3</f>
        <v>13</v>
      </c>
      <c r="F1" s="6">
        <f>+'Mensual Septiembre'!U3</f>
        <v>3</v>
      </c>
      <c r="G1">
        <f>SUM(A1:F1)</f>
        <v>71</v>
      </c>
    </row>
    <row r="2" spans="1:7" x14ac:dyDescent="0.25">
      <c r="A2" s="6">
        <f>+'Mensual Septiembre'!P4</f>
        <v>8</v>
      </c>
      <c r="B2" s="6">
        <f>+'Mensual Septiembre'!Q4</f>
        <v>0</v>
      </c>
      <c r="C2" s="6">
        <f>+'Mensual Septiembre'!R4</f>
        <v>12</v>
      </c>
      <c r="D2" s="6">
        <f>+'Mensual Septiembre'!S4</f>
        <v>26</v>
      </c>
      <c r="E2" s="6">
        <f>+'Mensual Septiembre'!T4</f>
        <v>9</v>
      </c>
      <c r="F2" s="6">
        <f>+'Mensual Septiembre'!U4</f>
        <v>4</v>
      </c>
      <c r="G2">
        <f t="shared" ref="G2:G30" si="0">SUM(A2:F2)</f>
        <v>59</v>
      </c>
    </row>
    <row r="3" spans="1:7" x14ac:dyDescent="0.25">
      <c r="A3" s="6">
        <f>+'Mensual Septiembre'!P5</f>
        <v>0</v>
      </c>
      <c r="B3" s="6">
        <f>+'Mensual Septiembre'!Q5</f>
        <v>0</v>
      </c>
      <c r="C3" s="6">
        <f>+'Mensual Septiembre'!R5</f>
        <v>0</v>
      </c>
      <c r="D3" s="6">
        <f>+'Mensual Septiembre'!S5</f>
        <v>0</v>
      </c>
      <c r="E3" s="6">
        <f>+'Mensual Septiembre'!T5</f>
        <v>0</v>
      </c>
      <c r="F3" s="6">
        <f>+'Mensual Septiembre'!U5</f>
        <v>0</v>
      </c>
      <c r="G3">
        <f t="shared" si="0"/>
        <v>0</v>
      </c>
    </row>
    <row r="4" spans="1:7" x14ac:dyDescent="0.25">
      <c r="A4" s="6">
        <f>+'Mensual Septiembre'!P6</f>
        <v>0</v>
      </c>
      <c r="B4" s="6">
        <f>+'Mensual Septiembre'!Q6</f>
        <v>0</v>
      </c>
      <c r="C4" s="6">
        <f>+'Mensual Septiembre'!R6</f>
        <v>0</v>
      </c>
      <c r="D4" s="6">
        <f>+'Mensual Septiembre'!S6</f>
        <v>0</v>
      </c>
      <c r="E4" s="6">
        <f>+'Mensual Septiembre'!T6</f>
        <v>0</v>
      </c>
      <c r="F4" s="6">
        <f>+'Mensual Septiembre'!U6</f>
        <v>0</v>
      </c>
      <c r="G4">
        <f t="shared" si="0"/>
        <v>0</v>
      </c>
    </row>
    <row r="5" spans="1:7" x14ac:dyDescent="0.25">
      <c r="A5" s="6">
        <f>+'Mensual Septiembre'!P8</f>
        <v>8</v>
      </c>
      <c r="B5" s="6">
        <f>+'Mensual Septiembre'!Q8</f>
        <v>0</v>
      </c>
      <c r="C5" s="6">
        <f>+'Mensual Septiembre'!R8</f>
        <v>9</v>
      </c>
      <c r="D5" s="6">
        <f>+'Mensual Septiembre'!S8</f>
        <v>27</v>
      </c>
      <c r="E5" s="6">
        <f>+'Mensual Septiembre'!T8</f>
        <v>9</v>
      </c>
      <c r="F5" s="6">
        <f>+'Mensual Septiembre'!U8</f>
        <v>3</v>
      </c>
      <c r="G5">
        <f t="shared" si="0"/>
        <v>56</v>
      </c>
    </row>
    <row r="6" spans="1:7" x14ac:dyDescent="0.25">
      <c r="A6" s="6">
        <f>+'Mensual Septiembre'!P9</f>
        <v>6</v>
      </c>
      <c r="B6" s="6">
        <f>+'Mensual Septiembre'!Q9</f>
        <v>0</v>
      </c>
      <c r="C6" s="6">
        <f>+'Mensual Septiembre'!R9</f>
        <v>10</v>
      </c>
      <c r="D6" s="6">
        <f>+'Mensual Septiembre'!S9</f>
        <v>17</v>
      </c>
      <c r="E6" s="6">
        <f>+'Mensual Septiembre'!T9</f>
        <v>11</v>
      </c>
      <c r="F6" s="6">
        <f>+'Mensual Septiembre'!U9</f>
        <v>4</v>
      </c>
      <c r="G6">
        <f t="shared" si="0"/>
        <v>48</v>
      </c>
    </row>
    <row r="7" spans="1:7" x14ac:dyDescent="0.25">
      <c r="A7" s="6">
        <f>+'Mensual Septiembre'!P10</f>
        <v>7</v>
      </c>
      <c r="B7" s="6">
        <f>+'Mensual Septiembre'!Q10</f>
        <v>0</v>
      </c>
      <c r="C7" s="6">
        <f>+'Mensual Septiembre'!R10</f>
        <v>21</v>
      </c>
      <c r="D7" s="6">
        <f>+'Mensual Septiembre'!S10</f>
        <v>25</v>
      </c>
      <c r="E7" s="6">
        <f>+'Mensual Septiembre'!T10</f>
        <v>10</v>
      </c>
      <c r="F7" s="6">
        <f>+'Mensual Septiembre'!U10</f>
        <v>2</v>
      </c>
      <c r="G7">
        <f t="shared" si="0"/>
        <v>65</v>
      </c>
    </row>
    <row r="8" spans="1:7" x14ac:dyDescent="0.25">
      <c r="A8" s="6">
        <f>+'Mensual Septiembre'!P11</f>
        <v>13</v>
      </c>
      <c r="B8" s="6">
        <f>+'Mensual Septiembre'!Q11</f>
        <v>0</v>
      </c>
      <c r="C8" s="6">
        <f>+'Mensual Septiembre'!R11</f>
        <v>16</v>
      </c>
      <c r="D8" s="6">
        <f>+'Mensual Septiembre'!S11</f>
        <v>31</v>
      </c>
      <c r="E8" s="6">
        <f>+'Mensual Septiembre'!T11</f>
        <v>10</v>
      </c>
      <c r="F8" s="6">
        <f>+'Mensual Septiembre'!U11</f>
        <v>5</v>
      </c>
      <c r="G8">
        <f t="shared" si="0"/>
        <v>75</v>
      </c>
    </row>
    <row r="9" spans="1:7" x14ac:dyDescent="0.25">
      <c r="A9" s="6">
        <f>+'Mensual Septiembre'!P12</f>
        <v>6</v>
      </c>
      <c r="B9" s="6">
        <f>+'Mensual Septiembre'!Q12</f>
        <v>0</v>
      </c>
      <c r="C9" s="6">
        <f>+'Mensual Septiembre'!R12</f>
        <v>13</v>
      </c>
      <c r="D9" s="6">
        <f>+'Mensual Septiembre'!S12</f>
        <v>19</v>
      </c>
      <c r="E9" s="6">
        <f>+'Mensual Septiembre'!T12</f>
        <v>8</v>
      </c>
      <c r="F9" s="6">
        <f>+'Mensual Septiembre'!U12</f>
        <v>3</v>
      </c>
      <c r="G9">
        <f t="shared" si="0"/>
        <v>49</v>
      </c>
    </row>
    <row r="10" spans="1:7" x14ac:dyDescent="0.25">
      <c r="A10" s="6">
        <f>+'Mensual Septiembre'!P13</f>
        <v>0</v>
      </c>
      <c r="B10" s="6">
        <f>+'Mensual Septiembre'!Q13</f>
        <v>0</v>
      </c>
      <c r="C10" s="6">
        <f>+'Mensual Septiembre'!R13</f>
        <v>0</v>
      </c>
      <c r="D10" s="6">
        <f>+'Mensual Septiembre'!S13</f>
        <v>0</v>
      </c>
      <c r="E10" s="6">
        <f>+'Mensual Septiembre'!T13</f>
        <v>0</v>
      </c>
      <c r="F10" s="6">
        <f>+'Mensual Septiembre'!U13</f>
        <v>0</v>
      </c>
      <c r="G10">
        <f t="shared" si="0"/>
        <v>0</v>
      </c>
    </row>
    <row r="11" spans="1:7" x14ac:dyDescent="0.25">
      <c r="A11" s="6">
        <f>+'Mensual Septiembre'!P14</f>
        <v>0</v>
      </c>
      <c r="B11" s="6">
        <f>+'Mensual Septiembre'!Q14</f>
        <v>0</v>
      </c>
      <c r="C11" s="6">
        <f>+'Mensual Septiembre'!R14</f>
        <v>0</v>
      </c>
      <c r="D11" s="6">
        <f>+'Mensual Septiembre'!S14</f>
        <v>0</v>
      </c>
      <c r="E11" s="6">
        <f>+'Mensual Septiembre'!T14</f>
        <v>0</v>
      </c>
      <c r="F11" s="6">
        <f>+'Mensual Septiembre'!U14</f>
        <v>0</v>
      </c>
      <c r="G11">
        <f t="shared" si="0"/>
        <v>0</v>
      </c>
    </row>
    <row r="12" spans="1:7" x14ac:dyDescent="0.25">
      <c r="A12" s="6">
        <f>+'Mensual Septiembre'!P16</f>
        <v>0</v>
      </c>
      <c r="B12" s="6">
        <f>+'Mensual Septiembre'!Q16</f>
        <v>0</v>
      </c>
      <c r="C12" s="6">
        <f>+'Mensual Septiembre'!R16</f>
        <v>0</v>
      </c>
      <c r="D12" s="6">
        <f>+'Mensual Septiembre'!S16</f>
        <v>0</v>
      </c>
      <c r="E12" s="6">
        <f>+'Mensual Septiembre'!T16</f>
        <v>0</v>
      </c>
      <c r="F12" s="6">
        <f>+'Mensual Septiembre'!U16</f>
        <v>0</v>
      </c>
      <c r="G12">
        <f t="shared" si="0"/>
        <v>0</v>
      </c>
    </row>
    <row r="13" spans="1:7" x14ac:dyDescent="0.25">
      <c r="A13" s="6">
        <f>+'Mensual Septiembre'!P17</f>
        <v>0</v>
      </c>
      <c r="B13" s="6">
        <f>+'Mensual Septiembre'!Q17</f>
        <v>0</v>
      </c>
      <c r="C13" s="6">
        <f>+'Mensual Septiembre'!R17</f>
        <v>12</v>
      </c>
      <c r="D13" s="6">
        <f>+'Mensual Septiembre'!S17</f>
        <v>31</v>
      </c>
      <c r="E13" s="6">
        <f>+'Mensual Septiembre'!T17</f>
        <v>12</v>
      </c>
      <c r="F13" s="6">
        <f>+'Mensual Septiembre'!U17</f>
        <v>4</v>
      </c>
      <c r="G13">
        <f t="shared" si="0"/>
        <v>59</v>
      </c>
    </row>
    <row r="14" spans="1:7" x14ac:dyDescent="0.25">
      <c r="A14" s="6">
        <f>+'Mensual Septiembre'!P18</f>
        <v>0</v>
      </c>
      <c r="B14" s="6">
        <f>+'Mensual Septiembre'!Q18</f>
        <v>0</v>
      </c>
      <c r="C14" s="6">
        <f>+'Mensual Septiembre'!R18</f>
        <v>7</v>
      </c>
      <c r="D14" s="6">
        <f>+'Mensual Septiembre'!S18</f>
        <v>22</v>
      </c>
      <c r="E14" s="6">
        <f>+'Mensual Septiembre'!T18</f>
        <v>7</v>
      </c>
      <c r="F14" s="6">
        <f>+'Mensual Septiembre'!U18</f>
        <v>4</v>
      </c>
      <c r="G14">
        <f t="shared" si="0"/>
        <v>40</v>
      </c>
    </row>
    <row r="15" spans="1:7" x14ac:dyDescent="0.25">
      <c r="A15" s="6">
        <f>+'Mensual Septiembre'!P19</f>
        <v>0</v>
      </c>
      <c r="B15" s="6">
        <f>+'Mensual Septiembre'!Q19</f>
        <v>0</v>
      </c>
      <c r="C15" s="6">
        <f>+'Mensual Septiembre'!R19</f>
        <v>10</v>
      </c>
      <c r="D15" s="6">
        <f>+'Mensual Septiembre'!S19</f>
        <v>13</v>
      </c>
      <c r="E15" s="6">
        <f>+'Mensual Septiembre'!T19</f>
        <v>5</v>
      </c>
      <c r="F15" s="6">
        <f>+'Mensual Septiembre'!U19</f>
        <v>0</v>
      </c>
      <c r="G15">
        <f t="shared" si="0"/>
        <v>28</v>
      </c>
    </row>
    <row r="16" spans="1:7" x14ac:dyDescent="0.25">
      <c r="A16" s="6">
        <f>+'Mensual Septiembre'!P20</f>
        <v>0</v>
      </c>
      <c r="B16" s="6">
        <f>+'Mensual Septiembre'!Q20</f>
        <v>0</v>
      </c>
      <c r="C16" s="6">
        <f>+'Mensual Septiembre'!R20</f>
        <v>0</v>
      </c>
      <c r="D16" s="6">
        <f>+'Mensual Septiembre'!S20</f>
        <v>0</v>
      </c>
      <c r="E16" s="6">
        <f>+'Mensual Septiembre'!T20</f>
        <v>0</v>
      </c>
      <c r="F16" s="6">
        <f>+'Mensual Septiembre'!U20</f>
        <v>0</v>
      </c>
      <c r="G16">
        <f t="shared" si="0"/>
        <v>0</v>
      </c>
    </row>
    <row r="17" spans="1:7" x14ac:dyDescent="0.25">
      <c r="A17" s="6">
        <f>+'Mensual Septiembre'!P21</f>
        <v>0</v>
      </c>
      <c r="B17" s="6">
        <f>+'Mensual Septiembre'!Q21</f>
        <v>0</v>
      </c>
      <c r="C17" s="6">
        <f>+'Mensual Septiembre'!R21</f>
        <v>0</v>
      </c>
      <c r="D17" s="6">
        <f>+'Mensual Septiembre'!S21</f>
        <v>0</v>
      </c>
      <c r="E17" s="6">
        <f>+'Mensual Septiembre'!T21</f>
        <v>0</v>
      </c>
      <c r="F17" s="6">
        <f>+'Mensual Septiembre'!U21</f>
        <v>0</v>
      </c>
      <c r="G17">
        <f t="shared" si="0"/>
        <v>0</v>
      </c>
    </row>
    <row r="18" spans="1:7" x14ac:dyDescent="0.25">
      <c r="A18" s="6">
        <f>+'Mensual Septiembre'!P22</f>
        <v>0</v>
      </c>
      <c r="B18" s="6">
        <f>+'Mensual Septiembre'!Q22</f>
        <v>0</v>
      </c>
      <c r="C18" s="6">
        <f>+'Mensual Septiembre'!R22</f>
        <v>0</v>
      </c>
      <c r="D18" s="6">
        <f>+'Mensual Septiembre'!S22</f>
        <v>0</v>
      </c>
      <c r="E18" s="6">
        <f>+'Mensual Septiembre'!T22</f>
        <v>0</v>
      </c>
      <c r="F18" s="6">
        <f>+'Mensual Septiembre'!U22</f>
        <v>0</v>
      </c>
      <c r="G18">
        <f t="shared" si="0"/>
        <v>0</v>
      </c>
    </row>
    <row r="19" spans="1:7" x14ac:dyDescent="0.25">
      <c r="A19" s="6">
        <f>+'Mensual Septiembre'!P24</f>
        <v>9</v>
      </c>
      <c r="B19" s="6">
        <f>+'Mensual Septiembre'!Q24</f>
        <v>0</v>
      </c>
      <c r="C19" s="6">
        <f>+'Mensual Septiembre'!R24</f>
        <v>20</v>
      </c>
      <c r="D19" s="6">
        <f>+'Mensual Septiembre'!S24</f>
        <v>18</v>
      </c>
      <c r="E19" s="6">
        <f>+'Mensual Septiembre'!T24</f>
        <v>11</v>
      </c>
      <c r="F19" s="6">
        <f>+'Mensual Septiembre'!U24</f>
        <v>1</v>
      </c>
      <c r="G19">
        <f t="shared" si="0"/>
        <v>59</v>
      </c>
    </row>
    <row r="20" spans="1:7" x14ac:dyDescent="0.25">
      <c r="A20" s="6">
        <f>+'Mensual Septiembre'!P25</f>
        <v>7</v>
      </c>
      <c r="B20" s="6">
        <f>+'Mensual Septiembre'!Q25</f>
        <v>0</v>
      </c>
      <c r="C20" s="6">
        <f>+'Mensual Septiembre'!R25</f>
        <v>13</v>
      </c>
      <c r="D20" s="6">
        <f>+'Mensual Septiembre'!S25</f>
        <v>26</v>
      </c>
      <c r="E20" s="6">
        <f>+'Mensual Septiembre'!T25</f>
        <v>22</v>
      </c>
      <c r="F20" s="6">
        <f>+'Mensual Septiembre'!U25</f>
        <v>0</v>
      </c>
      <c r="G20">
        <f t="shared" si="0"/>
        <v>68</v>
      </c>
    </row>
    <row r="21" spans="1:7" x14ac:dyDescent="0.25">
      <c r="A21" s="6">
        <f>+'Mensual Septiembre'!P26</f>
        <v>7</v>
      </c>
      <c r="B21" s="6">
        <f>+'Mensual Septiembre'!Q26</f>
        <v>0</v>
      </c>
      <c r="C21" s="6">
        <f>+'Mensual Septiembre'!R26</f>
        <v>12</v>
      </c>
      <c r="D21" s="6">
        <f>+'Mensual Septiembre'!S26</f>
        <v>23</v>
      </c>
      <c r="E21" s="6">
        <f>+'Mensual Septiembre'!T26</f>
        <v>8</v>
      </c>
      <c r="F21" s="6">
        <f>+'Mensual Septiembre'!U26</f>
        <v>3</v>
      </c>
      <c r="G21">
        <f t="shared" si="0"/>
        <v>53</v>
      </c>
    </row>
    <row r="22" spans="1:7" x14ac:dyDescent="0.25">
      <c r="A22" s="6">
        <f>+'Mensual Septiembre'!P27</f>
        <v>7</v>
      </c>
      <c r="B22" s="6">
        <f>+'Mensual Septiembre'!Q27</f>
        <v>0</v>
      </c>
      <c r="C22" s="6">
        <f>+'Mensual Septiembre'!R27</f>
        <v>13</v>
      </c>
      <c r="D22" s="6">
        <f>+'Mensual Septiembre'!S27</f>
        <v>31</v>
      </c>
      <c r="E22" s="6">
        <f>+'Mensual Septiembre'!T27</f>
        <v>10</v>
      </c>
      <c r="F22" s="6">
        <f>+'Mensual Septiembre'!U27</f>
        <v>7</v>
      </c>
      <c r="G22">
        <f t="shared" si="0"/>
        <v>68</v>
      </c>
    </row>
    <row r="23" spans="1:7" x14ac:dyDescent="0.25">
      <c r="A23" s="6">
        <f>+'Mensual Septiembre'!P28</f>
        <v>3</v>
      </c>
      <c r="B23" s="6">
        <f>+'Mensual Septiembre'!Q28</f>
        <v>0</v>
      </c>
      <c r="C23" s="6">
        <f>+'Mensual Septiembre'!R28</f>
        <v>12</v>
      </c>
      <c r="D23" s="6">
        <f>+'Mensual Septiembre'!S28</f>
        <v>23</v>
      </c>
      <c r="E23" s="6">
        <f>+'Mensual Septiembre'!T28</f>
        <v>8</v>
      </c>
      <c r="F23" s="6">
        <f>+'Mensual Septiembre'!U28</f>
        <v>2</v>
      </c>
      <c r="G23">
        <f t="shared" si="0"/>
        <v>48</v>
      </c>
    </row>
    <row r="24" spans="1:7" x14ac:dyDescent="0.25">
      <c r="A24" s="6">
        <f>+'Mensual Septiembre'!P29</f>
        <v>0</v>
      </c>
      <c r="B24" s="6">
        <f>+'Mensual Septiembre'!Q29</f>
        <v>0</v>
      </c>
      <c r="C24" s="6">
        <f>+'Mensual Septiembre'!R29</f>
        <v>0</v>
      </c>
      <c r="D24" s="6">
        <f>+'Mensual Septiembre'!S29</f>
        <v>0</v>
      </c>
      <c r="E24" s="6">
        <f>+'Mensual Septiembre'!T29</f>
        <v>0</v>
      </c>
      <c r="F24" s="6">
        <f>+'Mensual Septiembre'!U29</f>
        <v>0</v>
      </c>
      <c r="G24">
        <f t="shared" si="0"/>
        <v>0</v>
      </c>
    </row>
    <row r="25" spans="1:7" x14ac:dyDescent="0.25">
      <c r="A25" s="6">
        <f>+'Mensual Septiembre'!P30</f>
        <v>0</v>
      </c>
      <c r="B25" s="6">
        <f>+'Mensual Septiembre'!Q30</f>
        <v>0</v>
      </c>
      <c r="C25" s="6">
        <f>+'Mensual Septiembre'!R30</f>
        <v>0</v>
      </c>
      <c r="D25" s="6">
        <f>+'Mensual Septiembre'!S30</f>
        <v>0</v>
      </c>
      <c r="E25" s="6">
        <f>+'Mensual Septiembre'!T30</f>
        <v>0</v>
      </c>
      <c r="F25" s="6">
        <f>+'Mensual Septiembre'!U30</f>
        <v>0</v>
      </c>
      <c r="G25">
        <f t="shared" si="0"/>
        <v>0</v>
      </c>
    </row>
    <row r="26" spans="1:7" x14ac:dyDescent="0.25">
      <c r="A26" s="6">
        <f>+'Mensual Septiembre'!P32</f>
        <v>8</v>
      </c>
      <c r="B26" s="6">
        <f>+'Mensual Septiembre'!Q32</f>
        <v>0</v>
      </c>
      <c r="C26" s="6">
        <f>+'Mensual Septiembre'!R32</f>
        <v>11</v>
      </c>
      <c r="D26" s="6">
        <f>+'Mensual Septiembre'!S32</f>
        <v>13</v>
      </c>
      <c r="E26" s="6">
        <f>+'Mensual Septiembre'!T32</f>
        <v>13</v>
      </c>
      <c r="F26" s="6">
        <f>+'Mensual Septiembre'!U32</f>
        <v>1</v>
      </c>
      <c r="G26">
        <f t="shared" si="0"/>
        <v>46</v>
      </c>
    </row>
    <row r="27" spans="1:7" x14ac:dyDescent="0.25">
      <c r="A27" s="6">
        <f>+'Mensual Septiembre'!P33</f>
        <v>3</v>
      </c>
      <c r="B27" s="6">
        <f>+'Mensual Septiembre'!Q33</f>
        <v>0</v>
      </c>
      <c r="C27" s="6">
        <f>+'Mensual Septiembre'!R33</f>
        <v>5</v>
      </c>
      <c r="D27" s="6">
        <f>+'Mensual Septiembre'!S33</f>
        <v>15</v>
      </c>
      <c r="E27" s="6">
        <f>+'Mensual Septiembre'!T33</f>
        <v>5</v>
      </c>
      <c r="F27" s="6">
        <f>+'Mensual Septiembre'!U33</f>
        <v>2</v>
      </c>
      <c r="G27">
        <f t="shared" si="0"/>
        <v>30</v>
      </c>
    </row>
    <row r="28" spans="1:7" x14ac:dyDescent="0.25">
      <c r="A28" s="6">
        <f>+'Mensual Septiembre'!P34</f>
        <v>10</v>
      </c>
      <c r="B28" s="6">
        <f>+'Mensual Septiembre'!Q34</f>
        <v>0</v>
      </c>
      <c r="C28" s="6">
        <f>+'Mensual Septiembre'!R34</f>
        <v>6</v>
      </c>
      <c r="D28" s="6">
        <f>+'Mensual Septiembre'!S34</f>
        <v>16</v>
      </c>
      <c r="E28" s="6">
        <f>+'Mensual Septiembre'!T34</f>
        <v>11</v>
      </c>
      <c r="F28" s="6">
        <f>+'Mensual Septiembre'!U34</f>
        <v>2</v>
      </c>
      <c r="G28">
        <f t="shared" si="0"/>
        <v>45</v>
      </c>
    </row>
    <row r="29" spans="1:7" x14ac:dyDescent="0.25">
      <c r="A29" s="6">
        <f>+'Mensual Septiembre'!P35</f>
        <v>0</v>
      </c>
      <c r="B29" s="6">
        <f>+'Mensual Septiembre'!Q35</f>
        <v>0</v>
      </c>
      <c r="C29" s="6">
        <f>+'Mensual Septiembre'!R35</f>
        <v>0</v>
      </c>
      <c r="D29" s="6">
        <f>+'Mensual Septiembre'!S35</f>
        <v>0</v>
      </c>
      <c r="E29" s="6">
        <f>+'Mensual Septiembre'!T35</f>
        <v>0</v>
      </c>
      <c r="F29" s="6">
        <f>+'Mensual Septiembre'!U35</f>
        <v>0</v>
      </c>
      <c r="G29">
        <f t="shared" si="0"/>
        <v>0</v>
      </c>
    </row>
    <row r="30" spans="1:7" x14ac:dyDescent="0.25">
      <c r="A30" s="6">
        <f>+'Mensual Septiembre'!P36</f>
        <v>0</v>
      </c>
      <c r="B30" s="6">
        <f>+'Mensual Septiembre'!Q36</f>
        <v>0</v>
      </c>
      <c r="C30" s="6">
        <f>+'Mensual Septiembre'!R36</f>
        <v>0</v>
      </c>
      <c r="D30" s="6">
        <f>+'Mensual Septiembre'!S36</f>
        <v>0</v>
      </c>
      <c r="E30" s="6">
        <f>+'Mensual Septiembre'!T36</f>
        <v>0</v>
      </c>
      <c r="F30" s="6">
        <f>+'Mensual Septiembre'!U36</f>
        <v>0</v>
      </c>
      <c r="G30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EEDA-0F0F-4168-9D2B-9C9C37B09A9D}">
  <dimension ref="A1:J8"/>
  <sheetViews>
    <sheetView topLeftCell="C8" zoomScale="70" zoomScaleNormal="70" workbookViewId="0">
      <selection activeCell="B12" sqref="B12"/>
    </sheetView>
  </sheetViews>
  <sheetFormatPr baseColWidth="10" defaultRowHeight="15" x14ac:dyDescent="0.25"/>
  <cols>
    <col min="1" max="1" width="35.7109375" bestFit="1" customWidth="1"/>
    <col min="2" max="2" width="36.5703125" bestFit="1" customWidth="1"/>
    <col min="3" max="5" width="33.28515625" customWidth="1"/>
    <col min="6" max="6" width="19.5703125" bestFit="1" customWidth="1"/>
    <col min="7" max="7" width="36" bestFit="1" customWidth="1"/>
    <col min="8" max="8" width="43.7109375" bestFit="1" customWidth="1"/>
    <col min="9" max="9" width="37.85546875" bestFit="1" customWidth="1"/>
  </cols>
  <sheetData>
    <row r="1" spans="1:10" ht="30" x14ac:dyDescent="0.25">
      <c r="B1" s="25" t="s">
        <v>63</v>
      </c>
      <c r="C1" s="25" t="s">
        <v>64</v>
      </c>
      <c r="D1" s="17" t="s">
        <v>41</v>
      </c>
      <c r="E1" s="17" t="s">
        <v>40</v>
      </c>
      <c r="F1" s="25" t="s">
        <v>7</v>
      </c>
      <c r="G1" s="25" t="s">
        <v>26</v>
      </c>
      <c r="H1" s="17" t="s">
        <v>35</v>
      </c>
      <c r="I1" s="25" t="s">
        <v>42</v>
      </c>
      <c r="J1" s="17" t="s">
        <v>36</v>
      </c>
    </row>
    <row r="2" spans="1:10" x14ac:dyDescent="0.25">
      <c r="A2" s="24" t="s">
        <v>56</v>
      </c>
      <c r="B2">
        <f>+'Mensual Septiembre'!J59+'Mensual Septiembre'!J66+'Mensual Septiembre'!J73+'Mensual Septiembre'!J80</f>
        <v>0</v>
      </c>
      <c r="C2">
        <f>+'Mensual Septiembre'!K59+'Mensual Septiembre'!K66+'Mensual Septiembre'!K73+'Mensual Septiembre'!K80</f>
        <v>0</v>
      </c>
      <c r="D2">
        <f>+'Mensual Septiembre'!L59+'Mensual Septiembre'!L66+'Mensual Septiembre'!L73+'Mensual Septiembre'!L80</f>
        <v>0</v>
      </c>
      <c r="E2">
        <f>+'Mensual Septiembre'!M59+'Mensual Septiembre'!M66+'Mensual Septiembre'!M73+'Mensual Septiembre'!M80</f>
        <v>0</v>
      </c>
      <c r="F2">
        <f>+'Mensual Septiembre'!N59+'Mensual Septiembre'!N66+'Mensual Septiembre'!N73+'Mensual Septiembre'!N80</f>
        <v>97</v>
      </c>
      <c r="G2">
        <f>+'Mensual Septiembre'!O59+'Mensual Septiembre'!O66+'Mensual Septiembre'!O73+'Mensual Septiembre'!O80</f>
        <v>501</v>
      </c>
      <c r="H2">
        <f>+'Mensual Septiembre'!P59+'Mensual Septiembre'!P66+'Mensual Septiembre'!P73+'Mensual Septiembre'!P80</f>
        <v>0</v>
      </c>
      <c r="I2">
        <f>+'Mensual Septiembre'!Q59+'Mensual Septiembre'!Q66+'Mensual Septiembre'!Q73+'Mensual Septiembre'!Q80</f>
        <v>0</v>
      </c>
      <c r="J2">
        <f>+'Mensual Septiembre'!R59+'Mensual Septiembre'!R66+'Mensual Septiembre'!R73+'Mensual Septiembre'!R80</f>
        <v>0</v>
      </c>
    </row>
    <row r="3" spans="1:10" x14ac:dyDescent="0.25">
      <c r="A3" s="24" t="s">
        <v>57</v>
      </c>
      <c r="B3">
        <f>+'Mensual Septiembre'!J58+'Mensual Septiembre'!J65+'Mensual Septiembre'!J72+'Mensual Septiembre'!J79</f>
        <v>0</v>
      </c>
      <c r="C3">
        <f>+'Mensual Septiembre'!K58+'Mensual Septiembre'!K65+'Mensual Septiembre'!K72+'Mensual Septiembre'!K79</f>
        <v>0</v>
      </c>
      <c r="D3">
        <f>+'Mensual Septiembre'!L58+'Mensual Septiembre'!L65+'Mensual Septiembre'!L72+'Mensual Septiembre'!L79</f>
        <v>0</v>
      </c>
      <c r="E3">
        <f>+'Mensual Septiembre'!M58+'Mensual Septiembre'!M65+'Mensual Septiembre'!M72+'Mensual Septiembre'!M79</f>
        <v>0</v>
      </c>
      <c r="F3">
        <f>+'Mensual Septiembre'!N58+'Mensual Septiembre'!N65+'Mensual Septiembre'!N72+'Mensual Septiembre'!N79</f>
        <v>117</v>
      </c>
      <c r="G3">
        <f>+'Mensual Septiembre'!O58+'Mensual Septiembre'!O65+'Mensual Septiembre'!O72+'Mensual Septiembre'!O79</f>
        <v>376</v>
      </c>
      <c r="H3">
        <f>+'Mensual Septiembre'!P58+'Mensual Septiembre'!P65+'Mensual Septiembre'!P72+'Mensual Septiembre'!P79</f>
        <v>0</v>
      </c>
      <c r="I3">
        <f>+'Mensual Septiembre'!Q58+'Mensual Septiembre'!Q65+'Mensual Septiembre'!Q72+'Mensual Septiembre'!Q79</f>
        <v>0</v>
      </c>
      <c r="J3">
        <f>+'Mensual Septiembre'!R58+'Mensual Septiembre'!R65+'Mensual Septiembre'!R72+'Mensual Septiembre'!R79</f>
        <v>0</v>
      </c>
    </row>
    <row r="4" spans="1:10" x14ac:dyDescent="0.25">
      <c r="A4" s="24" t="s">
        <v>58</v>
      </c>
      <c r="B4">
        <f>+'Mensual Septiembre'!J57+'Mensual Septiembre'!J64+'Mensual Septiembre'!J71+'Mensual Septiembre'!J78+'Mensual Septiembre'!J85</f>
        <v>178</v>
      </c>
      <c r="C4">
        <f>+'Mensual Septiembre'!K57+'Mensual Septiembre'!K64+'Mensual Septiembre'!K71+'Mensual Septiembre'!K78+'Mensual Septiembre'!K85</f>
        <v>28</v>
      </c>
      <c r="D4">
        <f>+'Mensual Septiembre'!L57+'Mensual Septiembre'!L64+'Mensual Septiembre'!L71+'Mensual Septiembre'!L78+'Mensual Septiembre'!L85</f>
        <v>156</v>
      </c>
      <c r="E4">
        <f>+'Mensual Septiembre'!M57+'Mensual Septiembre'!M64+'Mensual Septiembre'!M71+'Mensual Septiembre'!M78+'Mensual Septiembre'!M85</f>
        <v>73</v>
      </c>
      <c r="F4">
        <f>+'Mensual Septiembre'!N57+'Mensual Septiembre'!N64+'Mensual Septiembre'!N71+'Mensual Septiembre'!N78+'Mensual Septiembre'!N85</f>
        <v>132</v>
      </c>
      <c r="G4">
        <f>+'Mensual Septiembre'!O57+'Mensual Septiembre'!O64+'Mensual Septiembre'!O71+'Mensual Septiembre'!O78+'Mensual Septiembre'!O85</f>
        <v>448</v>
      </c>
      <c r="H4">
        <f>+'Mensual Septiembre'!P57+'Mensual Septiembre'!P64+'Mensual Septiembre'!P71+'Mensual Septiembre'!P78+'Mensual Septiembre'!P85</f>
        <v>24</v>
      </c>
      <c r="I4">
        <f>+'Mensual Septiembre'!Q57+'Mensual Septiembre'!Q64+'Mensual Septiembre'!Q71+'Mensual Septiembre'!Q78+'Mensual Septiembre'!Q85</f>
        <v>12</v>
      </c>
      <c r="J4">
        <f>+'Mensual Septiembre'!R57+'Mensual Septiembre'!R64+'Mensual Septiembre'!R71+'Mensual Septiembre'!R78+'Mensual Septiembre'!R85</f>
        <v>0</v>
      </c>
    </row>
    <row r="5" spans="1:10" x14ac:dyDescent="0.25">
      <c r="A5" s="24" t="s">
        <v>59</v>
      </c>
      <c r="B5">
        <f>+'Mensual Septiembre'!J56+'Mensual Septiembre'!J63+'Mensual Septiembre'!J70+'Mensual Septiembre'!J77+'Mensual Septiembre'!J84</f>
        <v>179</v>
      </c>
      <c r="C5">
        <f>+'Mensual Septiembre'!K56+'Mensual Septiembre'!K63+'Mensual Septiembre'!K70+'Mensual Septiembre'!K77+'Mensual Septiembre'!K84</f>
        <v>23</v>
      </c>
      <c r="D5">
        <f>+'Mensual Septiembre'!L56+'Mensual Septiembre'!L63+'Mensual Septiembre'!L70+'Mensual Septiembre'!L77+'Mensual Septiembre'!L84</f>
        <v>242</v>
      </c>
      <c r="E5">
        <f>+'Mensual Septiembre'!M56+'Mensual Septiembre'!M63+'Mensual Septiembre'!M70+'Mensual Septiembre'!M77+'Mensual Septiembre'!M84</f>
        <v>98</v>
      </c>
      <c r="F5">
        <f>+'Mensual Septiembre'!N56+'Mensual Septiembre'!N63+'Mensual Septiembre'!N70+'Mensual Septiembre'!N77+'Mensual Septiembre'!N84</f>
        <v>133</v>
      </c>
      <c r="G5">
        <f>+'Mensual Septiembre'!O56+'Mensual Septiembre'!O63+'Mensual Septiembre'!O70+'Mensual Septiembre'!O77+'Mensual Septiembre'!O84</f>
        <v>359</v>
      </c>
      <c r="H5">
        <f>+'Mensual Septiembre'!P56+'Mensual Septiembre'!P63+'Mensual Septiembre'!P70+'Mensual Septiembre'!P77+'Mensual Septiembre'!P84</f>
        <v>39</v>
      </c>
      <c r="I5">
        <f>+'Mensual Septiembre'!Q56+'Mensual Septiembre'!Q63+'Mensual Septiembre'!Q70+'Mensual Septiembre'!Q77+'Mensual Septiembre'!Q84</f>
        <v>12</v>
      </c>
      <c r="J5">
        <f>+'Mensual Septiembre'!R56+'Mensual Septiembre'!R63+'Mensual Septiembre'!R70+'Mensual Septiembre'!R77+'Mensual Septiembre'!R84</f>
        <v>0</v>
      </c>
    </row>
    <row r="6" spans="1:10" x14ac:dyDescent="0.25">
      <c r="A6" s="24" t="s">
        <v>60</v>
      </c>
      <c r="B6">
        <f>+'Mensual Septiembre'!J62+'Mensual Septiembre'!J69+'Mensual Septiembre'!J76+'Mensual Septiembre'!J83</f>
        <v>174</v>
      </c>
      <c r="C6">
        <f>+'Mensual Septiembre'!K62+'Mensual Septiembre'!K69+'Mensual Septiembre'!K76+'Mensual Septiembre'!K83</f>
        <v>36</v>
      </c>
      <c r="D6">
        <f>+'Mensual Septiembre'!L62+'Mensual Septiembre'!L69+'Mensual Septiembre'!L76+'Mensual Septiembre'!L83</f>
        <v>203</v>
      </c>
      <c r="E6">
        <f>+'Mensual Septiembre'!M62+'Mensual Septiembre'!M69+'Mensual Septiembre'!M76+'Mensual Septiembre'!M83</f>
        <v>89</v>
      </c>
      <c r="F6">
        <f>+'Mensual Septiembre'!N62+'Mensual Septiembre'!N69+'Mensual Septiembre'!N76+'Mensual Septiembre'!N83</f>
        <v>91</v>
      </c>
      <c r="G6">
        <f>+'Mensual Septiembre'!O62+'Mensual Septiembre'!O69+'Mensual Septiembre'!O76+'Mensual Septiembre'!O83</f>
        <v>262</v>
      </c>
      <c r="H6">
        <f>+'Mensual Septiembre'!P62+'Mensual Septiembre'!P69+'Mensual Septiembre'!P76+'Mensual Septiembre'!P83</f>
        <v>24</v>
      </c>
      <c r="I6">
        <f>+'Mensual Septiembre'!Q62+'Mensual Septiembre'!Q69+'Mensual Septiembre'!Q76+'Mensual Septiembre'!Q83</f>
        <v>29</v>
      </c>
      <c r="J6">
        <f>+'Mensual Septiembre'!R62+'Mensual Septiembre'!R69+'Mensual Septiembre'!R76+'Mensual Septiembre'!R83</f>
        <v>0</v>
      </c>
    </row>
    <row r="7" spans="1:10" x14ac:dyDescent="0.25">
      <c r="A7" s="24" t="s">
        <v>61</v>
      </c>
      <c r="B7">
        <f>+'Mensual Septiembre'!J61+'Mensual Septiembre'!J68+'Mensual Septiembre'!J75+'Mensual Septiembre'!J82</f>
        <v>171</v>
      </c>
      <c r="C7">
        <f>+'Mensual Septiembre'!K61+'Mensual Septiembre'!K68+'Mensual Septiembre'!K75+'Mensual Septiembre'!K82</f>
        <v>45</v>
      </c>
      <c r="D7">
        <f>+'Mensual Septiembre'!L61+'Mensual Septiembre'!L68+'Mensual Septiembre'!L75+'Mensual Septiembre'!L82</f>
        <v>205</v>
      </c>
      <c r="E7">
        <f>+'Mensual Septiembre'!M61+'Mensual Septiembre'!M68+'Mensual Septiembre'!M75+'Mensual Septiembre'!M82</f>
        <v>95</v>
      </c>
      <c r="F7">
        <f>+'Mensual Septiembre'!N61+'Mensual Septiembre'!N68+'Mensual Septiembre'!N75+'Mensual Septiembre'!N82</f>
        <v>91</v>
      </c>
      <c r="G7">
        <f>+'Mensual Septiembre'!O61+'Mensual Septiembre'!O68+'Mensual Septiembre'!O75+'Mensual Septiembre'!O82</f>
        <v>238</v>
      </c>
      <c r="H7">
        <f>+'Mensual Septiembre'!P61+'Mensual Septiembre'!P68+'Mensual Septiembre'!P75+'Mensual Septiembre'!P82</f>
        <v>24</v>
      </c>
      <c r="I7">
        <f>+'Mensual Septiembre'!Q61+'Mensual Septiembre'!Q68+'Mensual Septiembre'!Q75+'Mensual Septiembre'!Q82</f>
        <v>18</v>
      </c>
      <c r="J7">
        <f>+'Mensual Septiembre'!R61+'Mensual Septiembre'!R68+'Mensual Septiembre'!R75+'Mensual Septiembre'!R82</f>
        <v>4</v>
      </c>
    </row>
    <row r="8" spans="1:10" x14ac:dyDescent="0.25">
      <c r="A8" s="24" t="s">
        <v>62</v>
      </c>
      <c r="B8">
        <f>+'Mensual Septiembre'!J60+'Mensual Septiembre'!J67+'Mensual Septiembre'!J74+'Mensual Septiembre'!J81</f>
        <v>208</v>
      </c>
      <c r="C8">
        <f>+'Mensual Septiembre'!K60+'Mensual Septiembre'!K67+'Mensual Septiembre'!K74+'Mensual Septiembre'!K81</f>
        <v>24</v>
      </c>
      <c r="D8">
        <f>+'Mensual Septiembre'!L60+'Mensual Septiembre'!L67+'Mensual Septiembre'!L74+'Mensual Septiembre'!L81</f>
        <v>161</v>
      </c>
      <c r="E8">
        <f>+'Mensual Septiembre'!M60+'Mensual Septiembre'!M67+'Mensual Septiembre'!M74+'Mensual Septiembre'!M81</f>
        <v>73</v>
      </c>
      <c r="F8">
        <f>+'Mensual Septiembre'!N60+'Mensual Septiembre'!N67+'Mensual Septiembre'!N74+'Mensual Septiembre'!N81</f>
        <v>107</v>
      </c>
      <c r="G8">
        <f>+'Mensual Septiembre'!O60+'Mensual Septiembre'!O67+'Mensual Septiembre'!O74+'Mensual Septiembre'!O81</f>
        <v>370</v>
      </c>
      <c r="H8">
        <f>+'Mensual Septiembre'!P60+'Mensual Septiembre'!P67+'Mensual Septiembre'!P74+'Mensual Septiembre'!P81</f>
        <v>13</v>
      </c>
      <c r="I8">
        <f>+'Mensual Septiembre'!Q60+'Mensual Septiembre'!Q67+'Mensual Septiembre'!Q74+'Mensual Septiembre'!Q81</f>
        <v>22</v>
      </c>
      <c r="J8">
        <f>+'Mensual Septiembre'!R60+'Mensual Septiembre'!R67+'Mensual Septiembre'!R74+'Mensual Septiembre'!R81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Final Septiembre 2022</vt:lpstr>
      <vt:lpstr>Mensual Septiembre</vt:lpstr>
      <vt:lpstr>MAPAS DE CALOR</vt:lpstr>
      <vt:lpstr>Hoja2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2022-08-17T16:28:56Z</dcterms:created>
  <dcterms:modified xsi:type="dcterms:W3CDTF">2023-01-25T18:58:40Z</dcterms:modified>
</cp:coreProperties>
</file>