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"/>
    </mc:Choice>
  </mc:AlternateContent>
  <xr:revisionPtr revIDLastSave="0" documentId="13_ncr:1_{D931D4D8-0FB1-4CF3-A53C-F4A37E429866}" xr6:coauthVersionLast="45" xr6:coauthVersionMax="45" xr10:uidLastSave="{00000000-0000-0000-0000-000000000000}"/>
  <bookViews>
    <workbookView xWindow="28680" yWindow="-3735" windowWidth="19440" windowHeight="15000" xr2:uid="{4E66C9AB-82E7-483C-A789-CD534FE62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6" i="1" l="1"/>
  <c r="E45" i="1"/>
  <c r="C46" i="1"/>
  <c r="D46" i="1" s="1"/>
  <c r="C45" i="1"/>
  <c r="D45" i="1" s="1"/>
  <c r="B46" i="1"/>
  <c r="B45" i="1"/>
</calcChain>
</file>

<file path=xl/sharedStrings.xml><?xml version="1.0" encoding="utf-8"?>
<sst xmlns="http://schemas.openxmlformats.org/spreadsheetml/2006/main" count="167" uniqueCount="39">
  <si>
    <t>Resistances IV curve light</t>
  </si>
  <si>
    <t>Measurement</t>
  </si>
  <si>
    <t>Position</t>
  </si>
  <si>
    <t>Top = high voltage, bottom = negative voltage</t>
  </si>
  <si>
    <t>R Std (Ohm)</t>
  </si>
  <si>
    <t>R (Ohm)</t>
  </si>
  <si>
    <t>Middle</t>
  </si>
  <si>
    <t>Top</t>
  </si>
  <si>
    <t>Direction</t>
  </si>
  <si>
    <t>Plus</t>
  </si>
  <si>
    <t>Bottom</t>
  </si>
  <si>
    <t>Minus</t>
  </si>
  <si>
    <t>Name</t>
  </si>
  <si>
    <t>0124_1816_WO3196_full_IV_curve_dark</t>
  </si>
  <si>
    <t>0117_1703_WO3196_full_IV_curve</t>
  </si>
  <si>
    <t>Dark 25</t>
  </si>
  <si>
    <t>0127_1527_WO3196_full_IV_curve_dark</t>
  </si>
  <si>
    <t>Dark 65</t>
  </si>
  <si>
    <t>All</t>
  </si>
  <si>
    <t>H2 25</t>
  </si>
  <si>
    <t>Light 25</t>
  </si>
  <si>
    <t>0127_1854_WO3196_full_IV_curve_h2_100nA</t>
  </si>
  <si>
    <t>2point and 4point measurements</t>
  </si>
  <si>
    <t>0220_1422_WO3196_iv_65C_4point</t>
  </si>
  <si>
    <t>4 point air</t>
  </si>
  <si>
    <t>2 point air</t>
  </si>
  <si>
    <t>0220_1449_WO3196_iv_65C_2point</t>
  </si>
  <si>
    <t>0220_1518_WO3196_iv_65C_h2_4point</t>
  </si>
  <si>
    <t>4 point h2</t>
  </si>
  <si>
    <t>0220_1530_WO3196_iv_65C_h2_2point</t>
  </si>
  <si>
    <t>2 point h2</t>
  </si>
  <si>
    <t>Difference between contact resistance in H2 and in Air</t>
  </si>
  <si>
    <t>Air</t>
  </si>
  <si>
    <t>Gas</t>
  </si>
  <si>
    <t>4point</t>
  </si>
  <si>
    <t>2point</t>
  </si>
  <si>
    <t>Contact</t>
  </si>
  <si>
    <t>H2</t>
  </si>
  <si>
    <t>Contact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</si>
</sst>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/>
    <xf numFmtId="11" fontId="0" fillId="0" borderId="1" xfId="0" applyNumberFormat="1" applyFont="1" applyFill="1" applyBorder="1"/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applyFont="1" applyFill="1" applyBorder="1"/>
    <xf numFmtId="11" fontId="0" fillId="0" borderId="0" xfId="0" applyNumberFormat="1" applyFont="1" applyFill="1" applyBorder="1"/>
    <xf numFmtId="11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ADF916-690F-4E74-8E52-45BFA2C9747A}" name="Table2" displayName="Table2" ref="A2:F22" totalsRowShown="0" headerRowDxfId="16" dataDxfId="15">
  <autoFilter ref="A2:F22" xr:uid="{C669BD6D-AEC3-4C27-8AD6-33044C59E370}">
    <filterColumn colId="2">
      <filters>
        <filter val="Plus"/>
      </filters>
    </filterColumn>
    <filterColumn colId="3">
      <filters>
        <filter val="All"/>
        <filter val="Middle"/>
      </filters>
    </filterColumn>
  </autoFilter>
  <tableColumns count="6">
    <tableColumn id="1" xr3:uid="{57E615B1-1E1E-444E-8C68-838A942E9C18}" name="Name" dataDxfId="14"/>
    <tableColumn id="2" xr3:uid="{8596E6C0-5DAA-4B91-B679-983DAC2B3C53}" name="Measurement" dataDxfId="13"/>
    <tableColumn id="3" xr3:uid="{74D0E527-5423-4BE6-949E-9DE3A7C2C639}" name="Direction" dataDxfId="12"/>
    <tableColumn id="4" xr3:uid="{33D0CEF0-15BB-4B63-9222-AD215A4CE249}" name="Position" dataDxfId="11"/>
    <tableColumn id="5" xr3:uid="{32C0EF77-2D41-4819-A561-4D9FE1728DAF}" name="R (Ohm)" dataDxfId="10"/>
    <tableColumn id="6" xr3:uid="{86FDCB3C-116C-4F70-A406-863ACBE0C7BD}" name="R Std (Ohm)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27DE8-4822-4C9E-AF9E-71465279D840}" name="Table22" displayName="Table22" ref="A25:F41" totalsRowShown="0" headerRowDxfId="8" dataDxfId="7">
  <autoFilter ref="A25:F41" xr:uid="{6D0BDC06-6FBE-4071-8B51-45C32536D851}"/>
  <tableColumns count="6">
    <tableColumn id="1" xr3:uid="{8494BB97-A4B0-4C9A-9A1C-DBB91294A4F1}" name="Name" dataDxfId="6"/>
    <tableColumn id="2" xr3:uid="{6583055A-42A8-4671-A685-4C7D41C01609}" name="Measurement" dataDxfId="5"/>
    <tableColumn id="3" xr3:uid="{C0BFC36E-D2CC-4784-9833-A400F66F35F2}" name="Direction" dataDxfId="4"/>
    <tableColumn id="4" xr3:uid="{944E5C3F-4F53-4BD5-8606-CE021E8A0D15}" name="Position" dataDxfId="3"/>
    <tableColumn id="5" xr3:uid="{DFCB8247-0007-4DC7-BC0E-6918B61A0916}" name="R (Ohm)" dataDxfId="2"/>
    <tableColumn id="6" xr3:uid="{D5C80107-7799-47B2-88C0-9B2D392466AC}" name="R Std (Ohm)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F006CD-1778-4749-97BE-767BE561B92B}" name="Table3" displayName="Table3" ref="A44:E46" totalsRowShown="0" headerRowDxfId="0">
  <autoFilter ref="A44:E46" xr:uid="{853C54D8-0076-47EB-8F6B-28F164054773}"/>
  <tableColumns count="5">
    <tableColumn id="1" xr3:uid="{F4B9FEAC-4B12-473A-AB08-35CE8BBA5B34}" name="Gas"/>
    <tableColumn id="2" xr3:uid="{DABF68AC-EF86-4B0C-87E3-77FD3734C127}" name="4point"/>
    <tableColumn id="3" xr3:uid="{7134B1FC-7AEB-44A2-8793-D72B87874A17}" name="2point"/>
    <tableColumn id="4" xr3:uid="{52F81127-7AEF-4DF7-92B2-60153B4C2C65}" name="Contact"/>
    <tableColumn id="5" xr3:uid="{C3AF4012-CACD-44C8-8285-083BF373FB84}" name="Contact st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A5E1-40A1-4E37-9E82-F79302CE3204}">
  <dimension ref="A1:F46"/>
  <sheetViews>
    <sheetView tabSelected="1" workbookViewId="0">
      <selection activeCell="A2" sqref="A2:F18"/>
    </sheetView>
  </sheetViews>
  <sheetFormatPr defaultRowHeight="15" x14ac:dyDescent="0.25"/>
  <cols>
    <col min="1" max="1" width="41.5703125" bestFit="1" customWidth="1"/>
    <col min="2" max="2" width="23.7109375" bestFit="1" customWidth="1"/>
    <col min="3" max="3" width="23.7109375" customWidth="1"/>
    <col min="4" max="4" width="10.42578125" customWidth="1"/>
    <col min="5" max="6" width="22.140625" customWidth="1"/>
  </cols>
  <sheetData>
    <row r="1" spans="1:6" x14ac:dyDescent="0.25">
      <c r="A1" t="s">
        <v>0</v>
      </c>
      <c r="E1" t="s">
        <v>3</v>
      </c>
    </row>
    <row r="2" spans="1:6" x14ac:dyDescent="0.25">
      <c r="A2" s="4" t="s">
        <v>12</v>
      </c>
      <c r="B2" s="1" t="s">
        <v>1</v>
      </c>
      <c r="C2" s="1" t="s">
        <v>8</v>
      </c>
      <c r="D2" s="1" t="s">
        <v>2</v>
      </c>
      <c r="E2" s="1" t="s">
        <v>5</v>
      </c>
      <c r="F2" s="1" t="s">
        <v>4</v>
      </c>
    </row>
    <row r="3" spans="1:6" x14ac:dyDescent="0.25">
      <c r="A3" s="4" t="s">
        <v>14</v>
      </c>
      <c r="B3" s="2" t="s">
        <v>20</v>
      </c>
      <c r="C3" s="2" t="s">
        <v>9</v>
      </c>
      <c r="D3" s="2" t="s">
        <v>6</v>
      </c>
      <c r="E3" s="3">
        <v>10179054.737987399</v>
      </c>
      <c r="F3" s="3">
        <v>19904.700644799999</v>
      </c>
    </row>
    <row r="4" spans="1:6" hidden="1" x14ac:dyDescent="0.25">
      <c r="A4" s="4" t="s">
        <v>14</v>
      </c>
      <c r="B4" s="6" t="s">
        <v>20</v>
      </c>
      <c r="C4" s="4" t="s">
        <v>9</v>
      </c>
      <c r="D4" s="4" t="s">
        <v>7</v>
      </c>
      <c r="E4" s="5">
        <v>23869447.913972199</v>
      </c>
      <c r="F4" s="5">
        <v>152734.148863284</v>
      </c>
    </row>
    <row r="5" spans="1:6" hidden="1" x14ac:dyDescent="0.25">
      <c r="A5" s="4" t="s">
        <v>14</v>
      </c>
      <c r="B5" s="6" t="s">
        <v>20</v>
      </c>
      <c r="C5" s="4" t="s">
        <v>9</v>
      </c>
      <c r="D5" s="4" t="s">
        <v>10</v>
      </c>
      <c r="E5" s="5">
        <v>21535269.489776399</v>
      </c>
      <c r="F5" s="5">
        <v>109358.879405841</v>
      </c>
    </row>
    <row r="6" spans="1:6" hidden="1" x14ac:dyDescent="0.25">
      <c r="A6" s="4" t="s">
        <v>14</v>
      </c>
      <c r="B6" s="6" t="s">
        <v>20</v>
      </c>
      <c r="C6" s="4" t="s">
        <v>11</v>
      </c>
      <c r="D6" s="4" t="s">
        <v>7</v>
      </c>
      <c r="E6" s="5">
        <v>23543421.3229541</v>
      </c>
      <c r="F6" s="5">
        <v>43149.817957918</v>
      </c>
    </row>
    <row r="7" spans="1:6" hidden="1" x14ac:dyDescent="0.25">
      <c r="A7" s="4" t="s">
        <v>14</v>
      </c>
      <c r="B7" s="6" t="s">
        <v>20</v>
      </c>
      <c r="C7" s="4" t="s">
        <v>11</v>
      </c>
      <c r="D7" s="4" t="s">
        <v>10</v>
      </c>
      <c r="E7" s="5">
        <v>22898686.405898102</v>
      </c>
      <c r="F7" s="5">
        <v>147706.139370327</v>
      </c>
    </row>
    <row r="8" spans="1:6" hidden="1" x14ac:dyDescent="0.25">
      <c r="A8" s="4" t="s">
        <v>14</v>
      </c>
      <c r="B8" s="6" t="s">
        <v>20</v>
      </c>
      <c r="C8" s="4" t="s">
        <v>11</v>
      </c>
      <c r="D8" s="4" t="s">
        <v>6</v>
      </c>
      <c r="E8" s="5">
        <v>10162106.554266799</v>
      </c>
      <c r="F8" s="5">
        <v>5689.9827193987903</v>
      </c>
    </row>
    <row r="9" spans="1:6" x14ac:dyDescent="0.25">
      <c r="A9" s="4" t="s">
        <v>13</v>
      </c>
      <c r="B9" s="4" t="s">
        <v>15</v>
      </c>
      <c r="C9" s="4" t="s">
        <v>9</v>
      </c>
      <c r="D9" s="4" t="s">
        <v>6</v>
      </c>
      <c r="E9" s="5">
        <v>31361102.1926881</v>
      </c>
      <c r="F9" s="5">
        <v>74166.683974225904</v>
      </c>
    </row>
    <row r="10" spans="1:6" hidden="1" x14ac:dyDescent="0.25">
      <c r="A10" s="4" t="s">
        <v>13</v>
      </c>
      <c r="B10" s="4" t="s">
        <v>15</v>
      </c>
      <c r="C10" s="4" t="s">
        <v>9</v>
      </c>
      <c r="D10" s="4" t="s">
        <v>7</v>
      </c>
      <c r="E10" s="5">
        <v>82115815.287333906</v>
      </c>
      <c r="F10" s="5">
        <v>35782.047570575101</v>
      </c>
    </row>
    <row r="11" spans="1:6" hidden="1" x14ac:dyDescent="0.25">
      <c r="A11" s="4" t="s">
        <v>13</v>
      </c>
      <c r="B11" s="4" t="s">
        <v>15</v>
      </c>
      <c r="C11" s="4" t="s">
        <v>9</v>
      </c>
      <c r="D11" s="4" t="s">
        <v>10</v>
      </c>
      <c r="E11" s="5">
        <v>79595107.327767298</v>
      </c>
      <c r="F11" s="5">
        <v>33143.080502166304</v>
      </c>
    </row>
    <row r="12" spans="1:6" hidden="1" x14ac:dyDescent="0.25">
      <c r="A12" s="4" t="s">
        <v>13</v>
      </c>
      <c r="B12" s="4" t="s">
        <v>15</v>
      </c>
      <c r="C12" s="4" t="s">
        <v>11</v>
      </c>
      <c r="D12" s="4" t="s">
        <v>10</v>
      </c>
      <c r="E12" s="5">
        <v>80526560.350747496</v>
      </c>
      <c r="F12" s="5">
        <v>27834.462731885102</v>
      </c>
    </row>
    <row r="13" spans="1:6" hidden="1" x14ac:dyDescent="0.25">
      <c r="A13" s="4" t="s">
        <v>13</v>
      </c>
      <c r="B13" s="4" t="s">
        <v>15</v>
      </c>
      <c r="C13" s="4" t="s">
        <v>11</v>
      </c>
      <c r="D13" s="4" t="s">
        <v>6</v>
      </c>
      <c r="E13" s="5">
        <v>31625489.405877799</v>
      </c>
      <c r="F13" s="5">
        <v>81130.296231860993</v>
      </c>
    </row>
    <row r="14" spans="1:6" hidden="1" x14ac:dyDescent="0.25">
      <c r="A14" s="4" t="s">
        <v>13</v>
      </c>
      <c r="B14" s="4" t="s">
        <v>15</v>
      </c>
      <c r="C14" s="4" t="s">
        <v>11</v>
      </c>
      <c r="D14" s="4" t="s">
        <v>7</v>
      </c>
      <c r="E14" s="5">
        <v>81916352.591553703</v>
      </c>
      <c r="F14" s="5">
        <v>24618.327952523701</v>
      </c>
    </row>
    <row r="15" spans="1:6" x14ac:dyDescent="0.25">
      <c r="A15" s="4" t="s">
        <v>16</v>
      </c>
      <c r="B15" s="4" t="s">
        <v>17</v>
      </c>
      <c r="C15" s="4" t="s">
        <v>9</v>
      </c>
      <c r="D15" s="6" t="s">
        <v>18</v>
      </c>
      <c r="E15" s="7">
        <v>13346296.342230899</v>
      </c>
      <c r="F15" s="7">
        <v>14668.4108616866</v>
      </c>
    </row>
    <row r="16" spans="1:6" hidden="1" x14ac:dyDescent="0.25">
      <c r="A16" s="4" t="s">
        <v>16</v>
      </c>
      <c r="B16" s="4" t="s">
        <v>17</v>
      </c>
      <c r="C16" s="4" t="s">
        <v>11</v>
      </c>
      <c r="D16" s="4" t="s">
        <v>18</v>
      </c>
      <c r="E16" s="5">
        <v>13501108.611471901</v>
      </c>
      <c r="F16" s="5">
        <v>8734.3304880966407</v>
      </c>
    </row>
    <row r="17" spans="1:6" hidden="1" x14ac:dyDescent="0.25">
      <c r="A17" s="4" t="s">
        <v>21</v>
      </c>
      <c r="B17" s="4" t="s">
        <v>19</v>
      </c>
      <c r="C17" s="4" t="s">
        <v>9</v>
      </c>
      <c r="D17" s="4" t="s">
        <v>10</v>
      </c>
      <c r="E17" s="5">
        <v>86673428.361279696</v>
      </c>
      <c r="F17" s="5">
        <v>457132.83242352901</v>
      </c>
    </row>
    <row r="18" spans="1:6" x14ac:dyDescent="0.25">
      <c r="A18" s="4" t="s">
        <v>21</v>
      </c>
      <c r="B18" s="4" t="s">
        <v>19</v>
      </c>
      <c r="C18" s="4" t="s">
        <v>9</v>
      </c>
      <c r="D18" s="4" t="s">
        <v>6</v>
      </c>
      <c r="E18" s="5">
        <v>40799109.659917101</v>
      </c>
      <c r="F18" s="5">
        <v>288524.40633688797</v>
      </c>
    </row>
    <row r="19" spans="1:6" hidden="1" x14ac:dyDescent="0.25">
      <c r="A19" s="4" t="s">
        <v>21</v>
      </c>
      <c r="B19" s="4" t="s">
        <v>19</v>
      </c>
      <c r="C19" s="4" t="s">
        <v>9</v>
      </c>
      <c r="D19" s="4" t="s">
        <v>7</v>
      </c>
      <c r="E19" s="5">
        <v>108749276.664948</v>
      </c>
      <c r="F19" s="5">
        <v>752009.05828439805</v>
      </c>
    </row>
    <row r="20" spans="1:6" hidden="1" x14ac:dyDescent="0.25">
      <c r="A20" s="4" t="s">
        <v>21</v>
      </c>
      <c r="B20" s="4" t="s">
        <v>19</v>
      </c>
      <c r="C20" s="4" t="s">
        <v>11</v>
      </c>
      <c r="D20" s="4" t="s">
        <v>10</v>
      </c>
      <c r="E20" s="5">
        <v>103665301.218481</v>
      </c>
      <c r="F20" s="5">
        <v>419242.18916454603</v>
      </c>
    </row>
    <row r="21" spans="1:6" hidden="1" x14ac:dyDescent="0.25">
      <c r="A21" s="4" t="s">
        <v>21</v>
      </c>
      <c r="B21" s="4" t="s">
        <v>19</v>
      </c>
      <c r="C21" s="4" t="s">
        <v>11</v>
      </c>
      <c r="D21" s="4" t="s">
        <v>6</v>
      </c>
      <c r="E21" s="5">
        <v>45458911.237923197</v>
      </c>
      <c r="F21" s="5">
        <v>264903.880877516</v>
      </c>
    </row>
    <row r="22" spans="1:6" hidden="1" x14ac:dyDescent="0.25">
      <c r="A22" s="4" t="s">
        <v>21</v>
      </c>
      <c r="B22" s="4" t="s">
        <v>19</v>
      </c>
      <c r="C22" s="4" t="s">
        <v>11</v>
      </c>
      <c r="D22" s="4" t="s">
        <v>7</v>
      </c>
      <c r="E22" s="5">
        <v>99511630.293695793</v>
      </c>
      <c r="F22" s="5">
        <v>871492.83407070197</v>
      </c>
    </row>
    <row r="23" spans="1:6" x14ac:dyDescent="0.25">
      <c r="A23" s="4"/>
      <c r="B23" s="4"/>
      <c r="C23" s="4"/>
      <c r="D23" s="4"/>
      <c r="E23" s="5"/>
      <c r="F23" s="5"/>
    </row>
    <row r="24" spans="1:6" x14ac:dyDescent="0.25">
      <c r="A24" s="4" t="s">
        <v>22</v>
      </c>
      <c r="B24" s="4"/>
      <c r="C24" s="4"/>
      <c r="D24" s="4"/>
      <c r="E24" s="5"/>
      <c r="F24" s="5"/>
    </row>
    <row r="25" spans="1:6" x14ac:dyDescent="0.25">
      <c r="A25" s="4" t="s">
        <v>12</v>
      </c>
      <c r="B25" s="1" t="s">
        <v>1</v>
      </c>
      <c r="C25" s="1" t="s">
        <v>8</v>
      </c>
      <c r="D25" s="1" t="s">
        <v>2</v>
      </c>
      <c r="E25" s="1" t="s">
        <v>5</v>
      </c>
      <c r="F25" s="1" t="s">
        <v>4</v>
      </c>
    </row>
    <row r="26" spans="1:6" x14ac:dyDescent="0.25">
      <c r="A26" s="5" t="s">
        <v>23</v>
      </c>
      <c r="B26" s="5" t="s">
        <v>24</v>
      </c>
      <c r="C26" s="5" t="s">
        <v>11</v>
      </c>
      <c r="D26" s="2" t="s">
        <v>7</v>
      </c>
      <c r="E26" s="3">
        <v>57662467.307866603</v>
      </c>
      <c r="F26" s="3">
        <v>536594.44611825806</v>
      </c>
    </row>
    <row r="27" spans="1:6" x14ac:dyDescent="0.25">
      <c r="A27" s="5" t="s">
        <v>23</v>
      </c>
      <c r="B27" s="5" t="s">
        <v>24</v>
      </c>
      <c r="C27" s="5" t="s">
        <v>11</v>
      </c>
      <c r="D27" s="4" t="s">
        <v>6</v>
      </c>
      <c r="E27" s="5">
        <v>24769844.365186099</v>
      </c>
      <c r="F27" s="5">
        <v>70480.355317855196</v>
      </c>
    </row>
    <row r="28" spans="1:6" x14ac:dyDescent="0.25">
      <c r="A28" s="5" t="s">
        <v>23</v>
      </c>
      <c r="B28" s="5" t="s">
        <v>24</v>
      </c>
      <c r="C28" s="5" t="s">
        <v>11</v>
      </c>
      <c r="D28" s="4" t="s">
        <v>10</v>
      </c>
      <c r="E28" s="5">
        <v>54345843.0624891</v>
      </c>
      <c r="F28" s="5">
        <v>861051.35324881098</v>
      </c>
    </row>
    <row r="29" spans="1:6" x14ac:dyDescent="0.25">
      <c r="A29" s="5" t="s">
        <v>23</v>
      </c>
      <c r="B29" s="5" t="s">
        <v>24</v>
      </c>
      <c r="C29" s="5" t="s">
        <v>9</v>
      </c>
      <c r="D29" s="4" t="s">
        <v>7</v>
      </c>
      <c r="E29" s="5">
        <v>60203084.383946002</v>
      </c>
      <c r="F29" s="5">
        <v>1210411.5483027601</v>
      </c>
    </row>
    <row r="30" spans="1:6" x14ac:dyDescent="0.25">
      <c r="A30" s="5" t="s">
        <v>23</v>
      </c>
      <c r="B30" s="5" t="s">
        <v>24</v>
      </c>
      <c r="C30" s="5" t="s">
        <v>9</v>
      </c>
      <c r="D30" s="5" t="s">
        <v>6</v>
      </c>
      <c r="E30" s="5">
        <v>24391470.934402</v>
      </c>
      <c r="F30" s="5">
        <v>48395.771238795904</v>
      </c>
    </row>
    <row r="31" spans="1:6" x14ac:dyDescent="0.25">
      <c r="A31" s="5" t="s">
        <v>23</v>
      </c>
      <c r="B31" s="5" t="s">
        <v>24</v>
      </c>
      <c r="C31" s="5" t="s">
        <v>9</v>
      </c>
      <c r="D31" s="5" t="s">
        <v>10</v>
      </c>
      <c r="E31" s="5">
        <v>53215474.404310197</v>
      </c>
      <c r="F31" s="5">
        <v>2179104.64897023</v>
      </c>
    </row>
    <row r="32" spans="1:6" x14ac:dyDescent="0.25">
      <c r="A32" s="5" t="s">
        <v>26</v>
      </c>
      <c r="B32" s="5" t="s">
        <v>25</v>
      </c>
      <c r="C32" s="5" t="s">
        <v>9</v>
      </c>
      <c r="D32" s="5" t="s">
        <v>18</v>
      </c>
      <c r="E32" s="5">
        <v>163783226.457607</v>
      </c>
      <c r="F32" s="5">
        <v>523837.46905012801</v>
      </c>
    </row>
    <row r="33" spans="1:6" x14ac:dyDescent="0.25">
      <c r="A33" s="5" t="s">
        <v>26</v>
      </c>
      <c r="B33" s="5" t="s">
        <v>25</v>
      </c>
      <c r="C33" s="5" t="s">
        <v>11</v>
      </c>
      <c r="D33" s="5" t="s">
        <v>18</v>
      </c>
      <c r="E33" s="5">
        <v>166721117.63563201</v>
      </c>
      <c r="F33" s="5">
        <v>449074.30707394402</v>
      </c>
    </row>
    <row r="34" spans="1:6" x14ac:dyDescent="0.25">
      <c r="A34" s="4" t="s">
        <v>27</v>
      </c>
      <c r="B34" s="4" t="s">
        <v>28</v>
      </c>
      <c r="C34" s="5" t="s">
        <v>11</v>
      </c>
      <c r="D34" s="5" t="s">
        <v>7</v>
      </c>
      <c r="E34" s="5">
        <v>63481425.448886096</v>
      </c>
      <c r="F34" s="5">
        <v>378402.54198409902</v>
      </c>
    </row>
    <row r="35" spans="1:6" x14ac:dyDescent="0.25">
      <c r="A35" s="4" t="s">
        <v>27</v>
      </c>
      <c r="B35" s="4" t="s">
        <v>28</v>
      </c>
      <c r="C35" s="5" t="s">
        <v>11</v>
      </c>
      <c r="D35" s="5" t="s">
        <v>6</v>
      </c>
      <c r="E35" s="5">
        <v>23903970.365336701</v>
      </c>
      <c r="F35" s="5">
        <v>26057.830860440499</v>
      </c>
    </row>
    <row r="36" spans="1:6" x14ac:dyDescent="0.25">
      <c r="A36" s="4" t="s">
        <v>27</v>
      </c>
      <c r="B36" s="4" t="s">
        <v>28</v>
      </c>
      <c r="C36" s="5" t="s">
        <v>11</v>
      </c>
      <c r="D36" s="5" t="s">
        <v>10</v>
      </c>
      <c r="E36" s="5">
        <v>64089375.399888702</v>
      </c>
      <c r="F36" s="5">
        <v>271529.56080825097</v>
      </c>
    </row>
    <row r="37" spans="1:6" x14ac:dyDescent="0.25">
      <c r="A37" s="4" t="s">
        <v>27</v>
      </c>
      <c r="B37" s="4" t="s">
        <v>28</v>
      </c>
      <c r="C37" s="5" t="s">
        <v>9</v>
      </c>
      <c r="D37" s="5" t="s">
        <v>7</v>
      </c>
      <c r="E37" s="5">
        <v>64964485.008407302</v>
      </c>
      <c r="F37" s="5">
        <v>610092.06684011105</v>
      </c>
    </row>
    <row r="38" spans="1:6" x14ac:dyDescent="0.25">
      <c r="A38" s="4" t="s">
        <v>27</v>
      </c>
      <c r="B38" s="4" t="s">
        <v>28</v>
      </c>
      <c r="C38" s="5" t="s">
        <v>9</v>
      </c>
      <c r="D38" s="5" t="s">
        <v>6</v>
      </c>
      <c r="E38" s="5">
        <v>23742255.423094399</v>
      </c>
      <c r="F38" s="7">
        <v>7437.9907061061704</v>
      </c>
    </row>
    <row r="39" spans="1:6" x14ac:dyDescent="0.25">
      <c r="A39" s="4" t="s">
        <v>27</v>
      </c>
      <c r="B39" s="4" t="s">
        <v>28</v>
      </c>
      <c r="C39" s="5" t="s">
        <v>9</v>
      </c>
      <c r="D39" s="5" t="s">
        <v>10</v>
      </c>
      <c r="E39" s="5">
        <v>62764554.5378718</v>
      </c>
      <c r="F39" s="5">
        <v>491143.037693955</v>
      </c>
    </row>
    <row r="40" spans="1:6" x14ac:dyDescent="0.25">
      <c r="A40" s="4" t="s">
        <v>29</v>
      </c>
      <c r="B40" s="4" t="s">
        <v>30</v>
      </c>
      <c r="C40" s="5" t="s">
        <v>9</v>
      </c>
      <c r="D40" s="5" t="s">
        <v>18</v>
      </c>
      <c r="E40" s="5">
        <v>194282861.593353</v>
      </c>
      <c r="F40" s="5">
        <v>221588.549311982</v>
      </c>
    </row>
    <row r="41" spans="1:6" x14ac:dyDescent="0.25">
      <c r="A41" s="4" t="s">
        <v>29</v>
      </c>
      <c r="B41" s="4" t="s">
        <v>30</v>
      </c>
      <c r="C41" s="5" t="s">
        <v>11</v>
      </c>
      <c r="D41" s="5" t="s">
        <v>18</v>
      </c>
      <c r="E41" s="5">
        <v>194717747.40534401</v>
      </c>
      <c r="F41" s="5">
        <v>188880.668954244</v>
      </c>
    </row>
    <row r="42" spans="1:6" x14ac:dyDescent="0.25">
      <c r="A42" s="4"/>
      <c r="B42" s="4"/>
      <c r="C42" s="4"/>
      <c r="D42" s="4"/>
      <c r="E42" s="5"/>
      <c r="F42" s="5"/>
    </row>
    <row r="43" spans="1:6" x14ac:dyDescent="0.25">
      <c r="A43" s="4" t="s">
        <v>31</v>
      </c>
      <c r="B43" s="4"/>
      <c r="C43" s="4"/>
      <c r="D43" s="4"/>
      <c r="E43" s="5"/>
      <c r="F43" s="5"/>
    </row>
    <row r="44" spans="1:6" x14ac:dyDescent="0.25">
      <c r="A44" s="4" t="s">
        <v>33</v>
      </c>
      <c r="B44" s="4" t="s">
        <v>34</v>
      </c>
      <c r="C44" s="4" t="s">
        <v>35</v>
      </c>
      <c r="D44" s="4" t="s">
        <v>36</v>
      </c>
      <c r="E44" s="5" t="s">
        <v>38</v>
      </c>
      <c r="F44" s="5"/>
    </row>
    <row r="45" spans="1:6" x14ac:dyDescent="0.25">
      <c r="A45" s="4" t="s">
        <v>32</v>
      </c>
      <c r="B45" s="5">
        <f>AVERAGE(E27,E30)</f>
        <v>24580657.64979405</v>
      </c>
      <c r="C45" s="5">
        <f>AVERAGE(E32:E33)</f>
        <v>165252172.0466195</v>
      </c>
      <c r="D45" s="5">
        <f>(Table3[[#This Row],[2point]]-Table3[[#This Row],[4point]])/2</f>
        <v>70335757.198412731</v>
      </c>
      <c r="E45" s="5">
        <f>MAX(F27,F30,F32:F33)</f>
        <v>523837.46905012801</v>
      </c>
      <c r="F45" s="5"/>
    </row>
    <row r="46" spans="1:6" x14ac:dyDescent="0.25">
      <c r="A46" t="s">
        <v>37</v>
      </c>
      <c r="B46" s="8">
        <f>AVERAGE(E35,E38)</f>
        <v>23823112.89421555</v>
      </c>
      <c r="C46" s="8">
        <f>AVERAGE(E40:E41)</f>
        <v>194500304.49934852</v>
      </c>
      <c r="D46" s="5">
        <f>(Table3[[#This Row],[2point]]-Table3[[#This Row],[4point]])/2</f>
        <v>85338595.802566484</v>
      </c>
      <c r="E46" s="8">
        <f>MAX(F35,F38,F40:F41)</f>
        <v>221588.549311982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2020-01-30T17:03:50Z</dcterms:created>
  <dcterms:modified xsi:type="dcterms:W3CDTF">2020-02-21T00:42:40Z</dcterms:modified>
</cp:coreProperties>
</file>