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327915E-4F26-43F0-B655-2A289FD6D9C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7" i="3" l="1"/>
  <c r="H33" i="3"/>
  <c r="Q15" i="3"/>
  <c r="F13" i="1"/>
  <c r="I3" i="1"/>
  <c r="I4" i="1"/>
  <c r="I2" i="1"/>
  <c r="D3" i="1"/>
  <c r="D4" i="1"/>
  <c r="M2" i="1"/>
  <c r="B9" i="1"/>
  <c r="H4" i="1" s="1"/>
  <c r="L6" i="1"/>
  <c r="N3" i="1" s="1"/>
  <c r="G6" i="1"/>
  <c r="B6" i="1"/>
  <c r="D2" i="1" s="1"/>
  <c r="B14" i="1" l="1"/>
  <c r="D14" i="1" s="1"/>
  <c r="C2" i="1"/>
  <c r="M4" i="1"/>
  <c r="C4" i="1"/>
  <c r="B7" i="1"/>
  <c r="M3" i="1"/>
  <c r="C3" i="1"/>
  <c r="G7" i="1"/>
  <c r="H2" i="1"/>
  <c r="L7" i="1"/>
  <c r="N2" i="1"/>
  <c r="H3" i="1"/>
  <c r="N4" i="1"/>
  <c r="B13" i="1" l="1"/>
  <c r="B15" i="1" l="1"/>
  <c r="D13" i="1"/>
  <c r="E13" i="1" s="1"/>
  <c r="G13" i="1" s="1"/>
</calcChain>
</file>

<file path=xl/sharedStrings.xml><?xml version="1.0" encoding="utf-8"?>
<sst xmlns="http://schemas.openxmlformats.org/spreadsheetml/2006/main" count="67" uniqueCount="43">
  <si>
    <t>Subject</t>
  </si>
  <si>
    <t>Group A</t>
  </si>
  <si>
    <t>Group B</t>
  </si>
  <si>
    <t>Group C</t>
  </si>
  <si>
    <t>Mean</t>
  </si>
  <si>
    <t>ss total</t>
  </si>
  <si>
    <t>Grade mean</t>
  </si>
  <si>
    <t>ss tot</t>
  </si>
  <si>
    <t>Source</t>
  </si>
  <si>
    <t>Between groups</t>
  </si>
  <si>
    <t>Within</t>
  </si>
  <si>
    <t>Total</t>
  </si>
  <si>
    <t>ss</t>
  </si>
  <si>
    <t>df</t>
  </si>
  <si>
    <t>MS</t>
  </si>
  <si>
    <t>f</t>
  </si>
  <si>
    <t>ssbg</t>
  </si>
  <si>
    <t>sswg</t>
  </si>
  <si>
    <t>f critical</t>
  </si>
  <si>
    <t>p value</t>
  </si>
  <si>
    <t/>
  </si>
  <si>
    <t>ANOVA</t>
  </si>
  <si>
    <t>Score</t>
  </si>
  <si>
    <t>Sum of Squares</t>
  </si>
  <si>
    <t>Mean Square</t>
  </si>
  <si>
    <t>F</t>
  </si>
  <si>
    <t>Sig.</t>
  </si>
  <si>
    <t>Between Groups</t>
  </si>
  <si>
    <t>Within Groups</t>
  </si>
  <si>
    <t>Independent Samples Test</t>
  </si>
  <si>
    <t>Levene's Test for Equality of Variances</t>
  </si>
  <si>
    <t>t-test for Equality of Means</t>
  </si>
  <si>
    <t>t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</si>
  <si>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</si>
  <si>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</si>
  <si>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</si>
  <si>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</si>
  <si>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</si>
  <si>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</si>
  <si>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</si>
  <si>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</si>
  <si>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t obs square</t>
  </si>
  <si>
    <t>f 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</si>
</sst>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0"/>
    <numFmt numFmtId="165" formatCode="###0"/>
    <numFmt numFmtId="166" formatCode="###0.00000"/>
    <numFmt numFmtId="167" formatCode="0.00000000000000"/>
    <numFmt numFmtId="168" formatCode="###0.000000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sz val="9"/>
      <color indexed="62"/>
      <name val="Arial"/>
    </font>
    <font>
      <b/>
      <sz val="11"/>
      <color indexed="60"/>
      <name val="Arial"/>
      <family val="2"/>
    </font>
    <font>
      <b/>
      <sz val="11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sz val="11"/>
      <color indexed="62"/>
      <name val="Arial"/>
      <family val="2"/>
    </font>
    <font>
      <sz val="11"/>
      <color indexed="6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0" borderId="0"/>
    <xf numFmtId="164" fontId="2" fillId="5" borderId="7">
      <alignment horizontal="right" vertical="top"/>
    </xf>
  </cellStyleXfs>
  <cellXfs count="68">
    <xf numFmtId="0" fontId="0" fillId="0" borderId="0" xfId="0"/>
    <xf numFmtId="2" fontId="0" fillId="0" borderId="0" xfId="0" applyNumberFormat="1"/>
    <xf numFmtId="0" fontId="3" fillId="0" borderId="0" xfId="2"/>
    <xf numFmtId="0" fontId="6" fillId="4" borderId="5" xfId="2" applyFont="1" applyFill="1" applyBorder="1" applyAlignment="1">
      <alignment horizontal="left" vertical="top" wrapText="1"/>
    </xf>
    <xf numFmtId="164" fontId="5" fillId="0" borderId="6" xfId="2" applyNumberFormat="1" applyFont="1" applyBorder="1" applyAlignment="1">
      <alignment horizontal="right" vertical="top"/>
    </xf>
    <xf numFmtId="165" fontId="5" fillId="0" borderId="7" xfId="2" applyNumberFormat="1" applyFont="1" applyBorder="1" applyAlignment="1">
      <alignment horizontal="right" vertical="top"/>
    </xf>
    <xf numFmtId="164" fontId="5" fillId="0" borderId="7" xfId="2" applyNumberFormat="1" applyFont="1" applyBorder="1" applyAlignment="1">
      <alignment horizontal="right" vertical="top"/>
    </xf>
    <xf numFmtId="164" fontId="5" fillId="0" borderId="8" xfId="2" applyNumberFormat="1" applyFont="1" applyBorder="1" applyAlignment="1">
      <alignment horizontal="right" vertical="top"/>
    </xf>
    <xf numFmtId="0" fontId="6" fillId="4" borderId="9" xfId="2" applyFont="1" applyFill="1" applyBorder="1" applyAlignment="1">
      <alignment horizontal="left" vertical="top" wrapText="1"/>
    </xf>
    <xf numFmtId="164" fontId="5" fillId="0" borderId="10" xfId="2" applyNumberFormat="1" applyFont="1" applyBorder="1" applyAlignment="1">
      <alignment horizontal="right" vertical="top"/>
    </xf>
    <xf numFmtId="165" fontId="5" fillId="0" borderId="11" xfId="2" applyNumberFormat="1" applyFont="1" applyBorder="1" applyAlignment="1">
      <alignment horizontal="right" vertical="top"/>
    </xf>
    <xf numFmtId="164" fontId="5" fillId="0" borderId="11" xfId="2" applyNumberFormat="1" applyFont="1" applyBorder="1" applyAlignment="1">
      <alignment horizontal="right" vertical="top"/>
    </xf>
    <xf numFmtId="0" fontId="5" fillId="0" borderId="11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left" vertical="top" wrapText="1"/>
    </xf>
    <xf numFmtId="0" fontId="6" fillId="4" borderId="13" xfId="2" applyFont="1" applyFill="1" applyBorder="1" applyAlignment="1">
      <alignment horizontal="left" vertical="top" wrapText="1"/>
    </xf>
    <xf numFmtId="164" fontId="5" fillId="0" borderId="14" xfId="2" applyNumberFormat="1" applyFont="1" applyBorder="1" applyAlignment="1">
      <alignment horizontal="right" vertical="top"/>
    </xf>
    <xf numFmtId="165" fontId="5" fillId="0" borderId="15" xfId="2" applyNumberFormat="1" applyFont="1" applyBorder="1" applyAlignment="1">
      <alignment horizontal="right" vertical="top"/>
    </xf>
    <xf numFmtId="0" fontId="5" fillId="0" borderId="15" xfId="2" applyFont="1" applyBorder="1" applyAlignment="1">
      <alignment horizontal="left" vertical="top" wrapText="1"/>
    </xf>
    <xf numFmtId="0" fontId="5" fillId="0" borderId="16" xfId="2" applyFont="1" applyBorder="1" applyAlignment="1">
      <alignment horizontal="left" vertical="top" wrapText="1"/>
    </xf>
    <xf numFmtId="0" fontId="9" fillId="0" borderId="2" xfId="2" applyFont="1" applyBorder="1" applyAlignment="1">
      <alignment horizontal="center" wrapText="1"/>
    </xf>
    <xf numFmtId="0" fontId="9" fillId="0" borderId="3" xfId="2" applyFont="1" applyBorder="1" applyAlignment="1">
      <alignment horizontal="center" wrapText="1"/>
    </xf>
    <xf numFmtId="0" fontId="9" fillId="0" borderId="4" xfId="2" applyFont="1" applyBorder="1" applyAlignment="1">
      <alignment horizontal="center" wrapText="1"/>
    </xf>
    <xf numFmtId="0" fontId="10" fillId="0" borderId="0" xfId="3"/>
    <xf numFmtId="0" fontId="11" fillId="0" borderId="3" xfId="3" applyFont="1" applyBorder="1" applyAlignment="1">
      <alignment horizontal="center" wrapText="1"/>
    </xf>
    <xf numFmtId="0" fontId="11" fillId="0" borderId="4" xfId="3" applyFont="1" applyBorder="1" applyAlignment="1">
      <alignment horizontal="center" wrapText="1"/>
    </xf>
    <xf numFmtId="0" fontId="11" fillId="4" borderId="5" xfId="3" applyFont="1" applyFill="1" applyBorder="1" applyAlignment="1">
      <alignment horizontal="left" vertical="top" wrapText="1"/>
    </xf>
    <xf numFmtId="164" fontId="12" fillId="0" borderId="6" xfId="3" applyNumberFormat="1" applyFont="1" applyBorder="1" applyAlignment="1">
      <alignment horizontal="right" vertical="top"/>
    </xf>
    <xf numFmtId="164" fontId="12" fillId="0" borderId="7" xfId="3" applyNumberFormat="1" applyFont="1" applyBorder="1" applyAlignment="1">
      <alignment horizontal="right" vertical="top"/>
    </xf>
    <xf numFmtId="164" fontId="2" fillId="5" borderId="7" xfId="4" applyFont="1">
      <alignment horizontal="right" vertical="top"/>
    </xf>
    <xf numFmtId="165" fontId="12" fillId="0" borderId="7" xfId="3" applyNumberFormat="1" applyFont="1" applyBorder="1" applyAlignment="1">
      <alignment horizontal="right" vertical="top"/>
    </xf>
    <xf numFmtId="164" fontId="1" fillId="2" borderId="7" xfId="1" applyNumberFormat="1" applyFont="1" applyBorder="1" applyAlignment="1">
      <alignment horizontal="right" vertical="top"/>
    </xf>
    <xf numFmtId="166" fontId="12" fillId="0" borderId="7" xfId="3" applyNumberFormat="1" applyFont="1" applyBorder="1" applyAlignment="1">
      <alignment horizontal="right" vertical="top"/>
    </xf>
    <xf numFmtId="166" fontId="12" fillId="0" borderId="8" xfId="3" applyNumberFormat="1" applyFont="1" applyBorder="1" applyAlignment="1">
      <alignment horizontal="right" vertical="top"/>
    </xf>
    <xf numFmtId="0" fontId="11" fillId="4" borderId="13" xfId="3" applyFont="1" applyFill="1" applyBorder="1" applyAlignment="1">
      <alignment horizontal="left" vertical="top" wrapText="1"/>
    </xf>
    <xf numFmtId="0" fontId="12" fillId="0" borderId="14" xfId="3" applyFont="1" applyBorder="1" applyAlignment="1">
      <alignment horizontal="left" vertical="top" wrapText="1"/>
    </xf>
    <xf numFmtId="0" fontId="12" fillId="0" borderId="15" xfId="3" applyFont="1" applyBorder="1" applyAlignment="1">
      <alignment horizontal="left" vertical="top" wrapText="1"/>
    </xf>
    <xf numFmtId="164" fontId="12" fillId="0" borderId="15" xfId="3" applyNumberFormat="1" applyFont="1" applyBorder="1" applyAlignment="1">
      <alignment horizontal="right" vertical="top"/>
    </xf>
    <xf numFmtId="166" fontId="12" fillId="0" borderId="15" xfId="3" applyNumberFormat="1" applyFont="1" applyBorder="1" applyAlignment="1">
      <alignment horizontal="right" vertical="top"/>
    </xf>
    <xf numFmtId="166" fontId="12" fillId="0" borderId="16" xfId="3" applyNumberFormat="1" applyFont="1" applyBorder="1" applyAlignment="1">
      <alignment horizontal="right" vertical="top"/>
    </xf>
    <xf numFmtId="0" fontId="11" fillId="0" borderId="2" xfId="3" applyFont="1" applyBorder="1" applyAlignment="1">
      <alignment horizontal="center" wrapText="1"/>
    </xf>
    <xf numFmtId="164" fontId="1" fillId="2" borderId="8" xfId="1" applyNumberFormat="1" applyFont="1" applyBorder="1" applyAlignment="1">
      <alignment horizontal="right" vertical="top"/>
    </xf>
    <xf numFmtId="0" fontId="11" fillId="4" borderId="9" xfId="3" applyFont="1" applyFill="1" applyBorder="1" applyAlignment="1">
      <alignment horizontal="left" vertical="top" wrapText="1"/>
    </xf>
    <xf numFmtId="164" fontId="12" fillId="0" borderId="10" xfId="3" applyNumberFormat="1" applyFont="1" applyBorder="1" applyAlignment="1">
      <alignment horizontal="right" vertical="top"/>
    </xf>
    <xf numFmtId="165" fontId="12" fillId="0" borderId="11" xfId="3" applyNumberFormat="1" applyFont="1" applyBorder="1" applyAlignment="1">
      <alignment horizontal="right" vertical="top"/>
    </xf>
    <xf numFmtId="164" fontId="12" fillId="0" borderId="11" xfId="3" applyNumberFormat="1" applyFont="1" applyBorder="1" applyAlignment="1">
      <alignment horizontal="right" vertical="top"/>
    </xf>
    <xf numFmtId="0" fontId="12" fillId="0" borderId="11" xfId="3" applyFont="1" applyBorder="1" applyAlignment="1">
      <alignment horizontal="left" vertical="top" wrapText="1"/>
    </xf>
    <xf numFmtId="0" fontId="12" fillId="0" borderId="12" xfId="3" applyFont="1" applyBorder="1" applyAlignment="1">
      <alignment horizontal="left" vertical="top" wrapText="1"/>
    </xf>
    <xf numFmtId="164" fontId="12" fillId="0" borderId="14" xfId="3" applyNumberFormat="1" applyFont="1" applyBorder="1" applyAlignment="1">
      <alignment horizontal="right" vertical="top"/>
    </xf>
    <xf numFmtId="165" fontId="12" fillId="0" borderId="15" xfId="3" applyNumberFormat="1" applyFont="1" applyBorder="1" applyAlignment="1">
      <alignment horizontal="right" vertical="top"/>
    </xf>
    <xf numFmtId="0" fontId="12" fillId="0" borderId="16" xfId="3" applyFont="1" applyBorder="1" applyAlignment="1">
      <alignment horizontal="left" vertical="top" wrapText="1"/>
    </xf>
    <xf numFmtId="167" fontId="0" fillId="0" borderId="0" xfId="0" applyNumberFormat="1"/>
    <xf numFmtId="168" fontId="14" fillId="5" borderId="7" xfId="4" applyNumberFormat="1" applyFont="1">
      <alignment horizontal="right" vertical="top"/>
    </xf>
    <xf numFmtId="0" fontId="4" fillId="0" borderId="0" xfId="2" applyFont="1" applyBorder="1" applyAlignment="1">
      <alignment horizontal="center" vertical="center" wrapText="1"/>
    </xf>
    <xf numFmtId="0" fontId="7" fillId="3" borderId="0" xfId="2" applyFont="1" applyFill="1"/>
    <xf numFmtId="0" fontId="8" fillId="0" borderId="0" xfId="2" applyFont="1"/>
    <xf numFmtId="0" fontId="9" fillId="0" borderId="1" xfId="2" applyFont="1" applyBorder="1" applyAlignment="1">
      <alignment horizontal="left" wrapText="1"/>
    </xf>
    <xf numFmtId="0" fontId="11" fillId="0" borderId="18" xfId="3" applyFont="1" applyBorder="1" applyAlignment="1">
      <alignment horizontal="center" wrapText="1"/>
    </xf>
    <xf numFmtId="0" fontId="11" fillId="0" borderId="3" xfId="3" applyFont="1" applyBorder="1" applyAlignment="1">
      <alignment horizontal="center" wrapText="1"/>
    </xf>
    <xf numFmtId="0" fontId="11" fillId="0" borderId="19" xfId="3" applyFont="1" applyBorder="1" applyAlignment="1">
      <alignment horizontal="center" wrapText="1"/>
    </xf>
    <xf numFmtId="0" fontId="11" fillId="4" borderId="20" xfId="3" applyFont="1" applyFill="1" applyBorder="1" applyAlignment="1">
      <alignment horizontal="left" vertical="top" wrapText="1"/>
    </xf>
    <xf numFmtId="0" fontId="11" fillId="4" borderId="13" xfId="3" applyFont="1" applyFill="1" applyBorder="1" applyAlignment="1">
      <alignment horizontal="left" vertical="top" wrapText="1"/>
    </xf>
    <xf numFmtId="0" fontId="4" fillId="0" borderId="0" xfId="3" applyFont="1" applyBorder="1" applyAlignment="1">
      <alignment horizontal="center" vertical="center" wrapText="1"/>
    </xf>
    <xf numFmtId="0" fontId="11" fillId="0" borderId="0" xfId="3" applyFont="1" applyBorder="1" applyAlignment="1">
      <alignment horizontal="left" wrapText="1"/>
    </xf>
    <xf numFmtId="0" fontId="11" fillId="0" borderId="1" xfId="3" applyFont="1" applyBorder="1" applyAlignment="1">
      <alignment horizontal="left" wrapText="1"/>
    </xf>
    <xf numFmtId="0" fontId="11" fillId="0" borderId="17" xfId="3" applyFont="1" applyBorder="1" applyAlignment="1">
      <alignment horizontal="center" wrapText="1"/>
    </xf>
    <xf numFmtId="0" fontId="11" fillId="0" borderId="2" xfId="3" applyFont="1" applyBorder="1" applyAlignment="1">
      <alignment horizontal="center" wrapText="1"/>
    </xf>
    <xf numFmtId="0" fontId="12" fillId="3" borderId="0" xfId="3" applyFont="1" applyFill="1"/>
    <xf numFmtId="0" fontId="13" fillId="0" borderId="0" xfId="3" applyFont="1"/>
  </cellXfs>
  <cellStyles count="5">
    <cellStyle name="Good" xfId="1" builtinId="26"/>
    <cellStyle name="Normal" xfId="0" builtinId="0"/>
    <cellStyle name="Normal_Sheet2" xfId="2" xr:uid="{00000000-0005-0000-0000-000002000000}"/>
    <cellStyle name="Normal_Sheet3" xfId="3" xr:uid="{00000000-0005-0000-0000-000003000000}"/>
    <cellStyle name="Style 1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showFormulas="1" tabSelected="1" workbookViewId="0">
      <selection activeCell="F13" sqref="F13"/>
    </sheetView>
  </sheetViews>
  <sheetFormatPr defaultRowHeight="14.4" x14ac:dyDescent="0.3"/>
  <cols>
    <col min="1" max="1" width="15.5546875" bestFit="1" customWidth="1"/>
    <col min="7" max="7" width="9.5546875" bestFit="1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17</v>
      </c>
      <c r="F1" t="s">
        <v>0</v>
      </c>
      <c r="G1" t="s">
        <v>2</v>
      </c>
      <c r="H1" t="s">
        <v>7</v>
      </c>
      <c r="I1" t="s">
        <v>17</v>
      </c>
      <c r="K1" t="s">
        <v>0</v>
      </c>
      <c r="L1" t="s">
        <v>3</v>
      </c>
      <c r="M1" t="s">
        <v>7</v>
      </c>
      <c r="N1" t="s">
        <v>17</v>
      </c>
    </row>
    <row r="2" spans="1:14" x14ac:dyDescent="0.3">
      <c r="A2">
        <v>1</v>
      </c>
      <c r="B2">
        <v>20</v>
      </c>
      <c r="C2">
        <f>(B2-$B$9)^2</f>
        <v>49</v>
      </c>
      <c r="D2">
        <f>(B2-B$6)^2</f>
        <v>25</v>
      </c>
      <c r="F2">
        <v>1</v>
      </c>
      <c r="G2">
        <v>21</v>
      </c>
      <c r="H2">
        <f>(G2-$B$9)^2</f>
        <v>36</v>
      </c>
      <c r="I2">
        <f>(G2-G$6)^2</f>
        <v>25</v>
      </c>
      <c r="K2">
        <v>1</v>
      </c>
      <c r="L2">
        <v>25</v>
      </c>
      <c r="M2">
        <f>(L2-$B$9)^2</f>
        <v>4</v>
      </c>
      <c r="N2">
        <f>(L2-L$6)^2</f>
        <v>25</v>
      </c>
    </row>
    <row r="3" spans="1:14" x14ac:dyDescent="0.3">
      <c r="A3">
        <v>2</v>
      </c>
      <c r="B3">
        <v>25</v>
      </c>
      <c r="C3">
        <f t="shared" ref="C3:C4" si="0">(B3-$B$9)^2</f>
        <v>4</v>
      </c>
      <c r="D3">
        <f t="shared" ref="D3:D4" si="1">(B3-B$6)^2</f>
        <v>0</v>
      </c>
      <c r="F3">
        <v>2</v>
      </c>
      <c r="G3">
        <v>26</v>
      </c>
      <c r="H3">
        <f t="shared" ref="H3:H4" si="2">(G3-$B$9)^2</f>
        <v>1</v>
      </c>
      <c r="I3">
        <f t="shared" ref="I3:I4" si="3">(G3-G$6)^2</f>
        <v>0</v>
      </c>
      <c r="K3">
        <v>2</v>
      </c>
      <c r="L3">
        <v>30</v>
      </c>
      <c r="M3">
        <f t="shared" ref="M3:M4" si="4">(L3-$B$9)^2</f>
        <v>9</v>
      </c>
      <c r="N3">
        <f t="shared" ref="N3:N4" si="5">(L3-L$6)^2</f>
        <v>0</v>
      </c>
    </row>
    <row r="4" spans="1:14" x14ac:dyDescent="0.3">
      <c r="A4">
        <v>3</v>
      </c>
      <c r="B4">
        <v>30</v>
      </c>
      <c r="C4">
        <f t="shared" si="0"/>
        <v>9</v>
      </c>
      <c r="D4">
        <f t="shared" si="1"/>
        <v>25</v>
      </c>
      <c r="F4">
        <v>3</v>
      </c>
      <c r="G4">
        <v>31</v>
      </c>
      <c r="H4">
        <f t="shared" si="2"/>
        <v>16</v>
      </c>
      <c r="I4">
        <f t="shared" si="3"/>
        <v>25</v>
      </c>
      <c r="K4">
        <v>3</v>
      </c>
      <c r="L4">
        <v>35</v>
      </c>
      <c r="M4">
        <f t="shared" si="4"/>
        <v>64</v>
      </c>
      <c r="N4">
        <f t="shared" si="5"/>
        <v>25</v>
      </c>
    </row>
    <row r="6" spans="1:14" x14ac:dyDescent="0.3">
      <c r="A6" t="s">
        <v>4</v>
      </c>
      <c r="B6">
        <f>AVERAGE(B2:B4)</f>
        <v>25</v>
      </c>
      <c r="G6">
        <f>AVERAGE(G2:G4)</f>
        <v>26</v>
      </c>
      <c r="L6">
        <f>AVERAGE(L2:L4)</f>
        <v>30</v>
      </c>
    </row>
    <row r="7" spans="1:14" x14ac:dyDescent="0.3">
      <c r="A7" t="s">
        <v>16</v>
      </c>
      <c r="B7">
        <f>3*(B6-$B$9)^2</f>
        <v>12</v>
      </c>
      <c r="G7">
        <f>3*(G6-$B$9)^2</f>
        <v>3</v>
      </c>
      <c r="L7">
        <f>3*(L6-$B$9)^2</f>
        <v>27</v>
      </c>
    </row>
    <row r="9" spans="1:14" x14ac:dyDescent="0.3">
      <c r="A9" t="s">
        <v>6</v>
      </c>
      <c r="B9">
        <f>AVERAGE(B2:B4,G2:G4,L2:L4)</f>
        <v>27</v>
      </c>
    </row>
    <row r="12" spans="1:14" x14ac:dyDescent="0.3">
      <c r="A12" t="s">
        <v>8</v>
      </c>
      <c r="B12" t="s">
        <v>12</v>
      </c>
      <c r="C12" t="s">
        <v>13</v>
      </c>
      <c r="D12" t="s">
        <v>14</v>
      </c>
      <c r="E12" t="s">
        <v>15</v>
      </c>
      <c r="F12" t="s">
        <v>18</v>
      </c>
      <c r="G12" t="s">
        <v>19</v>
      </c>
    </row>
    <row r="13" spans="1:14" x14ac:dyDescent="0.3">
      <c r="A13" t="s">
        <v>9</v>
      </c>
      <c r="B13">
        <f>SUM(B7,G7,L7)</f>
        <v>42</v>
      </c>
      <c r="C13">
        <v>2</v>
      </c>
      <c r="D13">
        <f>B13/C13</f>
        <v>21</v>
      </c>
      <c r="E13">
        <f>D13/D14</f>
        <v>0.84</v>
      </c>
      <c r="F13">
        <f>_xlfn.F.INV.RT(0.05,2,6)</f>
        <v>5.1432528497847176</v>
      </c>
      <c r="G13" s="1">
        <f>_xlfn.F.DIST.RT(E13,2,6)</f>
        <v>0.476837158203125</v>
      </c>
    </row>
    <row r="14" spans="1:14" x14ac:dyDescent="0.3">
      <c r="A14" t="s">
        <v>10</v>
      </c>
      <c r="B14">
        <f>SUM(D2:D4,I2:I4,N2:N4)</f>
        <v>150</v>
      </c>
      <c r="C14">
        <v>6</v>
      </c>
      <c r="D14">
        <f t="shared" ref="D14" si="6">B14/C14</f>
        <v>25</v>
      </c>
    </row>
    <row r="15" spans="1:14" x14ac:dyDescent="0.3">
      <c r="A15" t="s">
        <v>11</v>
      </c>
      <c r="B15">
        <f>SUM(B13:B14)</f>
        <v>192</v>
      </c>
      <c r="C15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F4" sqref="F4"/>
    </sheetView>
  </sheetViews>
  <sheetFormatPr defaultRowHeight="14.4" x14ac:dyDescent="0.3"/>
  <cols>
    <col min="1" max="1" width="18" customWidth="1"/>
    <col min="2" max="2" width="21.109375" customWidth="1"/>
    <col min="4" max="4" width="15" customWidth="1"/>
    <col min="6" max="6" width="13" customWidth="1"/>
  </cols>
  <sheetData>
    <row r="1" spans="1:7" x14ac:dyDescent="0.3">
      <c r="A1" s="52" t="s">
        <v>21</v>
      </c>
      <c r="B1" s="52"/>
      <c r="C1" s="52"/>
      <c r="D1" s="52"/>
      <c r="E1" s="52"/>
      <c r="F1" s="52"/>
      <c r="G1" s="2"/>
    </row>
    <row r="2" spans="1:7" x14ac:dyDescent="0.3">
      <c r="A2" s="53" t="s">
        <v>22</v>
      </c>
      <c r="B2" s="54"/>
      <c r="C2" s="54"/>
      <c r="D2" s="54"/>
      <c r="E2" s="54"/>
      <c r="F2" s="54"/>
      <c r="G2" s="2"/>
    </row>
    <row r="3" spans="1:7" x14ac:dyDescent="0.3">
      <c r="A3" s="55" t="s">
        <v>20</v>
      </c>
      <c r="B3" s="19" t="s">
        <v>23</v>
      </c>
      <c r="C3" s="20" t="s">
        <v>13</v>
      </c>
      <c r="D3" s="20" t="s">
        <v>24</v>
      </c>
      <c r="E3" s="20" t="s">
        <v>25</v>
      </c>
      <c r="F3" s="21" t="s">
        <v>26</v>
      </c>
      <c r="G3" s="2"/>
    </row>
    <row r="4" spans="1:7" x14ac:dyDescent="0.3">
      <c r="A4" s="3" t="s">
        <v>27</v>
      </c>
      <c r="B4" s="4">
        <v>42</v>
      </c>
      <c r="C4" s="5">
        <v>2</v>
      </c>
      <c r="D4" s="6">
        <v>21</v>
      </c>
      <c r="E4" s="6">
        <v>0.84</v>
      </c>
      <c r="F4" s="7">
        <v>0.476837158203125</v>
      </c>
      <c r="G4" s="2"/>
    </row>
    <row r="5" spans="1:7" x14ac:dyDescent="0.3">
      <c r="A5" s="8" t="s">
        <v>28</v>
      </c>
      <c r="B5" s="9">
        <v>150</v>
      </c>
      <c r="C5" s="10">
        <v>6</v>
      </c>
      <c r="D5" s="11">
        <v>25</v>
      </c>
      <c r="E5" s="12"/>
      <c r="F5" s="13"/>
      <c r="G5" s="2"/>
    </row>
    <row r="6" spans="1:7" x14ac:dyDescent="0.3">
      <c r="A6" s="14" t="s">
        <v>11</v>
      </c>
      <c r="B6" s="15">
        <v>192</v>
      </c>
      <c r="C6" s="16">
        <v>8</v>
      </c>
      <c r="D6" s="17"/>
      <c r="E6" s="17"/>
      <c r="F6" s="18"/>
      <c r="G6" s="2"/>
    </row>
  </sheetData>
  <mergeCells count="3">
    <mergeCell ref="A1:F1"/>
    <mergeCell ref="A2:F2"/>
    <mergeCell ref="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7"/>
  <sheetViews>
    <sheetView topLeftCell="A19" workbookViewId="0">
      <selection activeCell="H38" sqref="H38"/>
    </sheetView>
  </sheetViews>
  <sheetFormatPr defaultRowHeight="14.4" x14ac:dyDescent="0.3"/>
  <cols>
    <col min="3" max="9" width="9.33203125" bestFit="1" customWidth="1"/>
    <col min="10" max="10" width="10.33203125" bestFit="1" customWidth="1"/>
    <col min="11" max="11" width="9.33203125" bestFit="1" customWidth="1"/>
    <col min="17" max="17" width="17.88671875" bestFit="1" customWidth="1"/>
  </cols>
  <sheetData>
    <row r="2" spans="1:17" x14ac:dyDescent="0.3">
      <c r="A2" s="61" t="s">
        <v>21</v>
      </c>
      <c r="B2" s="61"/>
      <c r="C2" s="61"/>
      <c r="D2" s="61"/>
      <c r="E2" s="61"/>
      <c r="F2" s="61"/>
      <c r="G2" s="22"/>
    </row>
    <row r="3" spans="1:17" x14ac:dyDescent="0.3">
      <c r="A3" s="66" t="s">
        <v>22</v>
      </c>
      <c r="B3" s="67"/>
      <c r="C3" s="67"/>
      <c r="D3" s="67"/>
      <c r="E3" s="67"/>
      <c r="F3" s="67"/>
      <c r="G3" s="22"/>
    </row>
    <row r="4" spans="1:17" ht="28.2" x14ac:dyDescent="0.3">
      <c r="A4" s="63" t="s">
        <v>20</v>
      </c>
      <c r="B4" s="39" t="s">
        <v>23</v>
      </c>
      <c r="C4" s="23" t="s">
        <v>13</v>
      </c>
      <c r="D4" s="23" t="s">
        <v>24</v>
      </c>
      <c r="E4" s="23" t="s">
        <v>25</v>
      </c>
      <c r="F4" s="24" t="s">
        <v>26</v>
      </c>
      <c r="G4" s="22"/>
    </row>
    <row r="5" spans="1:17" ht="27.6" x14ac:dyDescent="0.3">
      <c r="A5" s="25" t="s">
        <v>27</v>
      </c>
      <c r="B5" s="26">
        <v>44.09999999999976</v>
      </c>
      <c r="C5" s="29">
        <v>1</v>
      </c>
      <c r="D5" s="27">
        <v>44.09999999999976</v>
      </c>
      <c r="E5" s="28">
        <v>2.3457446808510514</v>
      </c>
      <c r="F5" s="40">
        <v>0.16416069700565139</v>
      </c>
      <c r="G5" s="22"/>
    </row>
    <row r="6" spans="1:17" ht="27.6" x14ac:dyDescent="0.3">
      <c r="A6" s="41" t="s">
        <v>28</v>
      </c>
      <c r="B6" s="42">
        <v>150.39999999999998</v>
      </c>
      <c r="C6" s="43">
        <v>8</v>
      </c>
      <c r="D6" s="44">
        <v>18.799999999999997</v>
      </c>
      <c r="E6" s="45"/>
      <c r="F6" s="46"/>
      <c r="G6" s="22"/>
    </row>
    <row r="7" spans="1:17" x14ac:dyDescent="0.3">
      <c r="A7" s="33" t="s">
        <v>11</v>
      </c>
      <c r="B7" s="47">
        <v>194.49999999999974</v>
      </c>
      <c r="C7" s="48">
        <v>9</v>
      </c>
      <c r="D7" s="35"/>
      <c r="E7" s="35"/>
      <c r="F7" s="49"/>
      <c r="G7" s="22"/>
    </row>
    <row r="13" spans="1:17" x14ac:dyDescent="0.3">
      <c r="Q13" s="51">
        <v>2.3457446808510514</v>
      </c>
    </row>
    <row r="15" spans="1:17" x14ac:dyDescent="0.3">
      <c r="P15" t="s">
        <v>41</v>
      </c>
      <c r="Q15" s="50">
        <f>E27^2</f>
        <v>2.3457446808510509</v>
      </c>
    </row>
    <row r="23" spans="1:12" x14ac:dyDescent="0.3">
      <c r="A23" s="61" t="s">
        <v>29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22"/>
    </row>
    <row r="24" spans="1:12" x14ac:dyDescent="0.3">
      <c r="A24" s="62" t="s">
        <v>20</v>
      </c>
      <c r="B24" s="62"/>
      <c r="C24" s="64" t="s">
        <v>30</v>
      </c>
      <c r="D24" s="56"/>
      <c r="E24" s="56" t="s">
        <v>31</v>
      </c>
      <c r="F24" s="56"/>
      <c r="G24" s="56"/>
      <c r="H24" s="56"/>
      <c r="I24" s="56"/>
      <c r="J24" s="56"/>
      <c r="K24" s="58"/>
      <c r="L24" s="22"/>
    </row>
    <row r="25" spans="1:12" x14ac:dyDescent="0.3">
      <c r="A25" s="62"/>
      <c r="B25" s="62"/>
      <c r="C25" s="64" t="s">
        <v>25</v>
      </c>
      <c r="D25" s="56" t="s">
        <v>26</v>
      </c>
      <c r="E25" s="56" t="s">
        <v>32</v>
      </c>
      <c r="F25" s="56" t="s">
        <v>13</v>
      </c>
      <c r="G25" s="56" t="s">
        <v>33</v>
      </c>
      <c r="H25" s="56" t="s">
        <v>34</v>
      </c>
      <c r="I25" s="56" t="s">
        <v>35</v>
      </c>
      <c r="J25" s="56" t="s">
        <v>36</v>
      </c>
      <c r="K25" s="58"/>
      <c r="L25" s="22"/>
    </row>
    <row r="26" spans="1:12" x14ac:dyDescent="0.3">
      <c r="A26" s="63"/>
      <c r="B26" s="63"/>
      <c r="C26" s="65"/>
      <c r="D26" s="57"/>
      <c r="E26" s="57"/>
      <c r="F26" s="57"/>
      <c r="G26" s="57"/>
      <c r="H26" s="57"/>
      <c r="I26" s="57"/>
      <c r="J26" s="23" t="s">
        <v>37</v>
      </c>
      <c r="K26" s="24" t="s">
        <v>38</v>
      </c>
      <c r="L26" s="22"/>
    </row>
    <row r="27" spans="1:12" ht="69" x14ac:dyDescent="0.3">
      <c r="A27" s="59" t="s">
        <v>22</v>
      </c>
      <c r="B27" s="25" t="s">
        <v>39</v>
      </c>
      <c r="C27" s="26">
        <v>8.0450522928398896E-2</v>
      </c>
      <c r="D27" s="27">
        <v>0.78388985822046886</v>
      </c>
      <c r="E27" s="28">
        <v>-1.5315824107278886</v>
      </c>
      <c r="F27" s="29">
        <v>8</v>
      </c>
      <c r="G27" s="30">
        <v>0.16416069700565153</v>
      </c>
      <c r="H27" s="31">
        <v>-4.1999999999999886</v>
      </c>
      <c r="I27" s="31">
        <v>2.7422618401604177</v>
      </c>
      <c r="J27" s="31">
        <v>-10.523667143208717</v>
      </c>
      <c r="K27" s="32">
        <v>2.1236671432087402</v>
      </c>
      <c r="L27" s="22"/>
    </row>
    <row r="28" spans="1:12" ht="69" x14ac:dyDescent="0.3">
      <c r="A28" s="60"/>
      <c r="B28" s="33" t="s">
        <v>40</v>
      </c>
      <c r="C28" s="34"/>
      <c r="D28" s="35"/>
      <c r="E28" s="36">
        <v>-1.5315824107278888</v>
      </c>
      <c r="F28" s="36">
        <v>7.8609914092690918</v>
      </c>
      <c r="G28" s="36">
        <v>0.16482234923154671</v>
      </c>
      <c r="H28" s="37">
        <v>-4.1999999999999886</v>
      </c>
      <c r="I28" s="37">
        <v>2.7422618401604173</v>
      </c>
      <c r="J28" s="37">
        <v>-10.543184515774634</v>
      </c>
      <c r="K28" s="38">
        <v>2.1431845157746556</v>
      </c>
      <c r="L28" s="22"/>
    </row>
    <row r="32" spans="1:12" x14ac:dyDescent="0.3">
      <c r="H32" t="s">
        <v>19</v>
      </c>
    </row>
    <row r="33" spans="8:8" x14ac:dyDescent="0.3">
      <c r="H33">
        <f>_xlfn.F.DIST.RT(3.25,3,76)</f>
        <v>2.6350290445814363E-2</v>
      </c>
    </row>
    <row r="36" spans="8:8" x14ac:dyDescent="0.3">
      <c r="H36" t="s">
        <v>42</v>
      </c>
    </row>
    <row r="37" spans="8:8" x14ac:dyDescent="0.3">
      <c r="H37">
        <f>_xlfn.F.INV.RT(0.05,3,76)</f>
        <v>2.7249439202759191</v>
      </c>
    </row>
  </sheetData>
  <mergeCells count="16">
    <mergeCell ref="A2:F2"/>
    <mergeCell ref="A3:F3"/>
    <mergeCell ref="A4"/>
    <mergeCell ref="I25:I26"/>
    <mergeCell ref="J25:K25"/>
    <mergeCell ref="A27:A28"/>
    <mergeCell ref="A23:K23"/>
    <mergeCell ref="A24:B26"/>
    <mergeCell ref="C24:D24"/>
    <mergeCell ref="E24:K24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2019-02-14T15:58:26Z</dcterms:modified>
</cp:coreProperties>
</file>