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Hetvi\NPower\Coursera\Projects\"/>
    </mc:Choice>
  </mc:AlternateContent>
  <xr:revisionPtr revIDLastSave="0" documentId="8_{EC58ED30-64E6-4F59-B1C7-CD824DBAFE96}" xr6:coauthVersionLast="47" xr6:coauthVersionMax="47" xr10:uidLastSave="{00000000-0000-0000-0000-000000000000}"/>
  <bookViews>
    <workbookView xWindow="-108" yWindow="-108" windowWidth="23256" windowHeight="13896" activeTab="5" xr2:uid="{C28E2A1D-AC1E-46A5-83AD-EE56891545CB}"/>
  </bookViews>
  <sheets>
    <sheet name="Sheet1" sheetId="9" r:id="rId1"/>
    <sheet name="Cleaned" sheetId="1" r:id="rId2"/>
    <sheet name="PT1" sheetId="4" r:id="rId3"/>
    <sheet name="PT2" sheetId="5" r:id="rId4"/>
    <sheet name="PT3" sheetId="6" r:id="rId5"/>
    <sheet name="Dashboard" sheetId="8" r:id="rId6"/>
  </sheets>
  <definedNames>
    <definedName name="_xlnm._FilterDatabase" localSheetId="1" hidden="1">Cleaned!$A$16:$J$26</definedName>
    <definedName name="Slicer_COUNTRY_NAME">#N/A</definedName>
    <definedName name="Slicer_Region">#N/A</definedName>
  </definedNames>
  <calcPr calcId="191029"/>
  <pivotCaches>
    <pivotCache cacheId="2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8" l="1"/>
  <c r="E4" i="8"/>
  <c r="E3" i="8"/>
  <c r="N8" i="1"/>
  <c r="M8" i="1" s="1"/>
  <c r="L11" i="1"/>
  <c r="M7" i="1"/>
  <c r="M5" i="1"/>
  <c r="N5" i="1" s="1"/>
  <c r="M4" i="1"/>
  <c r="N4" i="1" s="1"/>
  <c r="H25" i="1"/>
  <c r="H26" i="1"/>
  <c r="H20" i="1"/>
  <c r="H21" i="1"/>
  <c r="H22" i="1"/>
  <c r="H23" i="1"/>
  <c r="H24" i="1"/>
  <c r="H19" i="1"/>
  <c r="H18" i="1"/>
  <c r="H17" i="1"/>
  <c r="I18" i="1"/>
  <c r="I19" i="1"/>
  <c r="I20" i="1"/>
  <c r="I21" i="1"/>
  <c r="I22" i="1"/>
  <c r="I23" i="1"/>
  <c r="I24" i="1"/>
  <c r="I25" i="1"/>
  <c r="I26" i="1"/>
  <c r="I17" i="1"/>
</calcChain>
</file>

<file path=xl/sharedStrings.xml><?xml version="1.0" encoding="utf-8"?>
<sst xmlns="http://schemas.openxmlformats.org/spreadsheetml/2006/main" count="175" uniqueCount="63">
  <si>
    <t>COUNTRY NAME</t>
  </si>
  <si>
    <t>Region</t>
  </si>
  <si>
    <t>Literacy Rate %</t>
  </si>
  <si>
    <t>Internet Access (%)</t>
  </si>
  <si>
    <t>avg yrs of schooling</t>
  </si>
  <si>
    <t>GDP Per Capita</t>
  </si>
  <si>
    <t>Population (millions)</t>
  </si>
  <si>
    <t>canada</t>
  </si>
  <si>
    <t>North America</t>
  </si>
  <si>
    <t>INDIA</t>
  </si>
  <si>
    <t>asia</t>
  </si>
  <si>
    <t>2,300 USD</t>
  </si>
  <si>
    <t>Nigeria</t>
  </si>
  <si>
    <t>Africa</t>
  </si>
  <si>
    <t>Brazil</t>
  </si>
  <si>
    <t>South America</t>
  </si>
  <si>
    <t>two hundred fifteen</t>
  </si>
  <si>
    <t>Germany</t>
  </si>
  <si>
    <t>Europe</t>
  </si>
  <si>
    <t>13.1 yrs</t>
  </si>
  <si>
    <t>$51,500</t>
  </si>
  <si>
    <t>indonesia</t>
  </si>
  <si>
    <t>Asia</t>
  </si>
  <si>
    <t>7.2 yrs</t>
  </si>
  <si>
    <t>Kenya</t>
  </si>
  <si>
    <t>n/a</t>
  </si>
  <si>
    <t>usa</t>
  </si>
  <si>
    <t>NORTH AMERICA</t>
  </si>
  <si>
    <t>13.4 yrs</t>
  </si>
  <si>
    <t>Pakistan</t>
  </si>
  <si>
    <t>240M</t>
  </si>
  <si>
    <t>France</t>
  </si>
  <si>
    <t>12.9 years</t>
  </si>
  <si>
    <t>46000 USD</t>
  </si>
  <si>
    <t>Canada</t>
  </si>
  <si>
    <t>India</t>
  </si>
  <si>
    <t>Indonesia</t>
  </si>
  <si>
    <t>Usa</t>
  </si>
  <si>
    <t>avg of schooling</t>
  </si>
  <si>
    <t>Sum of Literacy Rate %</t>
  </si>
  <si>
    <t>Grand Total</t>
  </si>
  <si>
    <t>Row Labels</t>
  </si>
  <si>
    <t>Sum of Internet Access (%)</t>
  </si>
  <si>
    <t>The country with the highest internet access</t>
  </si>
  <si>
    <t>The country with the Lowest internet access</t>
  </si>
  <si>
    <t>COUNTRY NAME2</t>
  </si>
  <si>
    <t>Column1</t>
  </si>
  <si>
    <t>Column2</t>
  </si>
  <si>
    <t>Column3</t>
  </si>
  <si>
    <t>Sum of Population (millions)</t>
  </si>
  <si>
    <t>Literacy Rate %2</t>
  </si>
  <si>
    <t>Total population (millions) of the countries with literacy rate &lt;80</t>
  </si>
  <si>
    <r>
      <t xml:space="preserve">Region that has the </t>
    </r>
    <r>
      <rPr>
        <sz val="11"/>
        <color rgb="FF000000"/>
        <rFont val="Arial"/>
        <family val="2"/>
      </rPr>
      <t>highest average GDP per Capita</t>
    </r>
  </si>
  <si>
    <t>Region2</t>
  </si>
  <si>
    <t>KPI</t>
  </si>
  <si>
    <t>Avg Literacy Rate</t>
  </si>
  <si>
    <t>Avg Internet Access</t>
  </si>
  <si>
    <t>Total Population (in M)</t>
  </si>
  <si>
    <t>Value</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</si>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</sst>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0"/>
      <color theme="1"/>
      <name val="Arial"/>
      <family val="2"/>
    </font>
    <font>
      <sz val="10"/>
      <color theme="1"/>
      <name val="Arial"/>
      <family val="2"/>
    </font>
    <font>
      <b/>
      <sz val="10"/>
      <color theme="1" tint="4.9989318521683403E-2"/>
      <name val="Arial"/>
      <family val="2"/>
    </font>
    <font>
      <sz val="11"/>
      <color rgb="FF000000"/>
      <name val="Arial"/>
      <family val="2"/>
    </font>
    <font>
      <sz val="10"/>
      <color theme="1" tint="4.9989318521683403E-2"/>
      <name val="Arial"/>
      <family val="2"/>
    </font>
    <font>
      <b/>
      <sz val="20"/>
      <color theme="0"/>
      <name val="Calibri"/>
      <family val="2"/>
      <scheme val="minor"/>
    </font>
    <font>
      <b/>
      <sz val="20"/>
      <color theme="2"/>
      <name val="Calibri"/>
      <family val="2"/>
      <scheme val="minor"/>
    </font>
    <font>
      <sz val="20"/>
      <color theme="2"/>
      <name val="Arial Unicode MS"/>
    </font>
  </fonts>
  <fills count="7">
    <fill>
      <patternFill patternType="none"/>
    </fill>
    <fill>
      <patternFill patternType="gray125"/>
    </fill>
    <fill>
      <patternFill patternType="solid">
        <fgColor theme="5" tint="0.59999389629810485"/>
        <bgColor indexed="64"/>
      </patternFill>
    </fill>
    <fill>
      <patternFill patternType="solid">
        <fgColor theme="3" tint="-0.249977111117893"/>
        <bgColor indexed="64"/>
      </patternFill>
    </fill>
    <fill>
      <patternFill patternType="solid">
        <fgColor theme="9" tint="0.59996337778862885"/>
        <bgColor indexed="64"/>
      </patternFill>
    </fill>
    <fill>
      <patternFill patternType="solid">
        <fgColor theme="0"/>
        <bgColor indexed="64"/>
      </patternFill>
    </fill>
    <fill>
      <patternFill patternType="solid">
        <fgColor theme="2" tint="-0.499984740745262"/>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thin">
        <color theme="4" tint="0.39997558519241921"/>
      </right>
      <top style="thin">
        <color theme="4" tint="0.39997558519241921"/>
      </top>
      <bottom style="thin">
        <color theme="4" tint="0.39997558519241921"/>
      </bottom>
      <diagonal/>
    </border>
    <border>
      <left style="medium">
        <color rgb="FFCCCCCC"/>
      </left>
      <right style="medium">
        <color rgb="FFCCCCCC"/>
      </right>
      <top style="medium">
        <color rgb="FFCCCCCC"/>
      </top>
      <bottom/>
      <diagonal/>
    </border>
    <border>
      <left style="medium">
        <color rgb="FFCCCCCC"/>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0">
    <xf numFmtId="0" fontId="0" fillId="0" borderId="0" xfId="0"/>
    <xf numFmtId="0" fontId="1" fillId="0" borderId="1" xfId="0" applyFont="1" applyBorder="1" applyAlignment="1">
      <alignment horizontal="center" wrapText="1"/>
    </xf>
    <xf numFmtId="0" fontId="1" fillId="0" borderId="1" xfId="0" applyFont="1" applyBorder="1" applyAlignment="1">
      <alignment horizontal="center" vertical="center"/>
    </xf>
    <xf numFmtId="0" fontId="2" fillId="0" borderId="1" xfId="0" applyFont="1" applyBorder="1" applyAlignment="1">
      <alignment wrapText="1"/>
    </xf>
    <xf numFmtId="9" fontId="2" fillId="0" borderId="1" xfId="0" applyNumberFormat="1" applyFont="1" applyBorder="1" applyAlignment="1">
      <alignment horizontal="right" wrapText="1"/>
    </xf>
    <xf numFmtId="0" fontId="2" fillId="0" borderId="1" xfId="0" applyFont="1" applyBorder="1" applyAlignment="1">
      <alignment horizontal="right" wrapText="1"/>
    </xf>
    <xf numFmtId="3" fontId="2" fillId="0" borderId="1" xfId="0" applyNumberFormat="1" applyFont="1" applyBorder="1" applyAlignment="1">
      <alignment horizontal="right" wrapText="1"/>
    </xf>
    <xf numFmtId="9" fontId="2" fillId="0" borderId="1" xfId="0" applyNumberFormat="1" applyFont="1" applyBorder="1" applyAlignment="1">
      <alignment wrapText="1"/>
    </xf>
    <xf numFmtId="0" fontId="2" fillId="0" borderId="1" xfId="0" applyFont="1" applyBorder="1" applyAlignment="1">
      <alignment vertical="center"/>
    </xf>
    <xf numFmtId="10"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0" fontId="1" fillId="0" borderId="3" xfId="0" applyFont="1" applyBorder="1" applyAlignment="1">
      <alignment horizontal="center" wrapText="1"/>
    </xf>
    <xf numFmtId="0" fontId="1" fillId="0" borderId="4" xfId="0" applyFont="1" applyBorder="1" applyAlignment="1">
      <alignment horizontal="center" vertical="center"/>
    </xf>
    <xf numFmtId="0" fontId="2" fillId="0" borderId="2" xfId="0" applyFont="1" applyBorder="1" applyAlignment="1">
      <alignment horizontal="right" wrapText="1"/>
    </xf>
    <xf numFmtId="0" fontId="2" fillId="0" borderId="2" xfId="0" applyFont="1" applyBorder="1" applyAlignment="1">
      <alignment wrapText="1"/>
    </xf>
    <xf numFmtId="0" fontId="2" fillId="0" borderId="2" xfId="0" applyFont="1" applyBorder="1" applyAlignment="1">
      <alignment vertical="center"/>
    </xf>
    <xf numFmtId="0" fontId="0" fillId="2" borderId="0" xfId="0" applyFill="1"/>
    <xf numFmtId="0" fontId="0" fillId="3" borderId="0" xfId="0" applyFill="1"/>
    <xf numFmtId="0" fontId="0" fillId="2" borderId="0" xfId="0" applyFill="1" applyAlignment="1">
      <alignment horizontal="center"/>
    </xf>
    <xf numFmtId="0" fontId="0" fillId="2" borderId="7" xfId="0" applyFill="1" applyBorder="1"/>
    <xf numFmtId="0" fontId="0" fillId="2" borderId="8" xfId="0" applyFill="1" applyBorder="1" applyAlignment="1">
      <alignment horizontal="center"/>
    </xf>
    <xf numFmtId="0" fontId="2" fillId="4" borderId="4" xfId="0" applyFont="1" applyFill="1" applyBorder="1" applyAlignment="1">
      <alignment wrapText="1"/>
    </xf>
    <xf numFmtId="0" fontId="2" fillId="4" borderId="3" xfId="0" applyFont="1" applyFill="1" applyBorder="1" applyAlignment="1">
      <alignment wrapText="1"/>
    </xf>
    <xf numFmtId="0" fontId="2" fillId="4" borderId="2" xfId="0" applyFont="1" applyFill="1" applyBorder="1" applyAlignment="1">
      <alignment wrapText="1"/>
    </xf>
    <xf numFmtId="0" fontId="2" fillId="4" borderId="1" xfId="0" applyFont="1" applyFill="1" applyBorder="1" applyAlignment="1">
      <alignment wrapText="1"/>
    </xf>
    <xf numFmtId="0" fontId="2" fillId="4" borderId="6" xfId="0" applyFont="1" applyFill="1" applyBorder="1" applyAlignment="1">
      <alignment wrapText="1"/>
    </xf>
    <xf numFmtId="0" fontId="3" fillId="4" borderId="3" xfId="0" applyFont="1" applyFill="1" applyBorder="1" applyAlignment="1">
      <alignment horizontal="center" wrapText="1"/>
    </xf>
    <xf numFmtId="0" fontId="0" fillId="5" borderId="5" xfId="0" applyFill="1" applyBorder="1"/>
    <xf numFmtId="0" fontId="5" fillId="4" borderId="3" xfId="0" applyFont="1" applyFill="1" applyBorder="1" applyAlignment="1">
      <alignment wrapText="1"/>
    </xf>
    <xf numFmtId="0" fontId="2" fillId="4" borderId="3" xfId="0" applyFont="1" applyFill="1" applyBorder="1" applyAlignment="1">
      <alignment horizontal="center" wrapText="1"/>
    </xf>
    <xf numFmtId="0" fontId="2" fillId="4" borderId="1" xfId="0" applyFont="1" applyFill="1" applyBorder="1" applyAlignment="1">
      <alignment horizontal="center" wrapText="1"/>
    </xf>
    <xf numFmtId="0" fontId="2" fillId="4" borderId="6" xfId="0" applyFont="1" applyFill="1" applyBorder="1" applyAlignment="1">
      <alignment horizontal="center" wrapText="1"/>
    </xf>
    <xf numFmtId="0" fontId="7" fillId="6" borderId="11" xfId="0" applyFont="1" applyFill="1" applyBorder="1" applyAlignment="1">
      <alignment vertical="center" wrapText="1"/>
    </xf>
    <xf numFmtId="0" fontId="8" fillId="6" borderId="12" xfId="0" applyFont="1" applyFill="1" applyBorder="1" applyAlignment="1">
      <alignment horizontal="center" vertical="center" wrapText="1"/>
    </xf>
    <xf numFmtId="164" fontId="8" fillId="6" borderId="12" xfId="0" applyNumberFormat="1" applyFont="1" applyFill="1" applyBorder="1" applyAlignment="1">
      <alignment horizontal="center" vertical="center" wrapText="1"/>
    </xf>
    <xf numFmtId="0" fontId="7" fillId="6" borderId="13" xfId="0" applyFont="1" applyFill="1" applyBorder="1" applyAlignment="1">
      <alignment vertical="center" wrapText="1"/>
    </xf>
    <xf numFmtId="0" fontId="8" fillId="6" borderId="14"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cellXfs>
  <cellStyles count="1">
    <cellStyle name="Normal" xfId="0" builtinId="0"/>
  </cellStyles>
  <dxfs count="18">
    <dxf>
      <fill>
        <patternFill patternType="solid">
          <fgColor indexed="64"/>
          <bgColor theme="5" tint="0.59999389629810485"/>
        </patternFill>
      </fill>
    </dxf>
    <dxf>
      <fill>
        <patternFill patternType="solid">
          <fgColor indexed="64"/>
          <bgColor theme="5"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5" tint="0.59999389629810485"/>
        </patternFill>
      </fill>
    </dxf>
    <dxf>
      <border outline="0">
        <left style="medium">
          <color rgb="FFCCCCCC"/>
        </left>
      </border>
    </dxf>
    <dxf>
      <font>
        <strike val="0"/>
        <outline val="0"/>
        <shadow val="0"/>
        <u val="none"/>
        <vertAlign val="baseline"/>
        <sz val="11"/>
        <color theme="1"/>
        <name val="Calibri"/>
        <family val="2"/>
        <scheme val="minor"/>
      </font>
      <fill>
        <patternFill patternType="solid">
          <fgColor indexed="64"/>
          <bgColor theme="3" tint="-0.249977111117893"/>
        </patternFill>
      </fill>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9" tint="0.59996337778862885"/>
        </patternFill>
      </fill>
      <alignment horizontal="general" vertical="bottom" textRotation="0" wrapText="1" indent="0" justifyLastLine="0" shrinkToFit="0" readingOrder="0"/>
      <border diagonalUp="0" diagonalDown="0" outline="0">
        <left style="medium">
          <color rgb="FFCCCCCC"/>
        </left>
        <right style="medium">
          <color rgb="FFCCCCCC"/>
        </right>
        <top/>
        <bottom style="medium">
          <color rgb="FFCCCCCC"/>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9" tint="0.59996337778862885"/>
        </patternFill>
      </fill>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9" tint="0.59996337778862885"/>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numFmt numFmtId="0" formatCode="General"/>
    </dxf>
    <dxf>
      <font>
        <b val="0"/>
        <i val="0"/>
        <strike val="0"/>
        <condense val="0"/>
        <extend val="0"/>
        <outline val="0"/>
        <shadow val="0"/>
        <u val="none"/>
        <vertAlign val="baseline"/>
        <sz val="10"/>
        <color theme="1"/>
        <name val="Arial"/>
        <family val="2"/>
        <scheme val="none"/>
      </font>
      <numFmt numFmtId="0" formatCode="Genera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0" formatCode="Genera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0" formatCode="Genera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right style="medium">
          <color rgb="FFCCCCCC"/>
        </right>
        <top style="medium">
          <color rgb="FFCCCCCC"/>
        </top>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[Global Edu Indicator.xlsx]PT1!PivotTable3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144444444444434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8.6666666666666663E-3"/>
              <c:y val="-4.2437781360066642E-17"/>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144444444444444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6666666666666663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8888888888888888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6666666666666663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144444444444434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6666666666665657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1444444444444342E-2"/>
              <c:y val="2.3148148148148147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8.6666666666666663E-3"/>
              <c:y val="9.2592592592590887E-3"/>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'PT1'!$B$3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B-1EC6-4F5A-873D-F4BA28CA3955}"/>
              </c:ext>
            </c:extLst>
          </c:dPt>
          <c:dPt>
            <c:idx val="1"/>
            <c:invertIfNegative val="0"/>
            <c:bubble3D val="0"/>
            <c:extLst>
              <c:ext xmlns:c16="http://schemas.microsoft.com/office/drawing/2014/chart" uri="{C3380CC4-5D6E-409C-BE32-E72D297353CC}">
                <c16:uniqueId val="{0000000A-1EC6-4F5A-873D-F4BA28CA3955}"/>
              </c:ext>
            </c:extLst>
          </c:dPt>
          <c:dPt>
            <c:idx val="2"/>
            <c:invertIfNegative val="0"/>
            <c:bubble3D val="0"/>
            <c:extLst>
              <c:ext xmlns:c16="http://schemas.microsoft.com/office/drawing/2014/chart" uri="{C3380CC4-5D6E-409C-BE32-E72D297353CC}">
                <c16:uniqueId val="{00000009-1EC6-4F5A-873D-F4BA28CA3955}"/>
              </c:ext>
            </c:extLst>
          </c:dPt>
          <c:dPt>
            <c:idx val="3"/>
            <c:invertIfNegative val="0"/>
            <c:bubble3D val="0"/>
            <c:extLst>
              <c:ext xmlns:c16="http://schemas.microsoft.com/office/drawing/2014/chart" uri="{C3380CC4-5D6E-409C-BE32-E72D297353CC}">
                <c16:uniqueId val="{00000008-1EC6-4F5A-873D-F4BA28CA3955}"/>
              </c:ext>
            </c:extLst>
          </c:dPt>
          <c:dPt>
            <c:idx val="4"/>
            <c:invertIfNegative val="0"/>
            <c:bubble3D val="0"/>
            <c:extLst>
              <c:ext xmlns:c16="http://schemas.microsoft.com/office/drawing/2014/chart" uri="{C3380CC4-5D6E-409C-BE32-E72D297353CC}">
                <c16:uniqueId val="{00000007-1EC6-4F5A-873D-F4BA28CA3955}"/>
              </c:ext>
            </c:extLst>
          </c:dPt>
          <c:dPt>
            <c:idx val="5"/>
            <c:invertIfNegative val="0"/>
            <c:bubble3D val="0"/>
            <c:extLst>
              <c:ext xmlns:c16="http://schemas.microsoft.com/office/drawing/2014/chart" uri="{C3380CC4-5D6E-409C-BE32-E72D297353CC}">
                <c16:uniqueId val="{00000006-1EC6-4F5A-873D-F4BA28CA3955}"/>
              </c:ext>
            </c:extLst>
          </c:dPt>
          <c:dPt>
            <c:idx val="6"/>
            <c:invertIfNegative val="0"/>
            <c:bubble3D val="0"/>
            <c:extLst>
              <c:ext xmlns:c16="http://schemas.microsoft.com/office/drawing/2014/chart" uri="{C3380CC4-5D6E-409C-BE32-E72D297353CC}">
                <c16:uniqueId val="{00000004-1EC6-4F5A-873D-F4BA28CA3955}"/>
              </c:ext>
            </c:extLst>
          </c:dPt>
          <c:dPt>
            <c:idx val="7"/>
            <c:invertIfNegative val="0"/>
            <c:bubble3D val="0"/>
            <c:extLst>
              <c:ext xmlns:c16="http://schemas.microsoft.com/office/drawing/2014/chart" uri="{C3380CC4-5D6E-409C-BE32-E72D297353CC}">
                <c16:uniqueId val="{00000005-1EC6-4F5A-873D-F4BA28CA3955}"/>
              </c:ext>
            </c:extLst>
          </c:dPt>
          <c:dPt>
            <c:idx val="8"/>
            <c:invertIfNegative val="0"/>
            <c:bubble3D val="0"/>
            <c:extLst>
              <c:ext xmlns:c16="http://schemas.microsoft.com/office/drawing/2014/chart" uri="{C3380CC4-5D6E-409C-BE32-E72D297353CC}">
                <c16:uniqueId val="{00000003-1EC6-4F5A-873D-F4BA28CA3955}"/>
              </c:ext>
            </c:extLst>
          </c:dPt>
          <c:dPt>
            <c:idx val="9"/>
            <c:invertIfNegative val="0"/>
            <c:bubble3D val="0"/>
            <c:extLst>
              <c:ext xmlns:c16="http://schemas.microsoft.com/office/drawing/2014/chart" uri="{C3380CC4-5D6E-409C-BE32-E72D297353CC}">
                <c16:uniqueId val="{00000002-1EC6-4F5A-873D-F4BA28CA3955}"/>
              </c:ext>
            </c:extLst>
          </c:dPt>
          <c:dLbls>
            <c:dLbl>
              <c:idx val="0"/>
              <c:layout>
                <c:manualLayout>
                  <c:x val="-8.6666666666666663E-3"/>
                  <c:y val="9.25925925925908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C6-4F5A-873D-F4BA28CA3955}"/>
                </c:ext>
              </c:extLst>
            </c:dLbl>
            <c:dLbl>
              <c:idx val="1"/>
              <c:layout>
                <c:manualLayout>
                  <c:x val="-1.1444444444444342E-2"/>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C6-4F5A-873D-F4BA28CA3955}"/>
                </c:ext>
              </c:extLst>
            </c:dLbl>
            <c:dLbl>
              <c:idx val="2"/>
              <c:layout>
                <c:manualLayout>
                  <c:x val="-8.666666666666565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C6-4F5A-873D-F4BA28CA3955}"/>
                </c:ext>
              </c:extLst>
            </c:dLbl>
            <c:dLbl>
              <c:idx val="3"/>
              <c:layout>
                <c:manualLayout>
                  <c:x val="-1.144444444444434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C6-4F5A-873D-F4BA28CA3955}"/>
                </c:ext>
              </c:extLst>
            </c:dLbl>
            <c:dLbl>
              <c:idx val="4"/>
              <c:layout>
                <c:manualLayout>
                  <c:x val="-8.666666666666666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C6-4F5A-873D-F4BA28CA3955}"/>
                </c:ext>
              </c:extLst>
            </c:dLbl>
            <c:dLbl>
              <c:idx val="5"/>
              <c:layout>
                <c:manualLayout>
                  <c:x val="-5.888888888888888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C6-4F5A-873D-F4BA28CA3955}"/>
                </c:ext>
              </c:extLst>
            </c:dLbl>
            <c:dLbl>
              <c:idx val="6"/>
              <c:layout>
                <c:manualLayout>
                  <c:x val="-1.144444444444444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C6-4F5A-873D-F4BA28CA3955}"/>
                </c:ext>
              </c:extLst>
            </c:dLbl>
            <c:dLbl>
              <c:idx val="7"/>
              <c:layout>
                <c:manualLayout>
                  <c:x val="-8.666666666666666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C6-4F5A-873D-F4BA28CA3955}"/>
                </c:ext>
              </c:extLst>
            </c:dLbl>
            <c:dLbl>
              <c:idx val="8"/>
              <c:layout>
                <c:manualLayout>
                  <c:x val="-8.6666666666666663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C6-4F5A-873D-F4BA28CA3955}"/>
                </c:ext>
              </c:extLst>
            </c:dLbl>
            <c:dLbl>
              <c:idx val="9"/>
              <c:layout>
                <c:manualLayout>
                  <c:x val="-1.144444444444434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C6-4F5A-873D-F4BA28CA3955}"/>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'PT1'!$A$4:$A$14</c:f>
              <c:strCache>
                <c:ptCount val="10"/>
                <c:pt idx="0">
                  <c:v>Brazil</c:v>
                </c:pt>
                <c:pt idx="1">
                  <c:v>Canada</c:v>
                </c:pt>
                <c:pt idx="2">
                  <c:v>France</c:v>
                </c:pt>
                <c:pt idx="3">
                  <c:v>Germany</c:v>
                </c:pt>
                <c:pt idx="4">
                  <c:v>India</c:v>
                </c:pt>
                <c:pt idx="5">
                  <c:v>Indonesia</c:v>
                </c:pt>
                <c:pt idx="6">
                  <c:v>Kenya</c:v>
                </c:pt>
                <c:pt idx="7">
                  <c:v>Nigeria</c:v>
                </c:pt>
                <c:pt idx="8">
                  <c:v>Pakistan</c:v>
                </c:pt>
                <c:pt idx="9">
                  <c:v>Usa</c:v>
                </c:pt>
              </c:strCache>
            </c:strRef>
          </c:cat>
          <c:val>
            <c:numRef>
              <c:f>'PT1'!$B$4:$B$14</c:f>
              <c:numCache>
                <c:formatCode>General</c:formatCode>
                <c:ptCount val="10"/>
                <c:pt idx="0">
                  <c:v>93</c:v>
                </c:pt>
                <c:pt idx="1">
                  <c:v>99</c:v>
                </c:pt>
                <c:pt idx="2">
                  <c:v>99</c:v>
                </c:pt>
                <c:pt idx="3">
                  <c:v>99</c:v>
                </c:pt>
                <c:pt idx="4">
                  <c:v>74</c:v>
                </c:pt>
                <c:pt idx="5">
                  <c:v>93</c:v>
                </c:pt>
                <c:pt idx="6">
                  <c:v>81</c:v>
                </c:pt>
                <c:pt idx="7">
                  <c:v>62</c:v>
                </c:pt>
                <c:pt idx="8">
                  <c:v>58</c:v>
                </c:pt>
                <c:pt idx="9">
                  <c:v>99</c:v>
                </c:pt>
              </c:numCache>
            </c:numRef>
          </c:val>
          <c:extLst>
            <c:ext xmlns:c16="http://schemas.microsoft.com/office/drawing/2014/chart" uri="{C3380CC4-5D6E-409C-BE32-E72D297353CC}">
              <c16:uniqueId val="{00000000-1EC6-4F5A-873D-F4BA28CA3955}"/>
            </c:ext>
          </c:extLst>
        </c:ser>
        <c:dLbls>
          <c:dLblPos val="inEnd"/>
          <c:showLegendKey val="0"/>
          <c:showVal val="1"/>
          <c:showCatName val="0"/>
          <c:showSerName val="0"/>
          <c:showPercent val="0"/>
          <c:showBubbleSize val="0"/>
        </c:dLbls>
        <c:gapWidth val="182"/>
        <c:axId val="888292160"/>
        <c:axId val="888292640"/>
      </c:barChart>
      <c:catAx>
        <c:axId val="88829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8292640"/>
        <c:crosses val="autoZero"/>
        <c:auto val="1"/>
        <c:lblAlgn val="ctr"/>
        <c:lblOffset val="100"/>
        <c:noMultiLvlLbl val="0"/>
      </c:catAx>
      <c:valAx>
        <c:axId val="88829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82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[Global Edu Indicator.xlsx]PT2!PivotTable4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'PT2'!$B$3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AA4C-4528-92A4-1365C9E5F01C}"/>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AA4C-4528-92A4-1365C9E5F01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AA4C-4528-92A4-1365C9E5F01C}"/>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AA4C-4528-92A4-1365C9E5F01C}"/>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AA4C-4528-92A4-1365C9E5F01C}"/>
              </c:ext>
            </c:extLst>
          </c:dPt>
          <c:cat>
            <c:strRef>
              <c:f>'PT2'!$A$4:$A$9</c:f>
              <c:strCache>
                <c:ptCount val="5"/>
                <c:pt idx="0">
                  <c:v>Africa</c:v>
                </c:pt>
                <c:pt idx="1">
                  <c:v>Asia</c:v>
                </c:pt>
                <c:pt idx="2">
                  <c:v>Europe</c:v>
                </c:pt>
                <c:pt idx="3">
                  <c:v>North America</c:v>
                </c:pt>
                <c:pt idx="4">
                  <c:v>South America</c:v>
                </c:pt>
              </c:strCache>
            </c:strRef>
          </c:cat>
          <c:val>
            <c:numRef>
              <c:f>'PT2'!$B$4:$B$9</c:f>
              <c:numCache>
                <c:formatCode>General</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0-E7B7-4626-B285-0B13098AB5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[Global Edu Indicator.xlsx]PT3!PivotTable5</c:name>
    <c:fmtId val="0"/>
  </c:pivotSource>
  <c:chart>
    <c:autoTitleDeleted val="0"/>
    <c:pivotFmts>
      <c:pivotFmt>
        <c:idx val="0"/>
        <c:spPr>
          <a:ln w="22225" cap="rnd" cmpd="sng" algn="ctr">
            <a:solidFill>
              <a:schemeClr val="accent5"/>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5"/>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'PT3'!$B$3</c:f>
              <c:strCache>
                <c:ptCount val="1"/>
                <c:pt idx="0">
                  <c:v>Sum of Literacy Rate %</c:v>
                </c:pt>
              </c:strCache>
            </c:strRef>
          </c:tx>
          <c:spPr>
            <a:ln w="22225" cap="rnd" cmpd="sng" algn="ctr">
              <a:solidFill>
                <a:schemeClr val="accent5">
                  <a:shade val="76000"/>
                </a:schemeClr>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cat>
            <c:strRef>
              <c:f>'PT3'!$A$4:$A$9</c:f>
              <c:strCache>
                <c:ptCount val="5"/>
                <c:pt idx="0">
                  <c:v>South America</c:v>
                </c:pt>
                <c:pt idx="1">
                  <c:v>Africa</c:v>
                </c:pt>
                <c:pt idx="2">
                  <c:v>Europe</c:v>
                </c:pt>
                <c:pt idx="3">
                  <c:v>North America</c:v>
                </c:pt>
                <c:pt idx="4">
                  <c:v>Asia</c:v>
                </c:pt>
              </c:strCache>
            </c:strRef>
          </c:cat>
          <c:val>
            <c:numRef>
              <c:f>'PT3'!$B$4:$B$9</c:f>
              <c:numCache>
                <c:formatCode>General</c:formatCode>
                <c:ptCount val="5"/>
                <c:pt idx="0">
                  <c:v>93</c:v>
                </c:pt>
                <c:pt idx="1">
                  <c:v>143</c:v>
                </c:pt>
                <c:pt idx="2">
                  <c:v>198</c:v>
                </c:pt>
                <c:pt idx="3">
                  <c:v>198</c:v>
                </c:pt>
                <c:pt idx="4">
                  <c:v>225</c:v>
                </c:pt>
              </c:numCache>
            </c:numRef>
          </c:val>
          <c:smooth val="0"/>
          <c:extLst>
            <c:ext xmlns:c16="http://schemas.microsoft.com/office/drawing/2014/chart" uri="{C3380CC4-5D6E-409C-BE32-E72D297353CC}">
              <c16:uniqueId val="{00000000-B80C-4F6A-B7AC-CEF9A9C06E3E}"/>
            </c:ext>
          </c:extLst>
        </c:ser>
        <c:ser>
          <c:idx val="1"/>
          <c:order val="1"/>
          <c:tx>
            <c:strRef>
              <c:f>'PT3'!$C$3</c:f>
              <c:strCache>
                <c:ptCount val="1"/>
                <c:pt idx="0">
                  <c:v>Sum of Internet Access (%)</c:v>
                </c:pt>
              </c:strCache>
            </c:strRef>
          </c:tx>
          <c:spPr>
            <a:ln w="22225" cap="rnd" cmpd="sng" algn="ctr">
              <a:solidFill>
                <a:schemeClr val="accent5">
                  <a:tint val="77000"/>
                </a:schemeClr>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cat>
            <c:strRef>
              <c:f>'PT3'!$A$4:$A$9</c:f>
              <c:strCache>
                <c:ptCount val="5"/>
                <c:pt idx="0">
                  <c:v>South America</c:v>
                </c:pt>
                <c:pt idx="1">
                  <c:v>Africa</c:v>
                </c:pt>
                <c:pt idx="2">
                  <c:v>Europe</c:v>
                </c:pt>
                <c:pt idx="3">
                  <c:v>North America</c:v>
                </c:pt>
                <c:pt idx="4">
                  <c:v>Asia</c:v>
                </c:pt>
              </c:strCache>
            </c:strRef>
          </c:cat>
          <c:val>
            <c:numRef>
              <c:f>'PT3'!$C$4:$C$9</c:f>
              <c:numCache>
                <c:formatCode>General</c:formatCode>
                <c:ptCount val="5"/>
                <c:pt idx="0">
                  <c:v>70</c:v>
                </c:pt>
                <c:pt idx="1">
                  <c:v>42</c:v>
                </c:pt>
                <c:pt idx="2">
                  <c:v>190</c:v>
                </c:pt>
                <c:pt idx="3">
                  <c:v>189</c:v>
                </c:pt>
                <c:pt idx="4">
                  <c:v>137</c:v>
                </c:pt>
              </c:numCache>
            </c:numRef>
          </c:val>
          <c:smooth val="0"/>
          <c:extLst>
            <c:ext xmlns:c16="http://schemas.microsoft.com/office/drawing/2014/chart" uri="{C3380CC4-5D6E-409C-BE32-E72D297353CC}">
              <c16:uniqueId val="{00000001-B80C-4F6A-B7AC-CEF9A9C06E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81350944"/>
        <c:axId val="1681351424"/>
      </c:lineChart>
      <c:catAx>
        <c:axId val="16813509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681351424"/>
        <c:crosses val="autoZero"/>
        <c:auto val="1"/>
        <c:lblAlgn val="ctr"/>
        <c:lblOffset val="100"/>
        <c:noMultiLvlLbl val="0"/>
      </c:catAx>
      <c:valAx>
        <c:axId val="168135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6813509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Edu Indicator.xlsx]PT1!PivotTable3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vs Literacy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44444444444434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666666666666663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144444444444444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6666666666666663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8888888888888888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6666666666666663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144444444444434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6666666666665657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1444444444444342E-2"/>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6666666666666663E-3"/>
              <c:y val="9.259259259259088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6666666666666663E-3"/>
              <c:y val="9.259259259259088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1444444444444342E-2"/>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8.6666666666665657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144444444444434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6666666666666663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888888888888888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144444444444444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8.6666666666666663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6666666666666663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44444444444434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537214803330649"/>
          <c:y val="0.22461039395713511"/>
          <c:w val="0.66079670264426205"/>
          <c:h val="0.68048408513194425"/>
        </c:manualLayout>
      </c:layout>
      <c:barChart>
        <c:barDir val="bar"/>
        <c:grouping val="clustered"/>
        <c:varyColors val="0"/>
        <c:ser>
          <c:idx val="0"/>
          <c:order val="0"/>
          <c:tx>
            <c:strRef>
              <c:f>'PT1'!$B$3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5B80-4C04-BDEA-7286D0D74758}"/>
              </c:ext>
            </c:extLst>
          </c:dPt>
          <c:dPt>
            <c:idx val="1"/>
            <c:invertIfNegative val="0"/>
            <c:bubble3D val="0"/>
            <c:extLst>
              <c:ext xmlns:c16="http://schemas.microsoft.com/office/drawing/2014/chart" uri="{C3380CC4-5D6E-409C-BE32-E72D297353CC}">
                <c16:uniqueId val="{00000001-5B80-4C04-BDEA-7286D0D74758}"/>
              </c:ext>
            </c:extLst>
          </c:dPt>
          <c:dPt>
            <c:idx val="2"/>
            <c:invertIfNegative val="0"/>
            <c:bubble3D val="0"/>
            <c:extLst>
              <c:ext xmlns:c16="http://schemas.microsoft.com/office/drawing/2014/chart" uri="{C3380CC4-5D6E-409C-BE32-E72D297353CC}">
                <c16:uniqueId val="{00000002-5B80-4C04-BDEA-7286D0D74758}"/>
              </c:ext>
            </c:extLst>
          </c:dPt>
          <c:dPt>
            <c:idx val="3"/>
            <c:invertIfNegative val="0"/>
            <c:bubble3D val="0"/>
            <c:extLst>
              <c:ext xmlns:c16="http://schemas.microsoft.com/office/drawing/2014/chart" uri="{C3380CC4-5D6E-409C-BE32-E72D297353CC}">
                <c16:uniqueId val="{00000003-5B80-4C04-BDEA-7286D0D74758}"/>
              </c:ext>
            </c:extLst>
          </c:dPt>
          <c:dPt>
            <c:idx val="4"/>
            <c:invertIfNegative val="0"/>
            <c:bubble3D val="0"/>
            <c:extLst>
              <c:ext xmlns:c16="http://schemas.microsoft.com/office/drawing/2014/chart" uri="{C3380CC4-5D6E-409C-BE32-E72D297353CC}">
                <c16:uniqueId val="{00000004-5B80-4C04-BDEA-7286D0D74758}"/>
              </c:ext>
            </c:extLst>
          </c:dPt>
          <c:dPt>
            <c:idx val="5"/>
            <c:invertIfNegative val="0"/>
            <c:bubble3D val="0"/>
            <c:extLst>
              <c:ext xmlns:c16="http://schemas.microsoft.com/office/drawing/2014/chart" uri="{C3380CC4-5D6E-409C-BE32-E72D297353CC}">
                <c16:uniqueId val="{00000005-5B80-4C04-BDEA-7286D0D74758}"/>
              </c:ext>
            </c:extLst>
          </c:dPt>
          <c:dPt>
            <c:idx val="6"/>
            <c:invertIfNegative val="0"/>
            <c:bubble3D val="0"/>
            <c:extLst>
              <c:ext xmlns:c16="http://schemas.microsoft.com/office/drawing/2014/chart" uri="{C3380CC4-5D6E-409C-BE32-E72D297353CC}">
                <c16:uniqueId val="{00000006-5B80-4C04-BDEA-7286D0D74758}"/>
              </c:ext>
            </c:extLst>
          </c:dPt>
          <c:dPt>
            <c:idx val="7"/>
            <c:invertIfNegative val="0"/>
            <c:bubble3D val="0"/>
            <c:extLst>
              <c:ext xmlns:c16="http://schemas.microsoft.com/office/drawing/2014/chart" uri="{C3380CC4-5D6E-409C-BE32-E72D297353CC}">
                <c16:uniqueId val="{00000007-5B80-4C04-BDEA-7286D0D74758}"/>
              </c:ext>
            </c:extLst>
          </c:dPt>
          <c:dPt>
            <c:idx val="8"/>
            <c:invertIfNegative val="0"/>
            <c:bubble3D val="0"/>
            <c:extLst>
              <c:ext xmlns:c16="http://schemas.microsoft.com/office/drawing/2014/chart" uri="{C3380CC4-5D6E-409C-BE32-E72D297353CC}">
                <c16:uniqueId val="{00000008-5B80-4C04-BDEA-7286D0D74758}"/>
              </c:ext>
            </c:extLst>
          </c:dPt>
          <c:dPt>
            <c:idx val="9"/>
            <c:invertIfNegative val="0"/>
            <c:bubble3D val="0"/>
            <c:extLst>
              <c:ext xmlns:c16="http://schemas.microsoft.com/office/drawing/2014/chart" uri="{C3380CC4-5D6E-409C-BE32-E72D297353CC}">
                <c16:uniqueId val="{00000009-5B80-4C04-BDEA-7286D0D747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'PT1'!$A$4:$A$14</c:f>
              <c:strCache>
                <c:ptCount val="10"/>
                <c:pt idx="0">
                  <c:v>Brazil</c:v>
                </c:pt>
                <c:pt idx="1">
                  <c:v>Canada</c:v>
                </c:pt>
                <c:pt idx="2">
                  <c:v>France</c:v>
                </c:pt>
                <c:pt idx="3">
                  <c:v>Germany</c:v>
                </c:pt>
                <c:pt idx="4">
                  <c:v>India</c:v>
                </c:pt>
                <c:pt idx="5">
                  <c:v>Indonesia</c:v>
                </c:pt>
                <c:pt idx="6">
                  <c:v>Kenya</c:v>
                </c:pt>
                <c:pt idx="7">
                  <c:v>Nigeria</c:v>
                </c:pt>
                <c:pt idx="8">
                  <c:v>Pakistan</c:v>
                </c:pt>
                <c:pt idx="9">
                  <c:v>Usa</c:v>
                </c:pt>
              </c:strCache>
            </c:strRef>
          </c:cat>
          <c:val>
            <c:numRef>
              <c:f>'PT1'!$B$4:$B$14</c:f>
              <c:numCache>
                <c:formatCode>General</c:formatCode>
                <c:ptCount val="10"/>
                <c:pt idx="0">
                  <c:v>93</c:v>
                </c:pt>
                <c:pt idx="1">
                  <c:v>99</c:v>
                </c:pt>
                <c:pt idx="2">
                  <c:v>99</c:v>
                </c:pt>
                <c:pt idx="3">
                  <c:v>99</c:v>
                </c:pt>
                <c:pt idx="4">
                  <c:v>74</c:v>
                </c:pt>
                <c:pt idx="5">
                  <c:v>93</c:v>
                </c:pt>
                <c:pt idx="6">
                  <c:v>81</c:v>
                </c:pt>
                <c:pt idx="7">
                  <c:v>62</c:v>
                </c:pt>
                <c:pt idx="8">
                  <c:v>58</c:v>
                </c:pt>
                <c:pt idx="9">
                  <c:v>99</c:v>
                </c:pt>
              </c:numCache>
            </c:numRef>
          </c:val>
          <c:extLst>
            <c:ext xmlns:c16="http://schemas.microsoft.com/office/drawing/2014/chart" uri="{C3380CC4-5D6E-409C-BE32-E72D297353CC}">
              <c16:uniqueId val="{0000000A-5B80-4C04-BDEA-7286D0D74758}"/>
            </c:ext>
          </c:extLst>
        </c:ser>
        <c:dLbls>
          <c:dLblPos val="inEnd"/>
          <c:showLegendKey val="0"/>
          <c:showVal val="1"/>
          <c:showCatName val="0"/>
          <c:showSerName val="0"/>
          <c:showPercent val="0"/>
          <c:showBubbleSize val="0"/>
        </c:dLbls>
        <c:gapWidth val="115"/>
        <c:overlap val="-20"/>
        <c:axId val="888292160"/>
        <c:axId val="888292640"/>
      </c:barChart>
      <c:catAx>
        <c:axId val="888292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292640"/>
        <c:crosses val="autoZero"/>
        <c:auto val="1"/>
        <c:lblAlgn val="ctr"/>
        <c:lblOffset val="100"/>
        <c:noMultiLvlLbl val="0"/>
      </c:catAx>
      <c:valAx>
        <c:axId val="888292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2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[Global Edu Indicator.xlsx]PT2!PivotTable4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vs Population (million)</a:t>
            </a:r>
          </a:p>
        </c:rich>
      </c:tx>
      <c:layout>
        <c:manualLayout>
          <c:xMode val="edge"/>
          <c:yMode val="edge"/>
          <c:x val="0.30764756239436308"/>
          <c:y val="8.57954745805372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663235068156376"/>
          <c:y val="0.20961113590241495"/>
          <c:w val="0.50375809847680253"/>
          <c:h val="0.72553157081348851"/>
        </c:manualLayout>
      </c:layout>
      <c:pieChart>
        <c:varyColors val="1"/>
        <c:ser>
          <c:idx val="0"/>
          <c:order val="0"/>
          <c:tx>
            <c:strRef>
              <c:f>'PT2'!$B$3</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3A-4738-AC82-FCB338BFA658}"/>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3A-4738-AC82-FCB338BFA658}"/>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3A-4738-AC82-FCB338BFA658}"/>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43A-4738-AC82-FCB338BFA658}"/>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43A-4738-AC82-FCB338BF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'PT2'!$A$4:$A$9</c:f>
              <c:strCache>
                <c:ptCount val="5"/>
                <c:pt idx="0">
                  <c:v>Africa</c:v>
                </c:pt>
                <c:pt idx="1">
                  <c:v>Asia</c:v>
                </c:pt>
                <c:pt idx="2">
                  <c:v>Europe</c:v>
                </c:pt>
                <c:pt idx="3">
                  <c:v>North America</c:v>
                </c:pt>
                <c:pt idx="4">
                  <c:v>South America</c:v>
                </c:pt>
              </c:strCache>
            </c:strRef>
          </c:cat>
          <c:val>
            <c:numRef>
              <c:f>'PT2'!$B$4:$B$9</c:f>
              <c:numCache>
                <c:formatCode>General</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A-D43A-4738-AC82-FCB338BFA65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[Global Edu Indicator.xlsx]PT3!PivotTable5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'PT3'!$B$3</c:f>
              <c:strCache>
                <c:ptCount val="1"/>
                <c:pt idx="0">
                  <c:v>Sum of Literacy Rate %</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'PT3'!$A$4:$A$9</c:f>
              <c:strCache>
                <c:ptCount val="5"/>
                <c:pt idx="0">
                  <c:v>South America</c:v>
                </c:pt>
                <c:pt idx="1">
                  <c:v>Africa</c:v>
                </c:pt>
                <c:pt idx="2">
                  <c:v>Europe</c:v>
                </c:pt>
                <c:pt idx="3">
                  <c:v>North America</c:v>
                </c:pt>
                <c:pt idx="4">
                  <c:v>Asia</c:v>
                </c:pt>
              </c:strCache>
            </c:strRef>
          </c:cat>
          <c:val>
            <c:numRef>
              <c:f>'PT3'!$B$4:$B$9</c:f>
              <c:numCache>
                <c:formatCode>General</c:formatCode>
                <c:ptCount val="5"/>
                <c:pt idx="0">
                  <c:v>93</c:v>
                </c:pt>
                <c:pt idx="1">
                  <c:v>143</c:v>
                </c:pt>
                <c:pt idx="2">
                  <c:v>198</c:v>
                </c:pt>
                <c:pt idx="3">
                  <c:v>198</c:v>
                </c:pt>
                <c:pt idx="4">
                  <c:v>225</c:v>
                </c:pt>
              </c:numCache>
            </c:numRef>
          </c:val>
          <c:smooth val="0"/>
          <c:extLst>
            <c:ext xmlns:c16="http://schemas.microsoft.com/office/drawing/2014/chart" uri="{C3380CC4-5D6E-409C-BE32-E72D297353CC}">
              <c16:uniqueId val="{00000000-5C72-486D-8B05-25DA991D42E9}"/>
            </c:ext>
          </c:extLst>
        </c:ser>
        <c:ser>
          <c:idx val="1"/>
          <c:order val="1"/>
          <c:tx>
            <c:strRef>
              <c:f>'PT3'!$C$3</c:f>
              <c:strCache>
                <c:ptCount val="1"/>
                <c:pt idx="0">
                  <c:v>Sum of Internet Access (%)</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'PT3'!$A$4:$A$9</c:f>
              <c:strCache>
                <c:ptCount val="5"/>
                <c:pt idx="0">
                  <c:v>South America</c:v>
                </c:pt>
                <c:pt idx="1">
                  <c:v>Africa</c:v>
                </c:pt>
                <c:pt idx="2">
                  <c:v>Europe</c:v>
                </c:pt>
                <c:pt idx="3">
                  <c:v>North America</c:v>
                </c:pt>
                <c:pt idx="4">
                  <c:v>Asia</c:v>
                </c:pt>
              </c:strCache>
            </c:strRef>
          </c:cat>
          <c:val>
            <c:numRef>
              <c:f>'PT3'!$C$4:$C$9</c:f>
              <c:numCache>
                <c:formatCode>General</c:formatCode>
                <c:ptCount val="5"/>
                <c:pt idx="0">
                  <c:v>70</c:v>
                </c:pt>
                <c:pt idx="1">
                  <c:v>42</c:v>
                </c:pt>
                <c:pt idx="2">
                  <c:v>190</c:v>
                </c:pt>
                <c:pt idx="3">
                  <c:v>189</c:v>
                </c:pt>
                <c:pt idx="4">
                  <c:v>137</c:v>
                </c:pt>
              </c:numCache>
            </c:numRef>
          </c:val>
          <c:smooth val="0"/>
          <c:extLst>
            <c:ext xmlns:c16="http://schemas.microsoft.com/office/drawing/2014/chart" uri="{C3380CC4-5D6E-409C-BE32-E72D297353CC}">
              <c16:uniqueId val="{00000001-5C72-486D-8B05-25DA991D42E9}"/>
            </c:ext>
          </c:extLst>
        </c:ser>
        <c:dLbls>
          <c:showLegendKey val="0"/>
          <c:showVal val="0"/>
          <c:showCatName val="0"/>
          <c:showSerName val="0"/>
          <c:showPercent val="0"/>
          <c:showBubbleSize val="0"/>
        </c:dLbls>
        <c:marker val="1"/>
        <c:smooth val="0"/>
        <c:axId val="1681350944"/>
        <c:axId val="1681351424"/>
      </c:lineChart>
      <c:catAx>
        <c:axId val="1681350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351424"/>
        <c:crosses val="autoZero"/>
        <c:auto val="1"/>
        <c:lblAlgn val="ctr"/>
        <c:lblOffset val="100"/>
        <c:noMultiLvlLbl val="0"/>
      </c:catAx>
      <c:valAx>
        <c:axId val="168135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35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190500</xdr:colOff>
      <xdr:row>1</xdr:row>
      <xdr:rowOff>166687</xdr:rowOff>
    </xdr:from>
    <xdr:to>
      <xdr:col>14</xdr:col>
      <xdr:colOff>495300</xdr:colOff>
      <xdr:row>16</xdr:row>
      <xdr:rowOff>52387</xdr:rowOff>
    </xdr:to>
    <xdr:graphicFrame macro="">
      <xdr:nvGraphicFramePr>
        <xdr:cNvPr id="2" name="Chart 1">
          <a:extLst>
            <a:ext uri="{FF2B5EF4-FFF2-40B4-BE49-F238E27FC236}">
              <a16:creationId xmlns:a16="http://schemas.microsoft.com/office/drawing/2014/main" id="{DBA785A5-92AB-4919-1236-DA224A0C3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219075</xdr:colOff>
      <xdr:row>2</xdr:row>
      <xdr:rowOff>38100</xdr:rowOff>
    </xdr:from>
    <xdr:to>
      <xdr:col>21</xdr:col>
      <xdr:colOff>219075</xdr:colOff>
      <xdr:row>15</xdr:row>
      <xdr:rowOff>85725</xdr:rowOff>
    </xdr:to>
    <mc:AlternateContent xmlns:mc="http://schemas.openxmlformats.org/markup-compatibility/2006" xmlns:a14="http://schemas.microsoft.com/office/drawing/2010/main">
      <mc:Choice Requires="a14">
        <xdr:graphicFrame macro="">
          <xdr:nvGraphicFramePr>
            <xdr:cNvPr id="3" name="COUNTRY NAME">
              <a:extLst>
                <a:ext uri="{FF2B5EF4-FFF2-40B4-BE49-F238E27FC236}">
                  <a16:creationId xmlns:a16="http://schemas.microsoft.com/office/drawing/2014/main" id="{2F2AA0C0-7169-9D3B-75EF-AB9B1B285BBC}"/>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0067925"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2</xdr:row>
      <xdr:rowOff>28575</xdr:rowOff>
    </xdr:from>
    <xdr:to>
      <xdr:col>18</xdr:col>
      <xdr:colOff>19050</xdr:colOff>
      <xdr:row>15</xdr:row>
      <xdr:rowOff>76200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4FFA3A4-99D6-22EA-1197-A06A2A03B5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39100"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xdr:colOff>
      <xdr:row>11</xdr:row>
      <xdr:rowOff>12382</xdr:rowOff>
    </xdr:from>
    <xdr:to>
      <xdr:col>11</xdr:col>
      <xdr:colOff>457200</xdr:colOff>
      <xdr:row>25</xdr:row>
      <xdr:rowOff>88582</xdr:rowOff>
    </xdr:to>
    <xdr:graphicFrame macro="">
      <xdr:nvGraphicFramePr>
        <xdr:cNvPr id="2" name="Chart 1">
          <a:extLst>
            <a:ext uri="{FF2B5EF4-FFF2-40B4-BE49-F238E27FC236}">
              <a16:creationId xmlns:a16="http://schemas.microsoft.com/office/drawing/2014/main" id="{AECD0674-4CD2-578F-1087-612EC96A5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959167</xdr:colOff>
      <xdr:row>10</xdr:row>
      <xdr:rowOff>180022</xdr:rowOff>
    </xdr:from>
    <xdr:to>
      <xdr:col>9</xdr:col>
      <xdr:colOff>240982</xdr:colOff>
      <xdr:row>25</xdr:row>
      <xdr:rowOff>73342</xdr:rowOff>
    </xdr:to>
    <xdr:graphicFrame macro="">
      <xdr:nvGraphicFramePr>
        <xdr:cNvPr id="2" name="Chart 1">
          <a:extLst>
            <a:ext uri="{FF2B5EF4-FFF2-40B4-BE49-F238E27FC236}">
              <a16:creationId xmlns:a16="http://schemas.microsoft.com/office/drawing/2014/main" id="{3EA23228-A5D2-A132-F95D-8A5C4D79C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xdr:colOff>
      <xdr:row>9</xdr:row>
      <xdr:rowOff>46303</xdr:rowOff>
    </xdr:from>
    <xdr:to>
      <xdr:col>2</xdr:col>
      <xdr:colOff>1207213</xdr:colOff>
      <xdr:row>28</xdr:row>
      <xdr:rowOff>25685</xdr:rowOff>
    </xdr:to>
    <xdr:graphicFrame macro="">
      <xdr:nvGraphicFramePr>
        <xdr:cNvPr id="2" name="Chart 1">
          <a:extLst>
            <a:ext uri="{FF2B5EF4-FFF2-40B4-BE49-F238E27FC236}">
              <a16:creationId xmlns:a16="http://schemas.microsoft.com/office/drawing/2014/main" id="{4EBBFEAD-6E92-4529-936A-E502B1EF4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8563</xdr:colOff>
      <xdr:row>0</xdr:row>
      <xdr:rowOff>8562</xdr:rowOff>
    </xdr:from>
    <xdr:to>
      <xdr:col>0</xdr:col>
      <xdr:colOff>1720921</xdr:colOff>
      <xdr:row>9</xdr:row>
      <xdr:rowOff>34247</xdr:rowOff>
    </xdr:to>
    <mc:AlternateContent xmlns:mc="http://schemas.openxmlformats.org/markup-compatibility/2006">
      <mc:Choice xmlns:a14="http://schemas.microsoft.com/office/drawing/2010/main" Requires="a14">
        <xdr:graphicFrame macro="">
          <xdr:nvGraphicFramePr>
            <xdr:cNvPr id="3" name="COUNTRY NAME 1">
              <a:extLst>
                <a:ext uri="{FF2B5EF4-FFF2-40B4-BE49-F238E27FC236}">
                  <a16:creationId xmlns:a16="http://schemas.microsoft.com/office/drawing/2014/main" id="{D28DB192-89DD-4253-B72A-72A4EA04B668}"/>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8563" y="8562"/>
              <a:ext cx="1712358" cy="23887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1667256</xdr:colOff>
      <xdr:row>0</xdr:row>
      <xdr:rowOff>0</xdr:rowOff>
    </xdr:from>
    <xdr:to>
      <xdr:col>1</xdr:col>
      <xdr:colOff>410967</xdr:colOff>
      <xdr:row>9</xdr:row>
      <xdr:rowOff>51371</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E36AF1C6-68F9-4439-986C-67854F69514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67256" y="0"/>
              <a:ext cx="1397868" cy="24144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1198652</xdr:colOff>
      <xdr:row>9</xdr:row>
      <xdr:rowOff>42809</xdr:rowOff>
    </xdr:from>
    <xdr:to>
      <xdr:col>5</xdr:col>
      <xdr:colOff>25687</xdr:colOff>
      <xdr:row>28</xdr:row>
      <xdr:rowOff>25685</xdr:rowOff>
    </xdr:to>
    <xdr:graphicFrame macro="">
      <xdr:nvGraphicFramePr>
        <xdr:cNvPr id="5" name="Chart 4">
          <a:extLst>
            <a:ext uri="{FF2B5EF4-FFF2-40B4-BE49-F238E27FC236}">
              <a16:creationId xmlns:a16="http://schemas.microsoft.com/office/drawing/2014/main" id="{313E7AC7-67CE-4D2F-A750-F02B551FF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391105</xdr:colOff>
      <xdr:row>0</xdr:row>
      <xdr:rowOff>0</xdr:rowOff>
    </xdr:from>
    <xdr:to>
      <xdr:col>2</xdr:col>
      <xdr:colOff>2183257</xdr:colOff>
      <xdr:row>9</xdr:row>
      <xdr:rowOff>42808</xdr:rowOff>
    </xdr:to>
    <xdr:graphicFrame macro="">
      <xdr:nvGraphicFramePr>
        <xdr:cNvPr id="6" name="Chart 5">
          <a:extLst>
            <a:ext uri="{FF2B5EF4-FFF2-40B4-BE49-F238E27FC236}">
              <a16:creationId xmlns:a16="http://schemas.microsoft.com/office/drawing/2014/main" id="{8390AAB0-E9EE-47C3-A1E4-A1A8C8B8B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eep Kour" refreshedDate="45831.518233564813" createdVersion="8" refreshedVersion="8" minRefreshableVersion="3" recordCount="10" xr:uid="{8ED3ADF6-3216-4C4F-90D4-E1E4861A32D5}">
  <cacheSource type="worksheet">
    <worksheetSource name="Table1"/>
  </cacheSource>
  <cacheFields count="7">
    <cacheField name="COUNTRY NAME" numFmtId="0">
      <sharedItems count="10">
        <s v="Canada"/>
        <s v="Pakistan"/>
        <s v="Nigeria"/>
        <s v="India"/>
        <s v="Indonesia"/>
        <s v="Brazil"/>
        <s v="France"/>
        <s v="Usa"/>
        <s v="Germany"/>
        <s v="Kenya"/>
      </sharedItems>
    </cacheField>
    <cacheField name="Region" numFmtId="0">
      <sharedItems count="5">
        <s v="North America"/>
        <s v="Asia"/>
        <s v="Africa"/>
        <s v="South America"/>
        <s v="Europe"/>
      </sharedItems>
    </cacheField>
    <cacheField name="Literacy Rate %" numFmtId="0">
      <sharedItems containsSemiMixedTypes="0" containsString="0" containsNumber="1" containsInteger="1" minValue="58" maxValue="99" count="6">
        <n v="99"/>
        <n v="58"/>
        <n v="62"/>
        <n v="74"/>
        <n v="93"/>
        <n v="81"/>
      </sharedItems>
    </cacheField>
    <cacheField name="Internet Access (%)" numFmtId="0">
      <sharedItems containsString="0" containsBlank="1" containsNumber="1" containsInteger="1" minValue="34" maxValue="96" count="9">
        <n v="94"/>
        <n v="34"/>
        <n v="42"/>
        <n v="50"/>
        <n v="53"/>
        <n v="70"/>
        <n v="95"/>
        <n v="96"/>
        <m/>
      </sharedItems>
    </cacheField>
    <cacheField name="avg of schooling" numFmtId="0">
      <sharedItems containsSemiMixedTypes="0" containsString="0" containsNumber="1" minValue="5.5" maxValue="13.4"/>
    </cacheField>
    <cacheField name="GDP Per Capita" numFmtId="0">
      <sharedItems containsSemiMixedTypes="0" containsString="0" containsNumber="1" containsInteger="1" minValue="1700" maxValue="63000"/>
    </cacheField>
    <cacheField name="Population (millions)" numFmtId="0">
      <sharedItems containsSemiMixedTypes="0" containsString="0" containsNumber="1" containsInteger="1" minValue="38" maxValue="1400" count="10">
        <n v="38"/>
        <n v="240"/>
        <n v="213"/>
        <n v="1400"/>
        <n v="276"/>
        <n v="215"/>
        <n v="65"/>
        <n v="331"/>
        <n v="84"/>
        <n v="54"/>
      </sharedItems>
    </cacheField>
  </cacheFields>
  <extLst>
    <ext xmlns:x14="http://schemas.microsoft.com/office/spreadsheetml/2009/9/main" uri="{725AE2AE-9491-48be-B2B4-4EB974FC3084}">
      <x14:pivotCacheDefinition pivotCacheId="334889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3.3"/>
    <n v="52300"/>
    <x v="0"/>
  </r>
  <r>
    <x v="1"/>
    <x v="1"/>
    <x v="1"/>
    <x v="1"/>
    <n v="5.5"/>
    <n v="1700"/>
    <x v="1"/>
  </r>
  <r>
    <x v="2"/>
    <x v="2"/>
    <x v="2"/>
    <x v="2"/>
    <n v="5.9"/>
    <n v="2100"/>
    <x v="2"/>
  </r>
  <r>
    <x v="3"/>
    <x v="1"/>
    <x v="3"/>
    <x v="3"/>
    <n v="6.4"/>
    <n v="2300"/>
    <x v="3"/>
  </r>
  <r>
    <x v="4"/>
    <x v="1"/>
    <x v="4"/>
    <x v="4"/>
    <n v="7.2"/>
    <n v="4500"/>
    <x v="4"/>
  </r>
  <r>
    <x v="5"/>
    <x v="3"/>
    <x v="4"/>
    <x v="5"/>
    <n v="8.1"/>
    <n v="8900"/>
    <x v="5"/>
  </r>
  <r>
    <x v="6"/>
    <x v="4"/>
    <x v="0"/>
    <x v="0"/>
    <n v="12.9"/>
    <n v="46000"/>
    <x v="6"/>
  </r>
  <r>
    <x v="7"/>
    <x v="0"/>
    <x v="0"/>
    <x v="6"/>
    <n v="13.4"/>
    <n v="63000"/>
    <x v="7"/>
  </r>
  <r>
    <x v="8"/>
    <x v="4"/>
    <x v="0"/>
    <x v="7"/>
    <n v="13.1"/>
    <n v="51500"/>
    <x v="8"/>
  </r>
  <r>
    <x v="9"/>
    <x v="2"/>
    <x v="5"/>
    <x v="8"/>
    <n v="6.3"/>
    <n v="190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4866C3-93D4-4A74-A876-6FE025FCEA2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7">
    <pivotField axis="axisRow" showAll="0">
      <items count="11">
        <item x="5"/>
        <item x="0"/>
        <item x="6"/>
        <item x="8"/>
        <item x="3"/>
        <item x="4"/>
        <item x="9"/>
        <item x="2"/>
        <item x="1"/>
        <item x="7"/>
        <item t="default"/>
      </items>
    </pivotField>
    <pivotField showAll="0">
      <items count="6">
        <item x="2"/>
        <item x="1"/>
        <item x="4"/>
        <item x="0"/>
        <item x="3"/>
        <item t="default"/>
      </items>
    </pivotField>
    <pivotField dataField="1" showAll="0">
      <items count="7">
        <item x="1"/>
        <item x="2"/>
        <item x="3"/>
        <item x="5"/>
        <item x="4"/>
        <item x="0"/>
        <item t="default"/>
      </items>
    </pivotField>
    <pivotField showAll="0">
      <items count="10">
        <item x="1"/>
        <item x="2"/>
        <item x="3"/>
        <item x="4"/>
        <item x="5"/>
        <item x="0"/>
        <item x="6"/>
        <item x="7"/>
        <item x="8"/>
        <item t="default"/>
      </items>
    </pivotField>
    <pivotField showAll="0"/>
    <pivotField showAll="0"/>
    <pivotField showAll="0">
      <items count="11">
        <item x="0"/>
        <item x="9"/>
        <item x="6"/>
        <item x="8"/>
        <item x="2"/>
        <item x="5"/>
        <item x="1"/>
        <item x="4"/>
        <item x="7"/>
        <item x="3"/>
        <item t="default"/>
      </items>
    </pivotField>
  </pivotFields>
  <rowFields count="1">
    <field x="0"/>
  </rowFields>
  <rowItems count="11">
    <i>
      <x/>
    </i>
    <i>
      <x v="1"/>
    </i>
    <i>
      <x v="2"/>
    </i>
    <i>
      <x v="3"/>
    </i>
    <i>
      <x v="4"/>
    </i>
    <i>
      <x v="5"/>
    </i>
    <i>
      <x v="6"/>
    </i>
    <i>
      <x v="7"/>
    </i>
    <i>
      <x v="8"/>
    </i>
    <i>
      <x v="9"/>
    </i>
    <i t="grand">
      <x/>
    </i>
  </rowItems>
  <colItems count="1">
    <i/>
  </colItems>
  <dataFields count="1">
    <dataField name="Sum of Literacy Rate %" fld="2"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0" count="1" selected="0">
            <x v="0"/>
          </reference>
        </references>
      </pivotArea>
    </chartFormat>
    <chartFormat chart="9" format="24">
      <pivotArea type="data" outline="0" fieldPosition="0">
        <references count="2">
          <reference field="4294967294" count="1" selected="0">
            <x v="0"/>
          </reference>
          <reference field="0" count="1" selected="0">
            <x v="1"/>
          </reference>
        </references>
      </pivotArea>
    </chartFormat>
    <chartFormat chart="9" format="25">
      <pivotArea type="data" outline="0" fieldPosition="0">
        <references count="2">
          <reference field="4294967294" count="1" selected="0">
            <x v="0"/>
          </reference>
          <reference field="0" count="1" selected="0">
            <x v="2"/>
          </reference>
        </references>
      </pivotArea>
    </chartFormat>
    <chartFormat chart="9" format="26">
      <pivotArea type="data" outline="0" fieldPosition="0">
        <references count="2">
          <reference field="4294967294" count="1" selected="0">
            <x v="0"/>
          </reference>
          <reference field="0" count="1" selected="0">
            <x v="3"/>
          </reference>
        </references>
      </pivotArea>
    </chartFormat>
    <chartFormat chart="9" format="27">
      <pivotArea type="data" outline="0" fieldPosition="0">
        <references count="2">
          <reference field="4294967294" count="1" selected="0">
            <x v="0"/>
          </reference>
          <reference field="0" count="1" selected="0">
            <x v="4"/>
          </reference>
        </references>
      </pivotArea>
    </chartFormat>
    <chartFormat chart="9" format="28">
      <pivotArea type="data" outline="0" fieldPosition="0">
        <references count="2">
          <reference field="4294967294" count="1" selected="0">
            <x v="0"/>
          </reference>
          <reference field="0" count="1" selected="0">
            <x v="5"/>
          </reference>
        </references>
      </pivotArea>
    </chartFormat>
    <chartFormat chart="9" format="29">
      <pivotArea type="data" outline="0" fieldPosition="0">
        <references count="2">
          <reference field="4294967294" count="1" selected="0">
            <x v="0"/>
          </reference>
          <reference field="0" count="1" selected="0">
            <x v="6"/>
          </reference>
        </references>
      </pivotArea>
    </chartFormat>
    <chartFormat chart="9" format="30">
      <pivotArea type="data" outline="0" fieldPosition="0">
        <references count="2">
          <reference field="4294967294" count="1" selected="0">
            <x v="0"/>
          </reference>
          <reference field="0" count="1" selected="0">
            <x v="7"/>
          </reference>
        </references>
      </pivotArea>
    </chartFormat>
    <chartFormat chart="9" format="31">
      <pivotArea type="data" outline="0" fieldPosition="0">
        <references count="2">
          <reference field="4294967294" count="1" selected="0">
            <x v="0"/>
          </reference>
          <reference field="0" count="1" selected="0">
            <x v="8"/>
          </reference>
        </references>
      </pivotArea>
    </chartFormat>
    <chartFormat chart="9" format="3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D4BB8-74DB-40B0-943C-79FDEE0CFB86}"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7">
    <pivotField showAll="0">
      <items count="11">
        <item x="5"/>
        <item x="0"/>
        <item x="6"/>
        <item x="8"/>
        <item x="3"/>
        <item x="4"/>
        <item x="9"/>
        <item x="2"/>
        <item x="1"/>
        <item x="7"/>
        <item t="default"/>
      </items>
    </pivotField>
    <pivotField axis="axisRow" showAll="0">
      <items count="6">
        <item x="2"/>
        <item x="1"/>
        <item x="4"/>
        <item x="0"/>
        <item x="3"/>
        <item t="default"/>
      </items>
    </pivotField>
    <pivotField showAll="0"/>
    <pivotField showAll="0"/>
    <pivotField showAll="0"/>
    <pivotField showAll="0"/>
    <pivotField dataField="1" showAll="0">
      <items count="11">
        <item x="0"/>
        <item x="9"/>
        <item x="6"/>
        <item x="8"/>
        <item x="2"/>
        <item x="5"/>
        <item x="1"/>
        <item x="4"/>
        <item x="7"/>
        <item x="3"/>
        <item t="default"/>
      </items>
    </pivotField>
  </pivotFields>
  <rowFields count="1">
    <field x="1"/>
  </rowFields>
  <rowItems count="6">
    <i>
      <x/>
    </i>
    <i>
      <x v="1"/>
    </i>
    <i>
      <x v="2"/>
    </i>
    <i>
      <x v="3"/>
    </i>
    <i>
      <x v="4"/>
    </i>
    <i t="grand">
      <x/>
    </i>
  </rowItems>
  <colItems count="1">
    <i/>
  </colItems>
  <dataFields count="1">
    <dataField name="Sum of Population (millions)" fld="6"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1">
      <pivotArea type="data" outline="0" fieldPosition="0">
        <references count="2">
          <reference field="4294967294" count="1" selected="0">
            <x v="0"/>
          </reference>
          <reference field="1" count="1" selected="0">
            <x v="0"/>
          </reference>
        </references>
      </pivotArea>
    </chartFormat>
    <chartFormat chart="0" format="12">
      <pivotArea type="data" outline="0" fieldPosition="0">
        <references count="2">
          <reference field="4294967294" count="1" selected="0">
            <x v="0"/>
          </reference>
          <reference field="1" count="1" selected="0">
            <x v="1"/>
          </reference>
        </references>
      </pivotArea>
    </chartFormat>
    <chartFormat chart="0" format="13">
      <pivotArea type="data" outline="0" fieldPosition="0">
        <references count="2">
          <reference field="4294967294" count="1" selected="0">
            <x v="0"/>
          </reference>
          <reference field="1" count="1" selected="0">
            <x v="2"/>
          </reference>
        </references>
      </pivotArea>
    </chartFormat>
    <chartFormat chart="0" format="14">
      <pivotArea type="data" outline="0" fieldPosition="0">
        <references count="2">
          <reference field="4294967294" count="1" selected="0">
            <x v="0"/>
          </reference>
          <reference field="1" count="1" selected="0">
            <x v="3"/>
          </reference>
        </references>
      </pivotArea>
    </chartFormat>
    <chartFormat chart="0" format="1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033D2-D69D-4632-879F-43FF09ED2A68}"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9" firstHeaderRow="0" firstDataRow="1" firstDataCol="1"/>
  <pivotFields count="7">
    <pivotField showAll="0">
      <items count="11">
        <item x="5"/>
        <item x="0"/>
        <item x="6"/>
        <item x="8"/>
        <item x="3"/>
        <item x="4"/>
        <item x="9"/>
        <item x="2"/>
        <item x="1"/>
        <item x="7"/>
        <item t="default"/>
      </items>
    </pivotField>
    <pivotField axis="axisRow" showAll="0" sortType="ascending">
      <items count="6">
        <item x="2"/>
        <item x="1"/>
        <item x="4"/>
        <item x="0"/>
        <item x="3"/>
        <item t="default"/>
      </items>
      <autoSortScope>
        <pivotArea dataOnly="0" outline="0" fieldPosition="0">
          <references count="1">
            <reference field="4294967294" count="1" selected="0">
              <x v="0"/>
            </reference>
          </references>
        </pivotArea>
      </autoSortScope>
    </pivotField>
    <pivotField dataField="1" showAll="0">
      <items count="7">
        <item x="1"/>
        <item x="2"/>
        <item x="3"/>
        <item x="5"/>
        <item x="4"/>
        <item x="0"/>
        <item t="default"/>
      </items>
    </pivotField>
    <pivotField dataField="1" showAll="0">
      <items count="10">
        <item x="1"/>
        <item x="2"/>
        <item x="3"/>
        <item x="4"/>
        <item x="5"/>
        <item x="0"/>
        <item x="6"/>
        <item x="7"/>
        <item x="8"/>
        <item t="default"/>
      </items>
    </pivotField>
    <pivotField showAll="0"/>
    <pivotField showAll="0"/>
    <pivotField showAll="0"/>
  </pivotFields>
  <rowFields count="1">
    <field x="1"/>
  </rowFields>
  <rowItems count="6">
    <i>
      <x v="4"/>
    </i>
    <i>
      <x/>
    </i>
    <i>
      <x v="2"/>
    </i>
    <i>
      <x v="3"/>
    </i>
    <i>
      <x v="1"/>
    </i>
    <i t="grand">
      <x/>
    </i>
  </rowItems>
  <colFields count="1">
    <field x="-2"/>
  </colFields>
  <colItems count="2">
    <i>
      <x/>
    </i>
    <i i="1">
      <x v="1"/>
    </i>
  </colItems>
  <dataFields count="2">
    <dataField name="Sum of Literacy Rate %" fld="2" baseField="0" baseItem="0"/>
    <dataField name="Sum of Internet Access (%)"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A5D222D8-A2E2-4806-986F-0336A0092E13}" sourceName="COUNTRY NAME">
  <pivotTables>
    <pivotTable tabId="4" name="PivotTable3"/>
    <pivotTable tabId="5" name="PivotTable4"/>
    <pivotTable tabId="6" name="PivotTable5"/>
  </pivotTables>
  <data>
    <tabular pivotCacheId="334889470">
      <items count="10">
        <i x="5" s="1"/>
        <i x="0" s="1"/>
        <i x="6" s="1"/>
        <i x="8" s="1"/>
        <i x="3" s="1"/>
        <i x="4" s="1"/>
        <i x="9" s="1"/>
        <i x="2" s="1"/>
        <i x="1"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C515C8-5494-409B-9B39-5AC65CE05267}" sourceName="Region">
  <pivotTables>
    <pivotTable tabId="4" name="PivotTable3"/>
    <pivotTable tabId="5" name="PivotTable4"/>
    <pivotTable tabId="6" name="PivotTable5"/>
  </pivotTables>
  <data>
    <tabular pivotCacheId="334889470">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ECAA0599-1620-4CB5-A8A3-61657110C6E7}" cache="Slicer_COUNTRY_NAME" caption="COUNTRY NAME" startItem="2" rowHeight="241300"/>
  <slicer name="Region" xr10:uid="{FB80646C-D38E-4C53-BFD4-77C37E84F379}"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40B18F3F-4F8A-4E1B-9D33-82AB19606310}" cache="Slicer_COUNTRY_NAME" caption="COUNTRY NAME" startItem="1" style="SlicerStyleDark1" rowHeight="241300"/>
  <slicer name="Region 1" xr10:uid="{9F23C549-3C72-4311-AA5C-063449E1DA21}"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D2C2E-FBB5-4647-B3A6-89DA15E96A28}" name="Table1" displayName="Table1" ref="A1:J11" totalsRowShown="0" headerRowDxfId="17" dataDxfId="15" headerRowBorderDxfId="16" tableBorderDxfId="14">
  <autoFilter ref="A1:J11" xr:uid="{332D2C2E-FBB5-4647-B3A6-89DA15E96A28}"/>
  <tableColumns count="10">
    <tableColumn id="1" xr3:uid="{1BA4D8E2-EDF0-437D-9022-881AF84E8B33}" name="COUNTRY NAME"/>
    <tableColumn id="2" xr3:uid="{DEB30605-E4D1-4242-BEEA-8B7D545B2F14}" name="Region" dataDxfId="13"/>
    <tableColumn id="3" xr3:uid="{EFF05059-4E4E-4164-8D00-F54F15C2116B}" name="Literacy Rate %" dataDxfId="12"/>
    <tableColumn id="4" xr3:uid="{CA5934FA-1292-4402-AEB1-67FA8BEF2D77}" name="Internet Access (%)" dataDxfId="11"/>
    <tableColumn id="5" xr3:uid="{6072E67A-5FA0-4162-B6C6-6339BE64555F}" name="avg of schooling" dataDxfId="10"/>
    <tableColumn id="6" xr3:uid="{95A541B3-6574-4AC1-88FD-F4AA014A1BF0}" name="GDP Per Capita" dataDxfId="9"/>
    <tableColumn id="7" xr3:uid="{8A4284DA-96B5-4632-96DB-3350EEE36948}" name="Population (millions)" dataDxfId="8"/>
    <tableColumn id="8" xr3:uid="{8C6C92EF-5C02-475C-A9E2-F90160A54EB1}" name="COUNTRY NAME2" dataDxfId="7"/>
    <tableColumn id="9" xr3:uid="{FA295F18-485A-45BC-90B8-A49A4759057D}" name="Literacy Rate %2" dataDxfId="6"/>
    <tableColumn id="10" xr3:uid="{0D04C2A9-F8C9-45AA-B7FF-219BE2AA20BF}" name="Region2"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C9AD01-AB7F-4609-B414-FD092770B038}" name="Table2" displayName="Table2" ref="L3:N5" totalsRowShown="0" headerRowDxfId="4" tableBorderDxfId="3">
  <autoFilter ref="L3:N5" xr:uid="{3DC9AD01-AB7F-4609-B414-FD092770B038}"/>
  <tableColumns count="3">
    <tableColumn id="1" xr3:uid="{844380D9-D1BB-46AF-AC97-624100A631D4}" name="Column1" dataDxfId="2"/>
    <tableColumn id="2" xr3:uid="{9AC14C6A-54F6-44E4-AFBD-0FEA654C55D3}" name="Column2" dataDxfId="1">
      <calculatedColumnFormula>MIN(Table1[Internet Access (%)])</calculatedColumnFormula>
    </tableColumn>
    <tableColumn id="3" xr3:uid="{A9C2E207-4E16-43D4-BDF6-C6B6E5BC7A0F}" name="Column3" dataDxfId="0">
      <calculatedColumnFormula>VLOOKUP(M4,Table1[[Internet Access (%)]:[COUNTRY NAME2]],5,0)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E81D-0E01-4449-A693-8DEA9D401AE0}">
  <dimension ref="A1:G11"/>
  <sheetViews>
    <sheetView workbookViewId="0">
      <selection activeCell="J20" sqref="J20"/>
    </sheetView>
  </sheetViews>
  <sheetFormatPr defaultRowHeight="14.4"/>
  <cols>
    <col min="1" max="1" width="12" customWidth="1"/>
    <col min="2" max="2" width="17.6640625" customWidth="1"/>
    <col min="3" max="4" width="16.33203125" customWidth="1"/>
    <col min="5" max="5" width="17.33203125" customWidth="1"/>
    <col min="6" max="6" width="23.88671875" customWidth="1"/>
    <col min="7" max="7" width="24.44140625" customWidth="1"/>
  </cols>
  <sheetData>
    <row r="1" spans="1:7" ht="27.6" thickBot="1">
      <c r="A1" s="1" t="s">
        <v>0</v>
      </c>
      <c r="B1" s="1" t="s">
        <v>1</v>
      </c>
      <c r="C1" s="1" t="s">
        <v>2</v>
      </c>
      <c r="D1" s="1" t="s">
        <v>3</v>
      </c>
      <c r="E1" s="1" t="s">
        <v>4</v>
      </c>
      <c r="F1" s="1" t="s">
        <v>5</v>
      </c>
      <c r="G1" s="2" t="s">
        <v>6</v>
      </c>
    </row>
    <row r="2" spans="1:7" ht="15" thickBot="1">
      <c r="A2" s="3" t="s">
        <v>7</v>
      </c>
      <c r="B2" s="3" t="s">
        <v>8</v>
      </c>
      <c r="C2" s="4">
        <v>0.99</v>
      </c>
      <c r="D2" s="4">
        <v>0.94</v>
      </c>
      <c r="E2" s="5">
        <v>13.3</v>
      </c>
      <c r="F2" s="6">
        <v>52300</v>
      </c>
      <c r="G2" s="5">
        <v>38</v>
      </c>
    </row>
    <row r="3" spans="1:7" ht="15" thickBot="1">
      <c r="A3" s="3" t="s">
        <v>9</v>
      </c>
      <c r="B3" s="3" t="s">
        <v>10</v>
      </c>
      <c r="C3" s="5">
        <v>74</v>
      </c>
      <c r="D3" s="4">
        <v>0.5</v>
      </c>
      <c r="E3" s="5">
        <v>6.4</v>
      </c>
      <c r="F3" s="3" t="s">
        <v>11</v>
      </c>
      <c r="G3" s="6">
        <v>1400</v>
      </c>
    </row>
    <row r="4" spans="1:7" ht="15" thickBot="1">
      <c r="A4" s="3" t="s">
        <v>12</v>
      </c>
      <c r="B4" s="3" t="s">
        <v>13</v>
      </c>
      <c r="C4" s="7">
        <v>0.62</v>
      </c>
      <c r="D4" s="5">
        <v>42</v>
      </c>
      <c r="E4" s="5">
        <v>5.9</v>
      </c>
      <c r="F4" s="6">
        <v>2100</v>
      </c>
      <c r="G4" s="5">
        <v>213</v>
      </c>
    </row>
    <row r="5" spans="1:7" ht="15" thickBot="1">
      <c r="A5" s="3" t="s">
        <v>14</v>
      </c>
      <c r="B5" s="3" t="s">
        <v>15</v>
      </c>
      <c r="C5" s="5">
        <v>93</v>
      </c>
      <c r="D5" s="4">
        <v>0.7</v>
      </c>
      <c r="E5" s="5">
        <v>8.1</v>
      </c>
      <c r="F5" s="5">
        <v>8.9</v>
      </c>
      <c r="G5" s="8" t="s">
        <v>16</v>
      </c>
    </row>
    <row r="6" spans="1:7" ht="15" thickBot="1">
      <c r="A6" s="3" t="s">
        <v>17</v>
      </c>
      <c r="B6" s="3" t="s">
        <v>18</v>
      </c>
      <c r="C6" s="5">
        <v>99</v>
      </c>
      <c r="D6" s="5">
        <v>96</v>
      </c>
      <c r="E6" s="3" t="s">
        <v>19</v>
      </c>
      <c r="F6" s="3" t="s">
        <v>20</v>
      </c>
      <c r="G6" s="5">
        <v>84</v>
      </c>
    </row>
    <row r="7" spans="1:7" ht="15" thickBot="1">
      <c r="A7" s="3" t="s">
        <v>21</v>
      </c>
      <c r="B7" s="3" t="s">
        <v>22</v>
      </c>
      <c r="C7" s="5">
        <v>93</v>
      </c>
      <c r="D7" s="5">
        <v>53</v>
      </c>
      <c r="E7" s="3" t="s">
        <v>23</v>
      </c>
      <c r="F7" s="5">
        <v>4500</v>
      </c>
      <c r="G7" s="5">
        <v>276</v>
      </c>
    </row>
    <row r="8" spans="1:7" ht="15" thickBot="1">
      <c r="A8" s="3" t="s">
        <v>24</v>
      </c>
      <c r="B8" s="3" t="s">
        <v>13</v>
      </c>
      <c r="C8" s="7">
        <v>0.81</v>
      </c>
      <c r="D8" s="3" t="s">
        <v>25</v>
      </c>
      <c r="E8" s="5">
        <v>6.3</v>
      </c>
      <c r="F8" s="6">
        <v>1900</v>
      </c>
      <c r="G8" s="5">
        <v>54</v>
      </c>
    </row>
    <row r="9" spans="1:7" ht="15" thickBot="1">
      <c r="A9" s="3" t="s">
        <v>26</v>
      </c>
      <c r="B9" s="3" t="s">
        <v>27</v>
      </c>
      <c r="C9" s="4">
        <v>0.99</v>
      </c>
      <c r="D9" s="9">
        <v>0.95</v>
      </c>
      <c r="E9" s="3" t="s">
        <v>28</v>
      </c>
      <c r="F9" s="6">
        <v>63000</v>
      </c>
      <c r="G9" s="5">
        <v>331</v>
      </c>
    </row>
    <row r="10" spans="1:7" ht="15" thickBot="1">
      <c r="A10" s="3" t="s">
        <v>29</v>
      </c>
      <c r="B10" s="3" t="s">
        <v>22</v>
      </c>
      <c r="C10" s="5">
        <v>58</v>
      </c>
      <c r="D10" s="5">
        <v>34</v>
      </c>
      <c r="E10" s="5">
        <v>5.5</v>
      </c>
      <c r="F10" s="6">
        <v>1700</v>
      </c>
      <c r="G10" s="3" t="s">
        <v>30</v>
      </c>
    </row>
    <row r="11" spans="1:7" ht="15" thickBot="1">
      <c r="A11" s="3" t="s">
        <v>31</v>
      </c>
      <c r="B11" s="3" t="s">
        <v>18</v>
      </c>
      <c r="C11" s="5">
        <v>99</v>
      </c>
      <c r="D11" s="5">
        <v>94</v>
      </c>
      <c r="E11" s="3" t="s">
        <v>32</v>
      </c>
      <c r="F11" s="3" t="s">
        <v>33</v>
      </c>
      <c r="G11" s="5">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60C61-2549-4CA0-805A-E78798E67A0F}">
  <dimension ref="A1:N27"/>
  <sheetViews>
    <sheetView workbookViewId="0">
      <selection activeCell="A16" sqref="A16:G26"/>
    </sheetView>
  </sheetViews>
  <sheetFormatPr defaultColWidth="21.33203125" defaultRowHeight="14.4"/>
  <cols>
    <col min="7" max="7" width="21.88671875" customWidth="1"/>
    <col min="8" max="8" width="18.33203125" customWidth="1"/>
    <col min="9" max="9" width="19.88671875" customWidth="1"/>
    <col min="10" max="10" width="14.5546875" customWidth="1"/>
    <col min="12" max="12" width="64.109375" customWidth="1"/>
    <col min="13" max="13" width="20.88671875" customWidth="1"/>
    <col min="14" max="14" width="13.6640625" customWidth="1"/>
  </cols>
  <sheetData>
    <row r="1" spans="1:14" ht="15" thickBot="1">
      <c r="A1" s="12" t="s">
        <v>0</v>
      </c>
      <c r="B1" s="12" t="s">
        <v>1</v>
      </c>
      <c r="C1" s="12" t="s">
        <v>2</v>
      </c>
      <c r="D1" s="12" t="s">
        <v>3</v>
      </c>
      <c r="E1" s="12" t="s">
        <v>38</v>
      </c>
      <c r="F1" s="12" t="s">
        <v>5</v>
      </c>
      <c r="G1" s="13" t="s">
        <v>6</v>
      </c>
      <c r="H1" s="27" t="s">
        <v>45</v>
      </c>
      <c r="I1" s="27" t="s">
        <v>50</v>
      </c>
      <c r="J1" s="29" t="s">
        <v>53</v>
      </c>
    </row>
    <row r="2" spans="1:14" ht="15" thickBot="1">
      <c r="A2" t="s">
        <v>34</v>
      </c>
      <c r="B2" s="3" t="s">
        <v>8</v>
      </c>
      <c r="C2" s="3">
        <v>99</v>
      </c>
      <c r="D2" s="3">
        <v>94</v>
      </c>
      <c r="E2" s="5">
        <v>13.3</v>
      </c>
      <c r="F2" s="5">
        <v>52300</v>
      </c>
      <c r="G2" s="14">
        <v>38</v>
      </c>
      <c r="H2" s="22" t="s">
        <v>34</v>
      </c>
      <c r="I2" s="30">
        <v>99</v>
      </c>
      <c r="J2" s="23" t="s">
        <v>8</v>
      </c>
    </row>
    <row r="3" spans="1:14" ht="15" thickBot="1">
      <c r="A3" t="s">
        <v>29</v>
      </c>
      <c r="B3" s="3" t="s">
        <v>22</v>
      </c>
      <c r="C3" s="3">
        <v>58</v>
      </c>
      <c r="D3" s="3">
        <v>34</v>
      </c>
      <c r="E3" s="5">
        <v>5.5</v>
      </c>
      <c r="F3" s="5">
        <v>1700</v>
      </c>
      <c r="G3" s="15">
        <v>240</v>
      </c>
      <c r="H3" s="24" t="s">
        <v>29</v>
      </c>
      <c r="I3" s="31">
        <v>58</v>
      </c>
      <c r="J3" s="23" t="s">
        <v>22</v>
      </c>
      <c r="L3" s="18" t="s">
        <v>46</v>
      </c>
      <c r="M3" s="18" t="s">
        <v>47</v>
      </c>
      <c r="N3" s="18" t="s">
        <v>48</v>
      </c>
    </row>
    <row r="4" spans="1:14" ht="15" thickBot="1">
      <c r="A4" t="s">
        <v>12</v>
      </c>
      <c r="B4" s="3" t="s">
        <v>13</v>
      </c>
      <c r="C4" s="3">
        <v>62</v>
      </c>
      <c r="D4" s="3">
        <v>42</v>
      </c>
      <c r="E4" s="5">
        <v>5.9</v>
      </c>
      <c r="F4" s="5">
        <v>2100</v>
      </c>
      <c r="G4" s="14">
        <v>213</v>
      </c>
      <c r="H4" s="24" t="s">
        <v>12</v>
      </c>
      <c r="I4" s="31">
        <v>62</v>
      </c>
      <c r="J4" s="23" t="s">
        <v>13</v>
      </c>
      <c r="L4" s="17" t="s">
        <v>43</v>
      </c>
      <c r="M4" s="19">
        <f>MAX(Table1[Internet Access (%)])</f>
        <v>96</v>
      </c>
      <c r="N4" s="17" t="str">
        <f>VLOOKUP(M4,Table1[[Internet Access (%)]:[COUNTRY NAME2]],5,0)</f>
        <v>Germany</v>
      </c>
    </row>
    <row r="5" spans="1:14" ht="15" thickBot="1">
      <c r="A5" t="s">
        <v>35</v>
      </c>
      <c r="B5" s="3" t="s">
        <v>22</v>
      </c>
      <c r="C5" s="3">
        <v>74</v>
      </c>
      <c r="D5" s="3">
        <v>50</v>
      </c>
      <c r="E5" s="5">
        <v>6.4</v>
      </c>
      <c r="F5" s="3">
        <v>2300</v>
      </c>
      <c r="G5" s="14">
        <v>1400</v>
      </c>
      <c r="H5" s="25" t="s">
        <v>35</v>
      </c>
      <c r="I5" s="31">
        <v>74</v>
      </c>
      <c r="J5" s="23" t="s">
        <v>22</v>
      </c>
      <c r="L5" s="17" t="s">
        <v>44</v>
      </c>
      <c r="M5" s="19">
        <f>MIN(Table1[Internet Access (%)])</f>
        <v>34</v>
      </c>
      <c r="N5" s="17" t="str">
        <f>VLOOKUP(M5,Table1[[Internet Access (%)]:[COUNTRY NAME2]],5,0)</f>
        <v>Pakistan</v>
      </c>
    </row>
    <row r="6" spans="1:14" ht="15" thickBot="1">
      <c r="A6" t="s">
        <v>36</v>
      </c>
      <c r="B6" s="3" t="s">
        <v>22</v>
      </c>
      <c r="C6" s="3">
        <v>93</v>
      </c>
      <c r="D6" s="3">
        <v>53</v>
      </c>
      <c r="E6" s="3">
        <v>7.2</v>
      </c>
      <c r="F6" s="5">
        <v>4500</v>
      </c>
      <c r="G6" s="14">
        <v>276</v>
      </c>
      <c r="H6" s="25" t="s">
        <v>36</v>
      </c>
      <c r="I6" s="31">
        <v>93</v>
      </c>
      <c r="J6" s="23" t="s">
        <v>22</v>
      </c>
    </row>
    <row r="7" spans="1:14" ht="15" thickBot="1">
      <c r="A7" t="s">
        <v>14</v>
      </c>
      <c r="B7" s="3" t="s">
        <v>15</v>
      </c>
      <c r="C7" s="3">
        <v>93</v>
      </c>
      <c r="D7" s="3">
        <v>70</v>
      </c>
      <c r="E7" s="5">
        <v>8.1</v>
      </c>
      <c r="F7" s="5">
        <v>8900</v>
      </c>
      <c r="G7" s="16">
        <v>215</v>
      </c>
      <c r="H7" s="25" t="s">
        <v>14</v>
      </c>
      <c r="I7" s="31">
        <v>93</v>
      </c>
      <c r="J7" s="23" t="s">
        <v>15</v>
      </c>
      <c r="L7" s="20" t="s">
        <v>51</v>
      </c>
      <c r="M7" s="21">
        <f>SUMIFS(G2:G11, C2:C11, "&lt;80")</f>
        <v>1853</v>
      </c>
      <c r="N7" s="28"/>
    </row>
    <row r="8" spans="1:14" ht="15" thickBot="1">
      <c r="A8" t="s">
        <v>31</v>
      </c>
      <c r="B8" s="3" t="s">
        <v>18</v>
      </c>
      <c r="C8" s="3">
        <v>99</v>
      </c>
      <c r="D8" s="3">
        <v>94</v>
      </c>
      <c r="E8" s="3">
        <v>12.9</v>
      </c>
      <c r="F8" s="3">
        <v>46000</v>
      </c>
      <c r="G8" s="14">
        <v>65</v>
      </c>
      <c r="H8" s="25" t="s">
        <v>31</v>
      </c>
      <c r="I8" s="31">
        <v>99</v>
      </c>
      <c r="J8" s="23" t="s">
        <v>18</v>
      </c>
      <c r="L8" s="20" t="s">
        <v>52</v>
      </c>
      <c r="M8" s="21" t="str">
        <f>VLOOKUP(N8,Table1[[GDP Per Capita]:[Region2]],5,0)</f>
        <v>North America</v>
      </c>
      <c r="N8" s="21">
        <f>MAX(Table1[GDP Per Capita])</f>
        <v>63000</v>
      </c>
    </row>
    <row r="9" spans="1:14" ht="15" thickBot="1">
      <c r="A9" t="s">
        <v>37</v>
      </c>
      <c r="B9" s="3" t="s">
        <v>8</v>
      </c>
      <c r="C9" s="3">
        <v>99</v>
      </c>
      <c r="D9" s="3">
        <v>95</v>
      </c>
      <c r="E9" s="3">
        <v>13.4</v>
      </c>
      <c r="F9" s="5">
        <v>63000</v>
      </c>
      <c r="G9" s="14">
        <v>331</v>
      </c>
      <c r="H9" s="25" t="s">
        <v>37</v>
      </c>
      <c r="I9" s="31">
        <v>99</v>
      </c>
      <c r="J9" s="23" t="s">
        <v>8</v>
      </c>
    </row>
    <row r="10" spans="1:14" ht="15" thickBot="1">
      <c r="A10" t="s">
        <v>17</v>
      </c>
      <c r="B10" s="3" t="s">
        <v>18</v>
      </c>
      <c r="C10" s="3">
        <v>99</v>
      </c>
      <c r="D10" s="3">
        <v>96</v>
      </c>
      <c r="E10" s="3">
        <v>13.1</v>
      </c>
      <c r="F10" s="3">
        <v>51500</v>
      </c>
      <c r="G10" s="14">
        <v>84</v>
      </c>
      <c r="H10" s="25" t="s">
        <v>17</v>
      </c>
      <c r="I10" s="31">
        <v>99</v>
      </c>
      <c r="J10" s="23" t="s">
        <v>18</v>
      </c>
    </row>
    <row r="11" spans="1:14" ht="15" thickBot="1">
      <c r="A11" t="s">
        <v>24</v>
      </c>
      <c r="B11" s="3" t="s">
        <v>13</v>
      </c>
      <c r="C11" s="3">
        <v>81</v>
      </c>
      <c r="D11" s="3" t="s">
        <v>25</v>
      </c>
      <c r="E11" s="5">
        <v>6.3</v>
      </c>
      <c r="F11" s="5">
        <v>1900</v>
      </c>
      <c r="G11" s="14">
        <v>54</v>
      </c>
      <c r="H11" s="26" t="s">
        <v>24</v>
      </c>
      <c r="I11" s="32">
        <v>81</v>
      </c>
      <c r="J11" s="23" t="s">
        <v>13</v>
      </c>
      <c r="L11">
        <f>SUMIF(Table1[Literacy Rate %],"&lt;80",Table1[Population (millions)])</f>
        <v>1853</v>
      </c>
    </row>
    <row r="12" spans="1:14" ht="15" thickBot="1">
      <c r="B12" s="3"/>
      <c r="C12" s="3"/>
      <c r="D12" s="3"/>
      <c r="E12" s="3"/>
      <c r="F12" s="3"/>
      <c r="G12" s="3"/>
      <c r="H12" s="3"/>
    </row>
    <row r="15" spans="1:14" ht="15" thickBot="1"/>
    <row r="16" spans="1:14" ht="15" thickBot="1">
      <c r="A16" s="1" t="s">
        <v>0</v>
      </c>
      <c r="B16" s="1" t="s">
        <v>1</v>
      </c>
      <c r="C16" s="1" t="s">
        <v>2</v>
      </c>
      <c r="D16" s="1" t="s">
        <v>3</v>
      </c>
      <c r="E16" s="1" t="s">
        <v>4</v>
      </c>
      <c r="F16" s="1" t="s">
        <v>5</v>
      </c>
      <c r="G16" s="2" t="s">
        <v>6</v>
      </c>
    </row>
    <row r="17" spans="1:9" ht="15" thickBot="1">
      <c r="A17" s="3" t="s">
        <v>7</v>
      </c>
      <c r="B17" s="3" t="s">
        <v>8</v>
      </c>
      <c r="C17" s="4">
        <v>0.99</v>
      </c>
      <c r="D17" s="4">
        <v>0.94</v>
      </c>
      <c r="E17" s="5">
        <v>13.3</v>
      </c>
      <c r="F17" s="6">
        <v>52300</v>
      </c>
      <c r="G17" s="5">
        <v>38</v>
      </c>
      <c r="H17">
        <f>IF(C17&lt;1,C17*100,C17)</f>
        <v>99</v>
      </c>
      <c r="I17">
        <f>IF(D17&lt;1,D17*100,D17)</f>
        <v>94</v>
      </c>
    </row>
    <row r="18" spans="1:9" ht="15" thickBot="1">
      <c r="A18" s="3" t="s">
        <v>9</v>
      </c>
      <c r="B18" s="3" t="s">
        <v>10</v>
      </c>
      <c r="C18" s="5">
        <v>74</v>
      </c>
      <c r="D18" s="4">
        <v>0.5</v>
      </c>
      <c r="E18" s="5">
        <v>6.4</v>
      </c>
      <c r="F18" s="3" t="s">
        <v>11</v>
      </c>
      <c r="G18" s="6">
        <v>1400</v>
      </c>
      <c r="H18">
        <f>IF(C18&lt;1,C18*100,C18)</f>
        <v>74</v>
      </c>
      <c r="I18">
        <f t="shared" ref="I18:I26" si="0">IF(D18&lt;1,D18*100,D18)</f>
        <v>50</v>
      </c>
    </row>
    <row r="19" spans="1:9" ht="15" thickBot="1">
      <c r="A19" s="3" t="s">
        <v>12</v>
      </c>
      <c r="B19" s="3" t="s">
        <v>13</v>
      </c>
      <c r="C19" s="7">
        <v>0.62</v>
      </c>
      <c r="D19" s="5">
        <v>42</v>
      </c>
      <c r="E19" s="5">
        <v>5.9</v>
      </c>
      <c r="F19" s="6">
        <v>2100</v>
      </c>
      <c r="G19" s="5">
        <v>213</v>
      </c>
      <c r="H19">
        <f>IF(C19&lt;1,C19*100,C19)</f>
        <v>62</v>
      </c>
      <c r="I19">
        <f t="shared" si="0"/>
        <v>42</v>
      </c>
    </row>
    <row r="20" spans="1:9" ht="15" thickBot="1">
      <c r="A20" s="3" t="s">
        <v>14</v>
      </c>
      <c r="B20" s="3" t="s">
        <v>15</v>
      </c>
      <c r="C20" s="5">
        <v>93</v>
      </c>
      <c r="D20" s="4">
        <v>0.7</v>
      </c>
      <c r="E20" s="5">
        <v>8.1</v>
      </c>
      <c r="F20" s="5">
        <v>8.9</v>
      </c>
      <c r="G20" s="8" t="s">
        <v>16</v>
      </c>
      <c r="H20">
        <f t="shared" ref="H20:H26" si="1">IF(C20&lt;1,C20*100,C20)</f>
        <v>93</v>
      </c>
      <c r="I20">
        <f t="shared" si="0"/>
        <v>70</v>
      </c>
    </row>
    <row r="21" spans="1:9" ht="15" thickBot="1">
      <c r="A21" s="3" t="s">
        <v>17</v>
      </c>
      <c r="B21" s="3" t="s">
        <v>18</v>
      </c>
      <c r="C21" s="5">
        <v>99</v>
      </c>
      <c r="D21" s="5">
        <v>96</v>
      </c>
      <c r="E21" s="3" t="s">
        <v>19</v>
      </c>
      <c r="F21" s="3" t="s">
        <v>20</v>
      </c>
      <c r="G21" s="5">
        <v>84</v>
      </c>
      <c r="H21">
        <f t="shared" si="1"/>
        <v>99</v>
      </c>
      <c r="I21">
        <f t="shared" si="0"/>
        <v>96</v>
      </c>
    </row>
    <row r="22" spans="1:9" ht="15" thickBot="1">
      <c r="A22" s="3" t="s">
        <v>21</v>
      </c>
      <c r="B22" s="3" t="s">
        <v>22</v>
      </c>
      <c r="C22" s="5">
        <v>93</v>
      </c>
      <c r="D22" s="5">
        <v>53</v>
      </c>
      <c r="E22" s="3" t="s">
        <v>23</v>
      </c>
      <c r="F22" s="5">
        <v>4500</v>
      </c>
      <c r="G22" s="5">
        <v>276</v>
      </c>
      <c r="H22">
        <f t="shared" si="1"/>
        <v>93</v>
      </c>
      <c r="I22">
        <f t="shared" si="0"/>
        <v>53</v>
      </c>
    </row>
    <row r="23" spans="1:9" ht="15" thickBot="1">
      <c r="A23" s="3" t="s">
        <v>24</v>
      </c>
      <c r="B23" s="3" t="s">
        <v>13</v>
      </c>
      <c r="C23" s="7">
        <v>0.81</v>
      </c>
      <c r="D23" s="3" t="s">
        <v>25</v>
      </c>
      <c r="E23" s="5">
        <v>6.3</v>
      </c>
      <c r="F23" s="6">
        <v>1900</v>
      </c>
      <c r="G23" s="5">
        <v>54</v>
      </c>
      <c r="H23">
        <f t="shared" si="1"/>
        <v>81</v>
      </c>
      <c r="I23" t="str">
        <f t="shared" si="0"/>
        <v>n/a</v>
      </c>
    </row>
    <row r="24" spans="1:9" ht="15" thickBot="1">
      <c r="A24" s="3" t="s">
        <v>26</v>
      </c>
      <c r="B24" s="3" t="s">
        <v>27</v>
      </c>
      <c r="C24" s="4">
        <v>0.99</v>
      </c>
      <c r="D24" s="9">
        <v>0.95</v>
      </c>
      <c r="E24" s="3" t="s">
        <v>28</v>
      </c>
      <c r="F24" s="6">
        <v>63000</v>
      </c>
      <c r="G24" s="5">
        <v>331</v>
      </c>
      <c r="H24">
        <f t="shared" si="1"/>
        <v>99</v>
      </c>
      <c r="I24">
        <f t="shared" si="0"/>
        <v>95</v>
      </c>
    </row>
    <row r="25" spans="1:9" ht="15" thickBot="1">
      <c r="A25" s="3" t="s">
        <v>29</v>
      </c>
      <c r="B25" s="3" t="s">
        <v>22</v>
      </c>
      <c r="C25" s="5">
        <v>58</v>
      </c>
      <c r="D25" s="5">
        <v>34</v>
      </c>
      <c r="E25" s="5">
        <v>5.5</v>
      </c>
      <c r="F25" s="6">
        <v>1700</v>
      </c>
      <c r="G25" s="3" t="s">
        <v>30</v>
      </c>
      <c r="H25">
        <f t="shared" si="1"/>
        <v>58</v>
      </c>
      <c r="I25">
        <f t="shared" si="0"/>
        <v>34</v>
      </c>
    </row>
    <row r="26" spans="1:9" ht="15" thickBot="1">
      <c r="A26" s="3" t="s">
        <v>31</v>
      </c>
      <c r="B26" s="3" t="s">
        <v>18</v>
      </c>
      <c r="C26" s="5">
        <v>99</v>
      </c>
      <c r="D26" s="5">
        <v>94</v>
      </c>
      <c r="E26" s="3" t="s">
        <v>32</v>
      </c>
      <c r="F26" s="3" t="s">
        <v>33</v>
      </c>
      <c r="G26" s="5">
        <v>65</v>
      </c>
      <c r="H26">
        <f t="shared" si="1"/>
        <v>99</v>
      </c>
      <c r="I26">
        <f t="shared" si="0"/>
        <v>94</v>
      </c>
    </row>
    <row r="27" spans="1:9" ht="15" thickBot="1">
      <c r="A27" s="3"/>
      <c r="B27" s="3"/>
      <c r="C27" s="3"/>
      <c r="D27" s="3"/>
      <c r="E27" s="3"/>
      <c r="F27" s="3"/>
      <c r="G27" s="3"/>
    </row>
  </sheetData>
  <autoFilter ref="A16:J26" xr:uid="{19060C61-2549-4CA0-805A-E78798E67A0F}"/>
  <sortState xmlns:xlrd2="http://schemas.microsoft.com/office/spreadsheetml/2017/richdata2" ref="A3:I12">
    <sortCondition ref="D9:D12"/>
  </sortState>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BE93B-0856-4AFE-B96B-59513D2BDBD4}">
  <dimension ref="A3:B14"/>
  <sheetViews>
    <sheetView workbookViewId="0">
      <selection activeCell="M19" sqref="M19"/>
    </sheetView>
  </sheetViews>
  <sheetFormatPr defaultRowHeight="14.4"/>
  <cols>
    <col min="1" max="1" width="13.109375" bestFit="1" customWidth="1"/>
    <col min="2" max="2" width="21.109375" bestFit="1" customWidth="1"/>
    <col min="3" max="7" width="3" bestFit="1" customWidth="1"/>
    <col min="8" max="8" width="11.33203125" bestFit="1" customWidth="1"/>
    <col min="9" max="9" width="7.44140625" bestFit="1" customWidth="1"/>
    <col min="10" max="10" width="8.44140625" bestFit="1" customWidth="1"/>
    <col min="11" max="11" width="4.33203125" bestFit="1" customWidth="1"/>
    <col min="12" max="12" width="11.33203125" bestFit="1" customWidth="1"/>
    <col min="16" max="16" width="7.88671875" bestFit="1" customWidth="1"/>
    <col min="17" max="17" width="11.33203125" bestFit="1" customWidth="1"/>
  </cols>
  <sheetData>
    <row r="3" spans="1:2">
      <c r="A3" s="10" t="s">
        <v>41</v>
      </c>
      <c r="B3" t="s">
        <v>39</v>
      </c>
    </row>
    <row r="4" spans="1:2">
      <c r="A4" s="11" t="s">
        <v>14</v>
      </c>
      <c r="B4">
        <v>93</v>
      </c>
    </row>
    <row r="5" spans="1:2">
      <c r="A5" s="11" t="s">
        <v>34</v>
      </c>
      <c r="B5">
        <v>99</v>
      </c>
    </row>
    <row r="6" spans="1:2">
      <c r="A6" s="11" t="s">
        <v>31</v>
      </c>
      <c r="B6">
        <v>99</v>
      </c>
    </row>
    <row r="7" spans="1:2">
      <c r="A7" s="11" t="s">
        <v>17</v>
      </c>
      <c r="B7">
        <v>99</v>
      </c>
    </row>
    <row r="8" spans="1:2">
      <c r="A8" s="11" t="s">
        <v>35</v>
      </c>
      <c r="B8">
        <v>74</v>
      </c>
    </row>
    <row r="9" spans="1:2">
      <c r="A9" s="11" t="s">
        <v>36</v>
      </c>
      <c r="B9">
        <v>93</v>
      </c>
    </row>
    <row r="10" spans="1:2">
      <c r="A10" s="11" t="s">
        <v>24</v>
      </c>
      <c r="B10">
        <v>81</v>
      </c>
    </row>
    <row r="11" spans="1:2">
      <c r="A11" s="11" t="s">
        <v>12</v>
      </c>
      <c r="B11">
        <v>62</v>
      </c>
    </row>
    <row r="12" spans="1:2">
      <c r="A12" s="11" t="s">
        <v>29</v>
      </c>
      <c r="B12">
        <v>58</v>
      </c>
    </row>
    <row r="13" spans="1:2">
      <c r="A13" s="11" t="s">
        <v>37</v>
      </c>
      <c r="B13">
        <v>99</v>
      </c>
    </row>
    <row r="14" spans="1:2">
      <c r="A14" s="11" t="s">
        <v>40</v>
      </c>
      <c r="B14">
        <v>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CEBED-D934-4F1B-B752-8412B4B37C37}">
  <dimension ref="A3:B9"/>
  <sheetViews>
    <sheetView workbookViewId="0">
      <selection activeCell="P9" sqref="P9"/>
    </sheetView>
  </sheetViews>
  <sheetFormatPr defaultRowHeight="14.4"/>
  <cols>
    <col min="1" max="1" width="14" bestFit="1" customWidth="1"/>
    <col min="2" max="2" width="26.88671875" bestFit="1" customWidth="1"/>
    <col min="3" max="5" width="3" bestFit="1" customWidth="1"/>
    <col min="6" max="10" width="4" bestFit="1" customWidth="1"/>
    <col min="11" max="11" width="5" bestFit="1" customWidth="1"/>
    <col min="12" max="12" width="11.33203125" bestFit="1" customWidth="1"/>
  </cols>
  <sheetData>
    <row r="3" spans="1:2">
      <c r="A3" s="10" t="s">
        <v>41</v>
      </c>
      <c r="B3" t="s">
        <v>49</v>
      </c>
    </row>
    <row r="4" spans="1:2">
      <c r="A4" s="11" t="s">
        <v>13</v>
      </c>
      <c r="B4">
        <v>267</v>
      </c>
    </row>
    <row r="5" spans="1:2">
      <c r="A5" s="11" t="s">
        <v>22</v>
      </c>
      <c r="B5">
        <v>1916</v>
      </c>
    </row>
    <row r="6" spans="1:2">
      <c r="A6" s="11" t="s">
        <v>18</v>
      </c>
      <c r="B6">
        <v>149</v>
      </c>
    </row>
    <row r="7" spans="1:2">
      <c r="A7" s="11" t="s">
        <v>8</v>
      </c>
      <c r="B7">
        <v>369</v>
      </c>
    </row>
    <row r="8" spans="1:2">
      <c r="A8" s="11" t="s">
        <v>15</v>
      </c>
      <c r="B8">
        <v>215</v>
      </c>
    </row>
    <row r="9" spans="1:2">
      <c r="A9" s="11" t="s">
        <v>40</v>
      </c>
      <c r="B9">
        <v>2916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B3CD-AC26-4F42-9646-0871E995160C}">
  <dimension ref="A3:C9"/>
  <sheetViews>
    <sheetView workbookViewId="0">
      <selection activeCell="J7" sqref="J7"/>
    </sheetView>
  </sheetViews>
  <sheetFormatPr defaultRowHeight="14.4"/>
  <cols>
    <col min="1" max="1" width="14" bestFit="1" customWidth="1"/>
    <col min="2" max="2" width="21.109375" bestFit="1" customWidth="1"/>
    <col min="3" max="3" width="25" bestFit="1" customWidth="1"/>
    <col min="4" max="6" width="3" bestFit="1" customWidth="1"/>
    <col min="7" max="7" width="4" bestFit="1" customWidth="1"/>
    <col min="8" max="9" width="3" bestFit="1" customWidth="1"/>
    <col min="10" max="10" width="7.33203125" bestFit="1" customWidth="1"/>
    <col min="11" max="11" width="11.33203125" bestFit="1" customWidth="1"/>
    <col min="12" max="12" width="4.88671875" bestFit="1" customWidth="1"/>
    <col min="13" max="13" width="7.88671875" bestFit="1" customWidth="1"/>
    <col min="14" max="14" width="4.88671875" bestFit="1" customWidth="1"/>
    <col min="15" max="15" width="7.88671875" bestFit="1" customWidth="1"/>
    <col min="16" max="16" width="4.88671875" bestFit="1" customWidth="1"/>
    <col min="17" max="17" width="7.88671875" bestFit="1" customWidth="1"/>
    <col min="19" max="19" width="12.109375" bestFit="1" customWidth="1"/>
    <col min="20" max="20" width="11.33203125" bestFit="1" customWidth="1"/>
  </cols>
  <sheetData>
    <row r="3" spans="1:3">
      <c r="A3" s="10" t="s">
        <v>41</v>
      </c>
      <c r="B3" t="s">
        <v>39</v>
      </c>
      <c r="C3" t="s">
        <v>42</v>
      </c>
    </row>
    <row r="4" spans="1:3">
      <c r="A4" s="11" t="s">
        <v>15</v>
      </c>
      <c r="B4">
        <v>93</v>
      </c>
      <c r="C4">
        <v>70</v>
      </c>
    </row>
    <row r="5" spans="1:3">
      <c r="A5" s="11" t="s">
        <v>13</v>
      </c>
      <c r="B5">
        <v>143</v>
      </c>
      <c r="C5">
        <v>42</v>
      </c>
    </row>
    <row r="6" spans="1:3">
      <c r="A6" s="11" t="s">
        <v>18</v>
      </c>
      <c r="B6">
        <v>198</v>
      </c>
      <c r="C6">
        <v>190</v>
      </c>
    </row>
    <row r="7" spans="1:3">
      <c r="A7" s="11" t="s">
        <v>8</v>
      </c>
      <c r="B7">
        <v>198</v>
      </c>
      <c r="C7">
        <v>189</v>
      </c>
    </row>
    <row r="8" spans="1:3">
      <c r="A8" s="11" t="s">
        <v>22</v>
      </c>
      <c r="B8">
        <v>225</v>
      </c>
      <c r="C8">
        <v>137</v>
      </c>
    </row>
    <row r="9" spans="1:3">
      <c r="A9" s="11" t="s">
        <v>40</v>
      </c>
      <c r="B9">
        <v>857</v>
      </c>
      <c r="C9">
        <v>628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A7D83-95F9-4529-A050-E3C950F371FC}">
  <dimension ref="D1:E4"/>
  <sheetViews>
    <sheetView showGridLines="0" tabSelected="1" zoomScale="89" zoomScaleNormal="89" workbookViewId="0">
      <selection activeCell="F26" sqref="F26"/>
    </sheetView>
  </sheetViews>
  <sheetFormatPr defaultColWidth="31.88671875" defaultRowHeight="14.4"/>
  <cols>
    <col min="1" max="1" width="38.6640625" customWidth="1"/>
    <col min="2" max="2" width="31.88671875" customWidth="1"/>
    <col min="4" max="4" width="37.5546875" customWidth="1"/>
    <col min="5" max="5" width="24.6640625" customWidth="1"/>
  </cols>
  <sheetData>
    <row r="1" spans="4:5" ht="25.8">
      <c r="D1" s="38" t="s">
        <v>54</v>
      </c>
      <c r="E1" s="39" t="s">
        <v>58</v>
      </c>
    </row>
    <row r="2" spans="4:5" ht="25.8">
      <c r="D2" s="33" t="s">
        <v>55</v>
      </c>
      <c r="E2" s="34">
        <f>AVERAGEIFS(Table1[Literacy Rate %], Table1[Literacy Rate %], "&lt;&gt;n/a")</f>
        <v>85.7</v>
      </c>
    </row>
    <row r="3" spans="4:5" ht="33" customHeight="1">
      <c r="D3" s="33" t="s">
        <v>56</v>
      </c>
      <c r="E3" s="35">
        <f>AVERAGEIFS(Table1[Internet Access (%)], Table1[Internet Access (%)], "&lt;&gt;n/a")</f>
        <v>69.777777777777771</v>
      </c>
    </row>
    <row r="4" spans="4:5" ht="31.5" customHeight="1">
      <c r="D4" s="36" t="s">
        <v>57</v>
      </c>
      <c r="E4" s="37">
        <f>SUM(Table1[Population (millions)])</f>
        <v>2916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Cleaned</vt:lpstr>
      <vt:lpstr>PT1</vt:lpstr>
      <vt:lpstr>PT2</vt:lpstr>
      <vt:lpstr>PT3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Mandeep Kour</dc:creator>
  <cp:lastModifiedBy>Office</cp:lastModifiedBy>
  <dcterms:created xsi:type="dcterms:W3CDTF">2025-06-23T15:40:07Z</dcterms:created>
  <dcterms:modified xsi:type="dcterms:W3CDTF">2025-06-24T14:31:35Z</dcterms:modified>
</cp:coreProperties>
</file>