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1D2F550-3B36-4D24-A87D-7E434D26345D}" xr6:coauthVersionLast="37" xr6:coauthVersionMax="47" xr10:uidLastSave="{00000000-0000-0000-0000-000000000000}"/>
  <bookViews>
    <workbookView xWindow="24576" yWindow="1536" windowWidth="17280" windowHeight="8964" firstSheet="1" activeTab="3" xr2:uid="{00000000-000D-0000-FFFF-FFFF00000000}"/>
  </bookViews>
  <sheets>
    <sheet name="5 - OSR" sheetId="1" r:id="rId1"/>
    <sheet name="Summator1" sheetId="2" r:id="rId2"/>
    <sheet name="Summator2" sheetId="4" r:id="rId3"/>
    <sheet name="Summator3" sheetId="5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5" l="1"/>
  <c r="J25" i="5"/>
  <c r="J26" i="5"/>
  <c r="J23" i="5"/>
  <c r="G28" i="5"/>
  <c r="F28" i="5"/>
  <c r="D28" i="5"/>
  <c r="D29" i="5"/>
  <c r="D30" i="5"/>
  <c r="D31" i="5"/>
  <c r="D32" i="5"/>
  <c r="D33" i="5"/>
  <c r="D27" i="5"/>
  <c r="D3" i="5"/>
  <c r="E11" i="2" l="1"/>
  <c r="I13" i="5" l="1"/>
  <c r="I14" i="5"/>
  <c r="I12" i="5"/>
  <c r="G12" i="4"/>
  <c r="H12" i="4" s="1"/>
  <c r="G13" i="4"/>
  <c r="H13" i="4" s="1"/>
  <c r="G11" i="4"/>
  <c r="H11" i="4" s="1"/>
  <c r="D16" i="5"/>
  <c r="E6" i="4" l="1"/>
  <c r="D18" i="4"/>
  <c r="E18" i="4" s="1"/>
  <c r="D18" i="5"/>
  <c r="E18" i="5" s="1"/>
  <c r="E17" i="2" l="1"/>
  <c r="F17" i="2" s="1"/>
  <c r="H17" i="5" l="1"/>
  <c r="I17" i="5" s="1"/>
  <c r="D14" i="5"/>
  <c r="H17" i="4"/>
  <c r="I17" i="4" s="1"/>
  <c r="D12" i="4"/>
  <c r="D16" i="4"/>
  <c r="F4" i="2" l="1"/>
  <c r="E5" i="2"/>
  <c r="F5" i="2" s="1"/>
  <c r="I6" i="1" l="1"/>
  <c r="M10" i="1" s="1"/>
  <c r="D12" i="5"/>
  <c r="D10" i="5"/>
  <c r="E3" i="5"/>
  <c r="D2" i="5"/>
  <c r="E2" i="5" s="1"/>
  <c r="D14" i="4"/>
  <c r="D10" i="4"/>
  <c r="D6" i="4"/>
  <c r="D3" i="4"/>
  <c r="E3" i="4" s="1"/>
  <c r="D2" i="4"/>
  <c r="E2" i="4" s="1"/>
  <c r="E15" i="2"/>
  <c r="E13" i="2"/>
  <c r="E7" i="5" l="1"/>
  <c r="G5" i="5" s="1"/>
  <c r="G5" i="4"/>
  <c r="E8" i="2" l="1"/>
  <c r="I19" i="2" l="1"/>
  <c r="H21" i="5" s="1"/>
  <c r="F8" i="2"/>
  <c r="H7" i="2" s="1"/>
  <c r="M9" i="1"/>
  <c r="M8" i="1"/>
  <c r="J19" i="2" l="1"/>
  <c r="I21" i="5" s="1"/>
  <c r="F21" i="5"/>
  <c r="N8" i="1"/>
  <c r="H5" i="2"/>
  <c r="K6" i="2" s="1"/>
  <c r="K11" i="2" s="1"/>
  <c r="G3" i="4" s="1"/>
  <c r="J4" i="4" s="1"/>
  <c r="J9" i="4" s="1"/>
  <c r="G3" i="5" l="1"/>
  <c r="G21" i="5" s="1"/>
  <c r="J6" i="4"/>
  <c r="K8" i="2"/>
  <c r="J4" i="5" l="1"/>
  <c r="J6" i="5" l="1"/>
  <c r="J9" i="5"/>
</calcChain>
</file>

<file path=xl/sharedStrings.xml><?xml version="1.0" encoding="utf-8"?>
<sst xmlns="http://schemas.openxmlformats.org/spreadsheetml/2006/main" count="67" uniqueCount="36">
  <si>
    <t xml:space="preserve">стоимость = </t>
  </si>
  <si>
    <t>*</t>
  </si>
  <si>
    <t xml:space="preserve"> = </t>
  </si>
  <si>
    <t>Х1</t>
  </si>
  <si>
    <t>Х2</t>
  </si>
  <si>
    <t>Х3</t>
  </si>
  <si>
    <t>коэф</t>
  </si>
  <si>
    <t>Бд</t>
  </si>
  <si>
    <t>ПП2</t>
  </si>
  <si>
    <t>ПП5</t>
  </si>
  <si>
    <t>Сервер</t>
  </si>
  <si>
    <t>П1</t>
  </si>
  <si>
    <t xml:space="preserve">результат = </t>
  </si>
  <si>
    <t>положено =</t>
  </si>
  <si>
    <t xml:space="preserve">разность = </t>
  </si>
  <si>
    <t>П5</t>
  </si>
  <si>
    <t xml:space="preserve">процент = </t>
  </si>
  <si>
    <t>П3</t>
  </si>
  <si>
    <t>итог</t>
  </si>
  <si>
    <t xml:space="preserve">X2 = </t>
  </si>
  <si>
    <t>ФТД</t>
  </si>
  <si>
    <t>ПП3</t>
  </si>
  <si>
    <t>ПП4</t>
  </si>
  <si>
    <t>П4</t>
  </si>
  <si>
    <t>П0</t>
  </si>
  <si>
    <t>ФАД</t>
  </si>
  <si>
    <t>ИС</t>
  </si>
  <si>
    <t>ПП</t>
  </si>
  <si>
    <t>ТС</t>
  </si>
  <si>
    <t xml:space="preserve">X3 = </t>
  </si>
  <si>
    <t>сумм рез</t>
  </si>
  <si>
    <t>сум пол</t>
  </si>
  <si>
    <t>сум итог</t>
  </si>
  <si>
    <t xml:space="preserve"> </t>
  </si>
  <si>
    <t>ЭП</t>
  </si>
  <si>
    <t xml:space="preserve"> П2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</si>
</sst>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N10"/>
  <sheetViews>
    <sheetView topLeftCell="E2" workbookViewId="0">
      <selection activeCell="I15" sqref="I15"/>
    </sheetView>
  </sheetViews>
  <sheetFormatPr defaultColWidth="8.88671875" defaultRowHeight="14.4" x14ac:dyDescent="0.3"/>
  <cols>
    <col min="1" max="3" width="8.88671875" style="1"/>
    <col min="4" max="4" width="11.5546875" style="1" customWidth="1"/>
    <col min="5" max="5" width="8.88671875" style="1"/>
    <col min="6" max="6" width="5.44140625" style="1" customWidth="1"/>
    <col min="7" max="7" width="8.88671875" style="1"/>
    <col min="8" max="8" width="5" style="1" customWidth="1"/>
    <col min="9" max="16384" width="8.88671875" style="1"/>
  </cols>
  <sheetData>
    <row r="6" spans="4:14" x14ac:dyDescent="0.3">
      <c r="D6" s="1" t="s">
        <v>0</v>
      </c>
      <c r="E6" s="1">
        <v>203595</v>
      </c>
      <c r="F6" s="1" t="s">
        <v>1</v>
      </c>
      <c r="G6" s="1">
        <v>1.2</v>
      </c>
      <c r="H6" s="1" t="s">
        <v>2</v>
      </c>
      <c r="I6" s="1">
        <f>E6*G6</f>
        <v>244314</v>
      </c>
    </row>
    <row r="7" spans="4:14" x14ac:dyDescent="0.3">
      <c r="L7" s="1" t="s">
        <v>6</v>
      </c>
    </row>
    <row r="8" spans="4:14" x14ac:dyDescent="0.3">
      <c r="K8" s="1" t="s">
        <v>3</v>
      </c>
      <c r="L8" s="1">
        <v>0.15</v>
      </c>
      <c r="M8" s="1">
        <f>$I$6*L8</f>
        <v>36647.1</v>
      </c>
      <c r="N8" s="40">
        <f>SUM(M8:M10)</f>
        <v>244314</v>
      </c>
    </row>
    <row r="9" spans="4:14" x14ac:dyDescent="0.3">
      <c r="K9" s="1" t="s">
        <v>4</v>
      </c>
      <c r="L9" s="1">
        <v>0.4</v>
      </c>
      <c r="M9" s="1">
        <f t="shared" ref="M9" si="0">$I$6*L9</f>
        <v>97725.6</v>
      </c>
      <c r="N9" s="40"/>
    </row>
    <row r="10" spans="4:14" x14ac:dyDescent="0.3">
      <c r="K10" s="1" t="s">
        <v>5</v>
      </c>
      <c r="L10" s="1">
        <v>0.45</v>
      </c>
      <c r="M10" s="1">
        <f>$I$6*L10</f>
        <v>109941.3</v>
      </c>
      <c r="N10" s="40"/>
    </row>
  </sheetData>
  <mergeCells count="1">
    <mergeCell ref="N8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24"/>
  <sheetViews>
    <sheetView zoomScale="86" workbookViewId="0">
      <selection activeCell="B5" sqref="B5:B7"/>
    </sheetView>
  </sheetViews>
  <sheetFormatPr defaultColWidth="8.88671875" defaultRowHeight="14.4" x14ac:dyDescent="0.3"/>
  <cols>
    <col min="1" max="6" width="8.88671875" style="1"/>
    <col min="7" max="7" width="10.88671875" style="1" customWidth="1"/>
    <col min="8" max="9" width="8.88671875" style="1"/>
    <col min="10" max="10" width="10.88671875" style="1" customWidth="1"/>
    <col min="11" max="16384" width="8.88671875" style="1"/>
  </cols>
  <sheetData>
    <row r="3" spans="2:11" ht="15" thickBot="1" x14ac:dyDescent="0.35"/>
    <row r="4" spans="2:11" ht="15.6" thickTop="1" thickBot="1" x14ac:dyDescent="0.35">
      <c r="B4" s="10" t="s">
        <v>26</v>
      </c>
      <c r="C4" s="5" t="s">
        <v>7</v>
      </c>
      <c r="D4" s="5">
        <v>8536</v>
      </c>
      <c r="E4" s="36">
        <v>8536</v>
      </c>
      <c r="F4" s="8">
        <f>E4*'5 - OSR'!G6</f>
        <v>10243.199999999999</v>
      </c>
    </row>
    <row r="5" spans="2:11" ht="15" thickTop="1" x14ac:dyDescent="0.3">
      <c r="B5" s="47" t="s">
        <v>27</v>
      </c>
      <c r="C5" s="5">
        <v>0</v>
      </c>
      <c r="D5" s="5">
        <v>0</v>
      </c>
      <c r="E5" s="41">
        <f>SUM(D5:D7)</f>
        <v>0</v>
      </c>
      <c r="F5" s="41">
        <f>E5*'5 - OSR'!G6</f>
        <v>0</v>
      </c>
      <c r="G5" s="1" t="s">
        <v>13</v>
      </c>
      <c r="H5" s="1">
        <f>'5 - OSR'!M8</f>
        <v>36647.1</v>
      </c>
    </row>
    <row r="6" spans="2:11" x14ac:dyDescent="0.3">
      <c r="B6" s="48"/>
      <c r="C6" s="6"/>
      <c r="D6" s="39">
        <v>0</v>
      </c>
      <c r="E6" s="42"/>
      <c r="F6" s="42"/>
      <c r="J6" s="1" t="s">
        <v>14</v>
      </c>
      <c r="K6" s="1">
        <f>H5-H7</f>
        <v>-1368.9000000000015</v>
      </c>
    </row>
    <row r="7" spans="2:11" ht="15" thickBot="1" x14ac:dyDescent="0.35">
      <c r="B7" s="49"/>
      <c r="C7" s="7" t="s">
        <v>33</v>
      </c>
      <c r="D7" s="7">
        <v>0</v>
      </c>
      <c r="E7" s="43"/>
      <c r="F7" s="43"/>
      <c r="G7" s="1" t="s">
        <v>12</v>
      </c>
      <c r="H7" s="1">
        <f>SUM(F4:F17)</f>
        <v>38016</v>
      </c>
    </row>
    <row r="8" spans="2:11" ht="15" thickTop="1" x14ac:dyDescent="0.3">
      <c r="B8" s="47" t="s">
        <v>28</v>
      </c>
      <c r="C8" s="5" t="s">
        <v>10</v>
      </c>
      <c r="D8" s="5">
        <v>0</v>
      </c>
      <c r="E8" s="41">
        <f>SUM(D8:D10)</f>
        <v>752</v>
      </c>
      <c r="F8" s="44">
        <f>SUM(E8:E16)*'5 - OSR'!G6</f>
        <v>8692.7999999999993</v>
      </c>
      <c r="J8" s="1" t="s">
        <v>16</v>
      </c>
      <c r="K8" s="1">
        <f>ROUND((K6/H5) * 100, 2)</f>
        <v>-3.74</v>
      </c>
    </row>
    <row r="9" spans="2:11" x14ac:dyDescent="0.3">
      <c r="B9" s="48"/>
      <c r="C9" s="6" t="s">
        <v>10</v>
      </c>
      <c r="D9" s="6">
        <v>752</v>
      </c>
      <c r="E9" s="42"/>
      <c r="F9" s="45"/>
    </row>
    <row r="10" spans="2:11" x14ac:dyDescent="0.3">
      <c r="B10" s="48"/>
      <c r="C10" s="6" t="s">
        <v>10</v>
      </c>
      <c r="D10" s="6">
        <v>0</v>
      </c>
      <c r="E10" s="42"/>
      <c r="F10" s="45"/>
    </row>
    <row r="11" spans="2:11" x14ac:dyDescent="0.3">
      <c r="B11" s="48"/>
      <c r="C11" s="50" t="s">
        <v>34</v>
      </c>
      <c r="D11" s="6">
        <v>1504</v>
      </c>
      <c r="E11" s="42">
        <f>SUM(D11:D12)</f>
        <v>1884</v>
      </c>
      <c r="F11" s="45"/>
      <c r="J11" s="1" t="s">
        <v>19</v>
      </c>
      <c r="K11" s="1">
        <f>K6+'5 - OSR'!M9</f>
        <v>96356.700000000012</v>
      </c>
    </row>
    <row r="12" spans="2:11" x14ac:dyDescent="0.3">
      <c r="B12" s="48"/>
      <c r="C12" s="50"/>
      <c r="D12" s="6">
        <v>380</v>
      </c>
      <c r="E12" s="42"/>
      <c r="F12" s="45"/>
    </row>
    <row r="13" spans="2:11" x14ac:dyDescent="0.3">
      <c r="B13" s="48"/>
      <c r="C13" s="50" t="s">
        <v>35</v>
      </c>
      <c r="D13" s="6">
        <v>3008</v>
      </c>
      <c r="E13" s="42">
        <f>SUM(D13:D14)</f>
        <v>4608</v>
      </c>
      <c r="F13" s="45"/>
      <c r="H13" s="19"/>
    </row>
    <row r="14" spans="2:11" x14ac:dyDescent="0.3">
      <c r="B14" s="48"/>
      <c r="C14" s="50"/>
      <c r="D14" s="6">
        <v>1600</v>
      </c>
      <c r="E14" s="42"/>
      <c r="F14" s="45"/>
    </row>
    <row r="15" spans="2:11" x14ac:dyDescent="0.3">
      <c r="B15" s="48"/>
      <c r="C15" s="50" t="s">
        <v>33</v>
      </c>
      <c r="D15" s="6">
        <v>0</v>
      </c>
      <c r="E15" s="42">
        <f>SUM(D15:D16)</f>
        <v>0</v>
      </c>
      <c r="F15" s="45"/>
    </row>
    <row r="16" spans="2:11" ht="15" thickBot="1" x14ac:dyDescent="0.35">
      <c r="B16" s="49"/>
      <c r="C16" s="51"/>
      <c r="D16" s="7">
        <v>0</v>
      </c>
      <c r="E16" s="43"/>
      <c r="F16" s="46"/>
    </row>
    <row r="17" spans="2:10" ht="15.6" thickTop="1" thickBot="1" x14ac:dyDescent="0.35">
      <c r="B17" s="9" t="s">
        <v>26</v>
      </c>
      <c r="C17" s="2" t="s">
        <v>24</v>
      </c>
      <c r="D17" s="2">
        <v>15900</v>
      </c>
      <c r="E17" s="3">
        <f>D17</f>
        <v>15900</v>
      </c>
      <c r="F17" s="3">
        <f>E17*'5 - OSR'!G6</f>
        <v>19080</v>
      </c>
    </row>
    <row r="18" spans="2:10" ht="15" thickTop="1" x14ac:dyDescent="0.3">
      <c r="H18" s="19"/>
    </row>
    <row r="19" spans="2:10" x14ac:dyDescent="0.3">
      <c r="H19" s="1" t="s">
        <v>18</v>
      </c>
      <c r="I19" s="1">
        <f>E4+E5+SUM(E8:E16)</f>
        <v>15780</v>
      </c>
      <c r="J19" s="1">
        <f>I19*1.2</f>
        <v>18936</v>
      </c>
    </row>
    <row r="21" spans="2:10" ht="15" thickBot="1" x14ac:dyDescent="0.35"/>
    <row r="22" spans="2:10" ht="15" thickBot="1" x14ac:dyDescent="0.35">
      <c r="J22" s="31"/>
    </row>
    <row r="23" spans="2:10" ht="15.6" thickTop="1" thickBot="1" x14ac:dyDescent="0.35">
      <c r="E23" s="18"/>
      <c r="J23" s="33"/>
    </row>
    <row r="24" spans="2:10" x14ac:dyDescent="0.3">
      <c r="E24" s="39"/>
      <c r="F24" s="28"/>
    </row>
  </sheetData>
  <mergeCells count="12">
    <mergeCell ref="E5:E7"/>
    <mergeCell ref="E8:E10"/>
    <mergeCell ref="F8:F16"/>
    <mergeCell ref="B5:B7"/>
    <mergeCell ref="B8:B16"/>
    <mergeCell ref="F5:F7"/>
    <mergeCell ref="C11:C12"/>
    <mergeCell ref="C13:C14"/>
    <mergeCell ref="C15:C16"/>
    <mergeCell ref="E11:E12"/>
    <mergeCell ref="E13:E14"/>
    <mergeCell ref="E15:E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F15" sqref="F15"/>
    </sheetView>
  </sheetViews>
  <sheetFormatPr defaultRowHeight="14.4" x14ac:dyDescent="0.3"/>
  <cols>
    <col min="6" max="6" width="11.5546875" customWidth="1"/>
  </cols>
  <sheetData>
    <row r="1" spans="1:10" ht="15" thickBot="1" x14ac:dyDescent="0.35"/>
    <row r="2" spans="1:10" ht="15.6" thickTop="1" thickBot="1" x14ac:dyDescent="0.35">
      <c r="A2" s="8" t="s">
        <v>26</v>
      </c>
      <c r="B2" s="9" t="s">
        <v>20</v>
      </c>
      <c r="C2" s="2">
        <v>47870</v>
      </c>
      <c r="D2" s="3">
        <f>C2</f>
        <v>47870</v>
      </c>
      <c r="E2" s="3">
        <f>D2*'5 - OSR'!G6</f>
        <v>57444</v>
      </c>
      <c r="F2" s="1"/>
      <c r="G2" s="1"/>
      <c r="H2" s="1"/>
      <c r="I2" s="1"/>
      <c r="J2" s="1"/>
    </row>
    <row r="3" spans="1:10" ht="15" thickTop="1" x14ac:dyDescent="0.3">
      <c r="A3" s="55" t="s">
        <v>27</v>
      </c>
      <c r="B3" s="13" t="s">
        <v>34</v>
      </c>
      <c r="C3" s="18">
        <v>11397</v>
      </c>
      <c r="D3" s="41">
        <f>SUM(C3:C5)</f>
        <v>33557</v>
      </c>
      <c r="E3" s="41">
        <f>D3*'5 - OSR'!G6</f>
        <v>40268.400000000001</v>
      </c>
      <c r="F3" s="1" t="s">
        <v>13</v>
      </c>
      <c r="G3" s="1">
        <f>Summator1!K11</f>
        <v>96356.700000000012</v>
      </c>
      <c r="H3" s="1"/>
      <c r="I3" s="1"/>
      <c r="J3" s="1"/>
    </row>
    <row r="4" spans="1:10" x14ac:dyDescent="0.3">
      <c r="A4" s="56"/>
      <c r="B4" s="14" t="s">
        <v>11</v>
      </c>
      <c r="C4" s="16">
        <v>22160</v>
      </c>
      <c r="D4" s="42"/>
      <c r="E4" s="42"/>
      <c r="F4" s="1"/>
      <c r="G4" s="1"/>
      <c r="H4" s="1"/>
      <c r="I4" s="1" t="s">
        <v>14</v>
      </c>
      <c r="J4" s="1">
        <f>G3-G5</f>
        <v>-1355.6999999999825</v>
      </c>
    </row>
    <row r="5" spans="1:10" ht="15" thickBot="1" x14ac:dyDescent="0.35">
      <c r="A5" s="57"/>
      <c r="B5" s="15"/>
      <c r="C5" s="17">
        <v>0</v>
      </c>
      <c r="D5" s="43"/>
      <c r="E5" s="43"/>
      <c r="F5" s="1" t="s">
        <v>12</v>
      </c>
      <c r="G5" s="1">
        <f>SUM(E2:E18)</f>
        <v>97712.4</v>
      </c>
      <c r="H5" s="1"/>
      <c r="I5" s="1"/>
      <c r="J5" s="1"/>
    </row>
    <row r="6" spans="1:10" ht="15" thickTop="1" x14ac:dyDescent="0.3">
      <c r="A6" s="52" t="s">
        <v>28</v>
      </c>
      <c r="B6" s="18" t="s">
        <v>10</v>
      </c>
      <c r="C6" s="18">
        <v>0</v>
      </c>
      <c r="D6" s="41">
        <f>SUM(C6:C8)</f>
        <v>0</v>
      </c>
      <c r="E6" s="41">
        <f>SUM(C6:C17)*'5 - OSR'!G6</f>
        <v>0</v>
      </c>
      <c r="F6" s="1"/>
      <c r="G6" s="1"/>
      <c r="H6" s="1"/>
      <c r="I6" s="1" t="s">
        <v>16</v>
      </c>
      <c r="J6" s="1">
        <f>ROUND((J4/G3) * 100, 2)</f>
        <v>-1.41</v>
      </c>
    </row>
    <row r="7" spans="1:10" x14ac:dyDescent="0.3">
      <c r="A7" s="53"/>
      <c r="B7" s="16" t="s">
        <v>10</v>
      </c>
      <c r="C7" s="16">
        <v>0</v>
      </c>
      <c r="D7" s="42"/>
      <c r="E7" s="42"/>
      <c r="F7" s="1"/>
      <c r="G7" s="1"/>
      <c r="H7" s="1"/>
      <c r="I7" s="1"/>
      <c r="J7" s="1"/>
    </row>
    <row r="8" spans="1:10" x14ac:dyDescent="0.3">
      <c r="A8" s="53"/>
      <c r="B8" s="16" t="s">
        <v>10</v>
      </c>
      <c r="C8" s="16">
        <v>0</v>
      </c>
      <c r="D8" s="42"/>
      <c r="E8" s="42"/>
      <c r="F8" s="1"/>
      <c r="G8" s="1"/>
      <c r="H8" s="1"/>
      <c r="I8" s="1"/>
      <c r="J8" s="1"/>
    </row>
    <row r="9" spans="1:10" x14ac:dyDescent="0.3">
      <c r="A9" s="53"/>
      <c r="B9" s="21"/>
      <c r="C9" s="21"/>
      <c r="D9" s="24"/>
      <c r="E9" s="42"/>
      <c r="F9" s="1"/>
      <c r="G9" s="1"/>
      <c r="H9" s="1"/>
      <c r="I9" s="1" t="s">
        <v>29</v>
      </c>
      <c r="J9" s="1">
        <f>J4+'5 - OSR'!M10</f>
        <v>108585.60000000002</v>
      </c>
    </row>
    <row r="10" spans="1:10" x14ac:dyDescent="0.3">
      <c r="A10" s="53"/>
      <c r="B10" s="50"/>
      <c r="C10" s="16">
        <v>0</v>
      </c>
      <c r="D10" s="42">
        <f>SUM(C10:C11)</f>
        <v>0</v>
      </c>
      <c r="E10" s="42"/>
      <c r="F10" s="1"/>
      <c r="G10" s="1"/>
      <c r="H10" s="1"/>
      <c r="I10" s="1"/>
      <c r="J10" s="1"/>
    </row>
    <row r="11" spans="1:10" x14ac:dyDescent="0.3">
      <c r="A11" s="53"/>
      <c r="B11" s="50"/>
      <c r="C11" s="16">
        <v>0</v>
      </c>
      <c r="D11" s="42"/>
      <c r="E11" s="42"/>
      <c r="F11" s="1"/>
      <c r="G11" s="1">
        <f>C3</f>
        <v>11397</v>
      </c>
      <c r="H11" s="1">
        <f>G11*1.2</f>
        <v>13676.4</v>
      </c>
      <c r="I11" s="1"/>
      <c r="J11" s="1"/>
    </row>
    <row r="12" spans="1:10" x14ac:dyDescent="0.3">
      <c r="A12" s="53"/>
      <c r="B12" s="50"/>
      <c r="C12" s="16">
        <v>0</v>
      </c>
      <c r="D12" s="42">
        <f>SUM(C12:C13)</f>
        <v>0</v>
      </c>
      <c r="E12" s="42"/>
      <c r="F12" s="1"/>
      <c r="G12" s="25">
        <f t="shared" ref="G12:G13" si="0">C4</f>
        <v>22160</v>
      </c>
      <c r="H12" s="25">
        <f t="shared" ref="H12:H13" si="1">G12*1.2</f>
        <v>26592</v>
      </c>
      <c r="I12" s="1"/>
      <c r="J12" s="1"/>
    </row>
    <row r="13" spans="1:10" x14ac:dyDescent="0.3">
      <c r="A13" s="53"/>
      <c r="B13" s="50"/>
      <c r="C13" s="16">
        <v>0</v>
      </c>
      <c r="D13" s="42"/>
      <c r="E13" s="42"/>
      <c r="F13" s="1"/>
      <c r="G13" s="25">
        <f t="shared" si="0"/>
        <v>0</v>
      </c>
      <c r="H13" s="25">
        <f t="shared" si="1"/>
        <v>0</v>
      </c>
      <c r="I13" s="1"/>
      <c r="J13" s="1"/>
    </row>
    <row r="14" spans="1:10" x14ac:dyDescent="0.3">
      <c r="A14" s="53"/>
      <c r="B14" s="50"/>
      <c r="C14" s="16">
        <v>0</v>
      </c>
      <c r="D14" s="42">
        <f>SUM(C14:C15)</f>
        <v>0</v>
      </c>
      <c r="E14" s="42"/>
      <c r="F14" s="1"/>
      <c r="G14" s="1"/>
      <c r="H14" s="1"/>
      <c r="I14" s="1"/>
      <c r="J14" s="1"/>
    </row>
    <row r="15" spans="1:10" x14ac:dyDescent="0.3">
      <c r="A15" s="53"/>
      <c r="B15" s="50"/>
      <c r="C15" s="16">
        <v>0</v>
      </c>
      <c r="D15" s="42"/>
      <c r="E15" s="42"/>
      <c r="F15" s="1"/>
      <c r="G15" s="1"/>
      <c r="H15" s="1"/>
      <c r="I15" s="1"/>
      <c r="J15" s="1"/>
    </row>
    <row r="16" spans="1:10" x14ac:dyDescent="0.3">
      <c r="A16" s="53"/>
      <c r="B16" s="50"/>
      <c r="C16" s="16"/>
      <c r="D16" s="42">
        <f>SUM(C16:C17)</f>
        <v>0</v>
      </c>
      <c r="E16" s="42"/>
      <c r="F16" s="1"/>
      <c r="G16" s="1"/>
      <c r="H16" s="1"/>
      <c r="I16" s="1"/>
      <c r="J16" s="1"/>
    </row>
    <row r="17" spans="1:10" ht="15" thickBot="1" x14ac:dyDescent="0.35">
      <c r="A17" s="54"/>
      <c r="B17" s="50"/>
      <c r="C17" s="16"/>
      <c r="D17" s="42"/>
      <c r="E17" s="42"/>
      <c r="F17" s="1"/>
      <c r="G17" s="1" t="s">
        <v>18</v>
      </c>
      <c r="H17" s="1">
        <f>SUM(C2:C17)</f>
        <v>81427</v>
      </c>
      <c r="I17" s="1">
        <f>H17*1.2</f>
        <v>97712.4</v>
      </c>
      <c r="J17" s="1"/>
    </row>
    <row r="18" spans="1:10" ht="15.6" thickTop="1" thickBot="1" x14ac:dyDescent="0.35">
      <c r="A18" s="8" t="s">
        <v>26</v>
      </c>
      <c r="B18" s="2" t="s">
        <v>24</v>
      </c>
      <c r="C18" s="2">
        <v>0</v>
      </c>
      <c r="D18" s="3">
        <f>C18</f>
        <v>0</v>
      </c>
      <c r="E18" s="3">
        <f>D18*'5 - OSR'!G6</f>
        <v>0</v>
      </c>
    </row>
    <row r="19" spans="1:10" ht="15" thickTop="1" x14ac:dyDescent="0.3">
      <c r="E19" s="22"/>
    </row>
    <row r="21" spans="1:10" ht="15" thickBot="1" x14ac:dyDescent="0.35">
      <c r="E21" s="4"/>
    </row>
    <row r="22" spans="1:10" ht="15" thickBot="1" x14ac:dyDescent="0.35">
      <c r="E22" s="31"/>
      <c r="F22" s="32"/>
    </row>
    <row r="23" spans="1:10" ht="15" thickBot="1" x14ac:dyDescent="0.35">
      <c r="E23" s="33"/>
      <c r="F23" s="34"/>
    </row>
    <row r="24" spans="1:10" ht="15" thickBot="1" x14ac:dyDescent="0.35">
      <c r="E24" s="33"/>
      <c r="F24" s="34"/>
    </row>
    <row r="25" spans="1:10" x14ac:dyDescent="0.3">
      <c r="E25" s="22"/>
    </row>
  </sheetData>
  <mergeCells count="14">
    <mergeCell ref="A6:A17"/>
    <mergeCell ref="A3:A5"/>
    <mergeCell ref="B16:B17"/>
    <mergeCell ref="D16:D17"/>
    <mergeCell ref="D3:D5"/>
    <mergeCell ref="D6:D8"/>
    <mergeCell ref="E3:E5"/>
    <mergeCell ref="E6:E17"/>
    <mergeCell ref="B10:B11"/>
    <mergeCell ref="D10:D11"/>
    <mergeCell ref="B12:B13"/>
    <mergeCell ref="D12:D13"/>
    <mergeCell ref="B14:B15"/>
    <mergeCell ref="D14:D1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5"/>
  <sheetViews>
    <sheetView tabSelected="1" workbookViewId="0">
      <selection activeCell="J29" sqref="J29"/>
    </sheetView>
  </sheetViews>
  <sheetFormatPr defaultRowHeight="14.4" x14ac:dyDescent="0.3"/>
  <cols>
    <col min="6" max="6" width="12.44140625" customWidth="1"/>
    <col min="9" max="9" width="9.88671875" customWidth="1"/>
  </cols>
  <sheetData>
    <row r="1" spans="1:13" ht="15" thickBot="1" x14ac:dyDescent="0.35"/>
    <row r="2" spans="1:13" ht="15.6" thickTop="1" thickBot="1" x14ac:dyDescent="0.35">
      <c r="A2" s="8" t="s">
        <v>26</v>
      </c>
      <c r="B2" s="9" t="s">
        <v>25</v>
      </c>
      <c r="C2" s="2">
        <v>6425</v>
      </c>
      <c r="D2" s="3">
        <f>C2</f>
        <v>6425</v>
      </c>
      <c r="E2" s="3">
        <f>D2*'5 - OSR'!G6</f>
        <v>7710</v>
      </c>
      <c r="F2" s="1"/>
      <c r="G2" s="1"/>
      <c r="H2" s="1"/>
      <c r="I2" s="1"/>
      <c r="J2" s="1"/>
      <c r="K2" s="1"/>
      <c r="L2" s="1"/>
      <c r="M2" s="1"/>
    </row>
    <row r="3" spans="1:13" ht="15" thickTop="1" x14ac:dyDescent="0.3">
      <c r="A3" s="55" t="s">
        <v>27</v>
      </c>
      <c r="B3" s="10" t="s">
        <v>8</v>
      </c>
      <c r="C3" s="5">
        <v>16264</v>
      </c>
      <c r="D3" s="41">
        <f>SUM(C3:C6)</f>
        <v>63982</v>
      </c>
      <c r="E3" s="55">
        <f>D3*'5 - OSR'!G6</f>
        <v>76778.399999999994</v>
      </c>
      <c r="F3" s="1" t="s">
        <v>13</v>
      </c>
      <c r="G3" s="1">
        <f>Summator2!J9</f>
        <v>108585.60000000002</v>
      </c>
      <c r="H3" s="1"/>
      <c r="I3" s="1"/>
      <c r="J3" s="1"/>
      <c r="K3" s="1"/>
      <c r="L3" s="1"/>
      <c r="M3" s="1"/>
    </row>
    <row r="4" spans="1:13" x14ac:dyDescent="0.3">
      <c r="A4" s="56"/>
      <c r="B4" s="11" t="s">
        <v>21</v>
      </c>
      <c r="C4" s="6">
        <v>10665</v>
      </c>
      <c r="D4" s="42"/>
      <c r="E4" s="56"/>
      <c r="F4" s="1"/>
      <c r="G4" s="1"/>
      <c r="H4" s="1"/>
      <c r="I4" s="1" t="s">
        <v>14</v>
      </c>
      <c r="J4" s="1">
        <f>G3-G5</f>
        <v>1.2000000000261934</v>
      </c>
      <c r="K4" s="1"/>
      <c r="L4" s="1"/>
      <c r="M4" s="1"/>
    </row>
    <row r="5" spans="1:13" ht="15" thickBot="1" x14ac:dyDescent="0.35">
      <c r="A5" s="57"/>
      <c r="B5" s="12" t="s">
        <v>22</v>
      </c>
      <c r="C5" s="7">
        <v>18333</v>
      </c>
      <c r="D5" s="42"/>
      <c r="E5" s="56"/>
      <c r="F5" s="1" t="s">
        <v>12</v>
      </c>
      <c r="G5" s="1">
        <f>SUM(E2:E18)</f>
        <v>108584.4</v>
      </c>
      <c r="H5" s="1"/>
      <c r="I5" s="1"/>
      <c r="J5" s="1"/>
      <c r="K5" s="1"/>
      <c r="L5" s="1"/>
      <c r="M5" s="1"/>
    </row>
    <row r="6" spans="1:13" ht="15" thickTop="1" x14ac:dyDescent="0.3">
      <c r="A6" s="52" t="s">
        <v>28</v>
      </c>
      <c r="B6" s="10" t="s">
        <v>9</v>
      </c>
      <c r="C6" s="5">
        <v>18720</v>
      </c>
      <c r="D6" s="42"/>
      <c r="E6" s="56"/>
      <c r="F6" s="1"/>
      <c r="G6" s="1"/>
      <c r="H6" s="1"/>
      <c r="I6" s="1" t="s">
        <v>16</v>
      </c>
      <c r="J6" s="1">
        <f>ROUND((J4/G3) * 100, 2)</f>
        <v>0</v>
      </c>
      <c r="K6" s="1"/>
      <c r="L6" s="1"/>
      <c r="M6" s="1"/>
    </row>
    <row r="7" spans="1:13" x14ac:dyDescent="0.3">
      <c r="A7" s="53"/>
      <c r="B7" s="59"/>
      <c r="C7" s="60"/>
      <c r="D7" s="61"/>
      <c r="E7" s="56">
        <f>SUM(D7:D17)*'5 - OSR'!G6</f>
        <v>24096</v>
      </c>
      <c r="F7" s="1"/>
      <c r="G7" s="1"/>
      <c r="H7" s="1"/>
      <c r="I7" s="1"/>
      <c r="J7" s="1"/>
      <c r="K7" s="1"/>
      <c r="L7" s="1"/>
      <c r="M7" s="1"/>
    </row>
    <row r="8" spans="1:13" x14ac:dyDescent="0.3">
      <c r="A8" s="53"/>
      <c r="B8" s="11"/>
      <c r="C8" s="6"/>
      <c r="D8" s="58"/>
      <c r="E8" s="56"/>
      <c r="F8" s="1"/>
      <c r="G8" s="1"/>
      <c r="H8" s="1"/>
      <c r="I8" s="1"/>
      <c r="J8" s="1"/>
      <c r="K8" s="1"/>
      <c r="L8" s="1"/>
      <c r="M8" s="1"/>
    </row>
    <row r="9" spans="1:13" x14ac:dyDescent="0.3">
      <c r="A9" s="53"/>
      <c r="B9" s="20"/>
      <c r="C9" s="21"/>
      <c r="D9" s="24">
        <v>0</v>
      </c>
      <c r="E9" s="56"/>
      <c r="F9" s="1"/>
      <c r="G9" s="1"/>
      <c r="H9" s="1"/>
      <c r="I9" s="1" t="s">
        <v>19</v>
      </c>
      <c r="J9" s="1">
        <f>J4+'5 - OSR'!M10</f>
        <v>109942.50000000003</v>
      </c>
      <c r="K9" s="1"/>
      <c r="L9" s="1"/>
      <c r="M9" s="1"/>
    </row>
    <row r="10" spans="1:13" x14ac:dyDescent="0.3">
      <c r="A10" s="53"/>
      <c r="B10" s="48" t="s">
        <v>11</v>
      </c>
      <c r="C10" s="6">
        <v>5264</v>
      </c>
      <c r="D10" s="42">
        <f>SUM(C10:C11)</f>
        <v>8464</v>
      </c>
      <c r="E10" s="56"/>
      <c r="F10" s="1"/>
      <c r="G10" s="1"/>
      <c r="H10" s="1"/>
      <c r="I10" s="1"/>
      <c r="J10" s="1"/>
      <c r="K10" s="1"/>
      <c r="L10" s="1"/>
      <c r="M10" s="1"/>
    </row>
    <row r="11" spans="1:13" ht="15" thickBot="1" x14ac:dyDescent="0.35">
      <c r="A11" s="53"/>
      <c r="B11" s="48"/>
      <c r="C11" s="6">
        <v>3200</v>
      </c>
      <c r="D11" s="42"/>
      <c r="E11" s="56"/>
      <c r="F11" s="1"/>
      <c r="G11" s="1"/>
      <c r="H11" s="1"/>
      <c r="I11" s="1"/>
      <c r="J11" s="1"/>
      <c r="K11" s="1"/>
      <c r="L11" s="1"/>
      <c r="M11" s="1"/>
    </row>
    <row r="12" spans="1:13" ht="15" thickTop="1" x14ac:dyDescent="0.3">
      <c r="A12" s="53"/>
      <c r="B12" s="48" t="s">
        <v>17</v>
      </c>
      <c r="C12" s="6">
        <v>1504</v>
      </c>
      <c r="D12" s="42">
        <f>SUM(C12:C13)</f>
        <v>2304</v>
      </c>
      <c r="E12" s="56"/>
      <c r="F12" s="1"/>
      <c r="G12" s="1"/>
      <c r="H12" s="18">
        <v>16600</v>
      </c>
      <c r="I12" s="1">
        <f>H12*1.2</f>
        <v>19920</v>
      </c>
      <c r="J12" s="1"/>
      <c r="K12" s="1"/>
      <c r="L12" s="1"/>
      <c r="M12" s="1"/>
    </row>
    <row r="13" spans="1:13" x14ac:dyDescent="0.3">
      <c r="A13" s="53"/>
      <c r="B13" s="48"/>
      <c r="C13" s="6">
        <v>800</v>
      </c>
      <c r="D13" s="42"/>
      <c r="E13" s="56"/>
      <c r="F13" s="1"/>
      <c r="G13" s="1"/>
      <c r="H13" s="26">
        <v>12667</v>
      </c>
      <c r="I13" s="25">
        <f t="shared" ref="I13:I14" si="0">H13*1.2</f>
        <v>15200.4</v>
      </c>
      <c r="J13" s="1"/>
      <c r="K13" s="1"/>
      <c r="L13" s="1"/>
      <c r="M13" s="1"/>
    </row>
    <row r="14" spans="1:13" ht="15" thickBot="1" x14ac:dyDescent="0.35">
      <c r="A14" s="53"/>
      <c r="B14" s="48" t="s">
        <v>23</v>
      </c>
      <c r="C14" s="6">
        <v>2256</v>
      </c>
      <c r="D14" s="42">
        <f>SUM(C14:C15)</f>
        <v>4656</v>
      </c>
      <c r="E14" s="56"/>
      <c r="F14" s="1"/>
      <c r="G14" s="1"/>
      <c r="H14" s="27">
        <v>18857</v>
      </c>
      <c r="I14" s="25">
        <f t="shared" si="0"/>
        <v>22628.399999999998</v>
      </c>
      <c r="J14" s="1"/>
      <c r="K14" s="1"/>
      <c r="L14" s="1"/>
      <c r="M14" s="1"/>
    </row>
    <row r="15" spans="1:13" ht="15" thickTop="1" x14ac:dyDescent="0.3">
      <c r="A15" s="53"/>
      <c r="B15" s="48"/>
      <c r="C15" s="6">
        <v>2400</v>
      </c>
      <c r="D15" s="42"/>
      <c r="E15" s="56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53"/>
      <c r="B16" s="48" t="s">
        <v>15</v>
      </c>
      <c r="C16" s="6">
        <v>2256</v>
      </c>
      <c r="D16" s="42">
        <f>SUM(C16:C17)</f>
        <v>4656</v>
      </c>
      <c r="E16" s="56"/>
      <c r="F16" s="1"/>
      <c r="G16" s="1"/>
      <c r="H16" s="1"/>
      <c r="I16" s="1"/>
      <c r="J16" s="1"/>
      <c r="K16" s="1"/>
      <c r="L16" s="1"/>
      <c r="M16" s="1"/>
    </row>
    <row r="17" spans="1:13" ht="15" thickBot="1" x14ac:dyDescent="0.35">
      <c r="A17" s="54"/>
      <c r="B17" s="49"/>
      <c r="C17" s="7">
        <v>2400</v>
      </c>
      <c r="D17" s="43"/>
      <c r="E17" s="57"/>
      <c r="F17" s="1"/>
      <c r="G17" s="1" t="s">
        <v>18</v>
      </c>
      <c r="H17" s="1">
        <f>SUM(C2:C17)</f>
        <v>90487</v>
      </c>
      <c r="I17" s="1">
        <f>H17*1.2</f>
        <v>108584.4</v>
      </c>
      <c r="J17" s="1"/>
      <c r="K17" s="1"/>
      <c r="L17" s="1"/>
      <c r="M17" s="1"/>
    </row>
    <row r="18" spans="1:13" ht="15.6" thickTop="1" thickBot="1" x14ac:dyDescent="0.35">
      <c r="A18" s="8" t="s">
        <v>26</v>
      </c>
      <c r="B18" s="9" t="s">
        <v>24</v>
      </c>
      <c r="C18" s="2">
        <v>0</v>
      </c>
      <c r="D18" s="3">
        <f>C18</f>
        <v>0</v>
      </c>
      <c r="E18" s="3">
        <f>D18*'5 - OSR'!G6</f>
        <v>0</v>
      </c>
      <c r="F18" s="1"/>
      <c r="G18" s="1"/>
      <c r="H18" s="1"/>
      <c r="I18" s="1"/>
      <c r="J18" s="1"/>
      <c r="K18" s="1"/>
      <c r="L18" s="1"/>
      <c r="M18" s="1"/>
    </row>
    <row r="19" spans="1:13" ht="15" thickTop="1" x14ac:dyDescent="0.3">
      <c r="B19" s="1"/>
      <c r="C19" s="1"/>
      <c r="D19" s="1"/>
      <c r="E19" s="23"/>
      <c r="F19" s="1"/>
      <c r="G19" s="1"/>
      <c r="H19" s="1"/>
      <c r="I19" s="1"/>
      <c r="J19" s="1"/>
      <c r="K19" s="1"/>
      <c r="L19" s="1"/>
      <c r="M19" s="1"/>
    </row>
    <row r="20" spans="1:13" ht="15" thickBot="1" x14ac:dyDescent="0.35">
      <c r="B20" s="1"/>
      <c r="C20" s="1"/>
      <c r="D20" s="1"/>
      <c r="E20" s="1"/>
      <c r="F20" s="1" t="s">
        <v>30</v>
      </c>
      <c r="G20" s="1" t="s">
        <v>31</v>
      </c>
      <c r="H20" s="1" t="s">
        <v>32</v>
      </c>
      <c r="I20" s="1" t="s">
        <v>32</v>
      </c>
      <c r="J20" s="1"/>
      <c r="K20" s="1"/>
      <c r="L20" s="1"/>
      <c r="M20" s="1"/>
    </row>
    <row r="21" spans="1:13" ht="15.6" thickTop="1" thickBot="1" x14ac:dyDescent="0.35">
      <c r="B21" s="1"/>
      <c r="C21" s="31"/>
      <c r="D21" s="18"/>
      <c r="E21" s="1"/>
      <c r="F21" s="1">
        <f>G5+Summator2!G5+Summator1!H7</f>
        <v>244312.8</v>
      </c>
      <c r="G21" s="1">
        <f>G3+Summator2!G5+Summator1!H7</f>
        <v>244314</v>
      </c>
      <c r="H21" s="1">
        <f>H17+Summator2!H17+Summator1!I19</f>
        <v>187694</v>
      </c>
      <c r="I21" s="1">
        <f>I17+Summator2!I17+Summator1!J19</f>
        <v>225232.8</v>
      </c>
      <c r="J21" s="1"/>
      <c r="K21" s="1"/>
      <c r="L21" s="1"/>
      <c r="M21" s="1"/>
    </row>
    <row r="22" spans="1:13" ht="15" thickBot="1" x14ac:dyDescent="0.35">
      <c r="B22" s="1"/>
      <c r="C22" s="33"/>
      <c r="D22" s="29"/>
      <c r="E22" s="28"/>
      <c r="F22" s="1"/>
      <c r="G22" s="1"/>
      <c r="H22" s="19"/>
      <c r="I22" s="1"/>
      <c r="J22" s="1"/>
      <c r="K22" s="1"/>
      <c r="L22" s="1"/>
      <c r="M22" s="1"/>
    </row>
    <row r="23" spans="1:13" ht="15.6" thickTop="1" thickBot="1" x14ac:dyDescent="0.35">
      <c r="B23" s="1"/>
      <c r="C23" s="33"/>
      <c r="D23" s="30"/>
      <c r="E23" s="28"/>
      <c r="F23" s="1"/>
      <c r="G23" s="1"/>
      <c r="H23" s="1"/>
      <c r="I23" s="18">
        <v>16264</v>
      </c>
      <c r="J23" s="1">
        <f>1.2*I23</f>
        <v>19516.8</v>
      </c>
      <c r="K23" s="1"/>
      <c r="L23" s="1"/>
      <c r="M23" s="1"/>
    </row>
    <row r="24" spans="1:13" x14ac:dyDescent="0.3">
      <c r="B24" s="1"/>
      <c r="C24" s="1"/>
      <c r="D24" s="1"/>
      <c r="E24" s="1"/>
      <c r="F24" s="1"/>
      <c r="G24" s="1"/>
      <c r="H24" s="1"/>
      <c r="I24" s="37">
        <v>10665</v>
      </c>
      <c r="J24" s="35">
        <f t="shared" ref="J24:J26" si="1">1.2*I24</f>
        <v>12798</v>
      </c>
      <c r="K24" s="1"/>
      <c r="L24" s="1"/>
      <c r="M24" s="1"/>
    </row>
    <row r="25" spans="1:13" ht="15" thickBot="1" x14ac:dyDescent="0.35">
      <c r="I25" s="38">
        <v>18333</v>
      </c>
      <c r="J25" s="35">
        <f t="shared" si="1"/>
        <v>21999.599999999999</v>
      </c>
    </row>
    <row r="26" spans="1:13" ht="15" thickTop="1" x14ac:dyDescent="0.3">
      <c r="E26" s="22"/>
      <c r="I26" s="18">
        <v>18720</v>
      </c>
      <c r="J26" s="35">
        <f t="shared" si="1"/>
        <v>22464</v>
      </c>
    </row>
    <row r="27" spans="1:13" x14ac:dyDescent="0.3">
      <c r="C27" s="42">
        <v>8464</v>
      </c>
      <c r="D27">
        <f>1.2*C27</f>
        <v>10156.799999999999</v>
      </c>
    </row>
    <row r="28" spans="1:13" x14ac:dyDescent="0.3">
      <c r="C28" s="42"/>
      <c r="D28">
        <f t="shared" ref="D28:D33" si="2">1.2*C28</f>
        <v>0</v>
      </c>
      <c r="F28">
        <f>SUM(C27:C34)</f>
        <v>20080</v>
      </c>
      <c r="G28">
        <f>SUM(D27:D34)</f>
        <v>24096</v>
      </c>
    </row>
    <row r="29" spans="1:13" x14ac:dyDescent="0.3">
      <c r="C29" s="42">
        <v>2304</v>
      </c>
      <c r="D29">
        <f t="shared" si="2"/>
        <v>2764.7999999999997</v>
      </c>
    </row>
    <row r="30" spans="1:13" x14ac:dyDescent="0.3">
      <c r="C30" s="42"/>
      <c r="D30">
        <f t="shared" si="2"/>
        <v>0</v>
      </c>
    </row>
    <row r="31" spans="1:13" x14ac:dyDescent="0.3">
      <c r="C31" s="42">
        <v>4656</v>
      </c>
      <c r="D31">
        <f t="shared" si="2"/>
        <v>5587.2</v>
      </c>
    </row>
    <row r="32" spans="1:13" x14ac:dyDescent="0.3">
      <c r="C32" s="42"/>
      <c r="D32">
        <f t="shared" si="2"/>
        <v>0</v>
      </c>
    </row>
    <row r="33" spans="3:4" x14ac:dyDescent="0.3">
      <c r="C33" s="42">
        <v>4656</v>
      </c>
      <c r="D33">
        <f t="shared" si="2"/>
        <v>5587.2</v>
      </c>
    </row>
    <row r="34" spans="3:4" ht="15" thickBot="1" x14ac:dyDescent="0.35">
      <c r="C34" s="43"/>
    </row>
    <row r="35" spans="3:4" ht="15" thickTop="1" x14ac:dyDescent="0.3"/>
  </sheetData>
  <mergeCells count="17">
    <mergeCell ref="C27:C28"/>
    <mergeCell ref="C29:C30"/>
    <mergeCell ref="C31:C32"/>
    <mergeCell ref="C33:C34"/>
    <mergeCell ref="A3:A5"/>
    <mergeCell ref="A6:A17"/>
    <mergeCell ref="D16:D17"/>
    <mergeCell ref="D3:D6"/>
    <mergeCell ref="B10:B11"/>
    <mergeCell ref="D10:D11"/>
    <mergeCell ref="B12:B13"/>
    <mergeCell ref="D12:D13"/>
    <mergeCell ref="B14:B15"/>
    <mergeCell ref="D14:D15"/>
    <mergeCell ref="B16:B17"/>
    <mergeCell ref="E7:E17"/>
    <mergeCell ref="E3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5 - OSR</vt:lpstr>
      <vt:lpstr>Summator1</vt:lpstr>
      <vt:lpstr>Summator2</vt:lpstr>
      <vt:lpstr>Summator3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2024-05-31T20:47:40Z</dcterms:modified>
</cp:coreProperties>
</file>