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02EB63A-3A18-4137-8FAE-3170B43BBB7E}" xr6:coauthVersionLast="37" xr6:coauthVersionMax="47" xr10:uidLastSave="{00000000-0000-0000-0000-000000000000}"/>
  <bookViews>
    <workbookView xWindow="24576" yWindow="1536" windowWidth="17280" windowHeight="8964" firstSheet="1" activeTab="3" xr2:uid="{00000000-000D-0000-FFFF-FFFF00000000}"/>
  </bookViews>
  <sheets>
    <sheet name="5 - OSR" sheetId="1" r:id="rId1"/>
    <sheet name="Summator1" sheetId="2" r:id="rId2"/>
    <sheet name="Summator2" sheetId="4" r:id="rId3"/>
    <sheet name="Summator3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G9" i="4"/>
  <c r="G7" i="4"/>
  <c r="D20" i="2"/>
  <c r="H10" i="2"/>
  <c r="H9" i="2"/>
  <c r="D10" i="5" l="1"/>
  <c r="E7" i="4"/>
  <c r="D3" i="4"/>
  <c r="D7" i="4"/>
  <c r="F3" i="2"/>
  <c r="E3" i="2"/>
  <c r="E5" i="2"/>
  <c r="F5" i="2" s="1"/>
  <c r="I6" i="1"/>
  <c r="E11" i="2" l="1"/>
  <c r="I13" i="5" l="1"/>
  <c r="I14" i="5"/>
  <c r="I12" i="5"/>
  <c r="D16" i="5"/>
  <c r="D18" i="4" l="1"/>
  <c r="E18" i="4" s="1"/>
  <c r="D18" i="5"/>
  <c r="E18" i="5" s="1"/>
  <c r="E17" i="2" l="1"/>
  <c r="F17" i="2" s="1"/>
  <c r="H17" i="5" l="1"/>
  <c r="I17" i="5" s="1"/>
  <c r="D14" i="5"/>
  <c r="H17" i="4"/>
  <c r="I17" i="4" s="1"/>
  <c r="D12" i="4"/>
  <c r="D16" i="4"/>
  <c r="M10" i="1" l="1"/>
  <c r="D12" i="5"/>
  <c r="D6" i="5"/>
  <c r="D3" i="5"/>
  <c r="E3" i="5" s="1"/>
  <c r="D2" i="5"/>
  <c r="E2" i="5" s="1"/>
  <c r="D14" i="4"/>
  <c r="D10" i="4"/>
  <c r="E3" i="4"/>
  <c r="D2" i="4"/>
  <c r="E2" i="4" s="1"/>
  <c r="E15" i="2"/>
  <c r="E13" i="2"/>
  <c r="F11" i="2" s="1"/>
  <c r="G5" i="4" l="1"/>
  <c r="E6" i="5"/>
  <c r="G5" i="5" s="1"/>
  <c r="I19" i="2" l="1"/>
  <c r="H21" i="5" s="1"/>
  <c r="H7" i="2"/>
  <c r="M9" i="1"/>
  <c r="M8" i="1"/>
  <c r="J19" i="2" l="1"/>
  <c r="I21" i="5" s="1"/>
  <c r="F21" i="5"/>
  <c r="N8" i="1"/>
  <c r="H5" i="2"/>
  <c r="K6" i="2" s="1"/>
  <c r="K11" i="2" s="1"/>
  <c r="G3" i="4" s="1"/>
  <c r="J4" i="4" s="1"/>
  <c r="J9" i="4" s="1"/>
  <c r="G3" i="5" l="1"/>
  <c r="G21" i="5" s="1"/>
  <c r="J6" i="4"/>
  <c r="K8" i="2"/>
  <c r="J4" i="5" l="1"/>
  <c r="J6" i="5" l="1"/>
  <c r="J9" i="5"/>
</calcChain>
</file>

<file path=xl/sharedStrings.xml><?xml version="1.0" encoding="utf-8"?>
<sst xmlns="http://schemas.openxmlformats.org/spreadsheetml/2006/main" count="65" uniqueCount="38">
  <si>
    <t xml:space="preserve">стоимость = </t>
  </si>
  <si>
    <t>*</t>
  </si>
  <si>
    <t xml:space="preserve"> = </t>
  </si>
  <si>
    <t>Х1</t>
  </si>
  <si>
    <t>Х2</t>
  </si>
  <si>
    <t>Х3</t>
  </si>
  <si>
    <t>коэф</t>
  </si>
  <si>
    <t>Бд</t>
  </si>
  <si>
    <t>ПП1</t>
  </si>
  <si>
    <t>ПП2</t>
  </si>
  <si>
    <t>ПП5</t>
  </si>
  <si>
    <t>Сервер</t>
  </si>
  <si>
    <t>П1</t>
  </si>
  <si>
    <t xml:space="preserve">результат = </t>
  </si>
  <si>
    <t>положено =</t>
  </si>
  <si>
    <t xml:space="preserve">разность = </t>
  </si>
  <si>
    <t>П5</t>
  </si>
  <si>
    <t xml:space="preserve">процент = </t>
  </si>
  <si>
    <t>П3</t>
  </si>
  <si>
    <t>итог</t>
  </si>
  <si>
    <t xml:space="preserve">X2 = </t>
  </si>
  <si>
    <t>ФТД</t>
  </si>
  <si>
    <t>ПП3</t>
  </si>
  <si>
    <t>ПП4</t>
  </si>
  <si>
    <t>П4</t>
  </si>
  <si>
    <t>П0</t>
  </si>
  <si>
    <t>ФАД</t>
  </si>
  <si>
    <t>ИС</t>
  </si>
  <si>
    <t>ПП</t>
  </si>
  <si>
    <t>ТС</t>
  </si>
  <si>
    <t xml:space="preserve">X3 = </t>
  </si>
  <si>
    <t>сумм рез</t>
  </si>
  <si>
    <t>сум пол</t>
  </si>
  <si>
    <t>сум итог</t>
  </si>
  <si>
    <t>ЭП</t>
  </si>
  <si>
    <t>ПП6</t>
  </si>
  <si>
    <t>П2</t>
  </si>
  <si>
    <t>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</si>
</sst>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N10"/>
  <sheetViews>
    <sheetView topLeftCell="D3" workbookViewId="0">
      <selection activeCell="F23" sqref="F23"/>
    </sheetView>
  </sheetViews>
  <sheetFormatPr defaultColWidth="8.88671875" defaultRowHeight="14.4" x14ac:dyDescent="0.3"/>
  <cols>
    <col min="1" max="3" width="8.88671875" style="1"/>
    <col min="4" max="4" width="11.5546875" style="1" customWidth="1"/>
    <col min="5" max="5" width="8.88671875" style="1"/>
    <col min="6" max="6" width="5.44140625" style="1" customWidth="1"/>
    <col min="7" max="7" width="8.88671875" style="1"/>
    <col min="8" max="8" width="5" style="1" customWidth="1"/>
    <col min="9" max="16384" width="8.88671875" style="1"/>
  </cols>
  <sheetData>
    <row r="6" spans="4:14" x14ac:dyDescent="0.3">
      <c r="D6" s="1" t="s">
        <v>0</v>
      </c>
      <c r="E6" s="1">
        <v>155906</v>
      </c>
      <c r="F6" s="1" t="s">
        <v>1</v>
      </c>
      <c r="G6" s="1">
        <v>1.2</v>
      </c>
      <c r="H6" s="1" t="s">
        <v>2</v>
      </c>
      <c r="I6" s="1">
        <f>E6*G6</f>
        <v>187087.19999999998</v>
      </c>
    </row>
    <row r="7" spans="4:14" x14ac:dyDescent="0.3">
      <c r="L7" s="1" t="s">
        <v>6</v>
      </c>
    </row>
    <row r="8" spans="4:14" x14ac:dyDescent="0.3">
      <c r="K8" s="1" t="s">
        <v>3</v>
      </c>
      <c r="L8" s="1">
        <v>0.65</v>
      </c>
      <c r="M8" s="1">
        <f>$I$6*L8</f>
        <v>121606.68</v>
      </c>
      <c r="N8" s="33">
        <f>SUM(M8:M10)</f>
        <v>187087.19999999998</v>
      </c>
    </row>
    <row r="9" spans="4:14" x14ac:dyDescent="0.3">
      <c r="K9" s="1" t="s">
        <v>4</v>
      </c>
      <c r="L9" s="1">
        <v>0.2</v>
      </c>
      <c r="M9" s="1">
        <f t="shared" ref="M9" si="0">$I$6*L9</f>
        <v>37417.439999999995</v>
      </c>
      <c r="N9" s="33"/>
    </row>
    <row r="10" spans="4:14" x14ac:dyDescent="0.3">
      <c r="K10" s="1" t="s">
        <v>5</v>
      </c>
      <c r="L10" s="1">
        <v>0.15</v>
      </c>
      <c r="M10" s="1">
        <f>$I$6*L10</f>
        <v>28063.079999999998</v>
      </c>
      <c r="N10" s="33"/>
    </row>
  </sheetData>
  <mergeCells count="1">
    <mergeCell ref="N8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4"/>
  <sheetViews>
    <sheetView zoomScale="95" workbookViewId="0">
      <selection activeCell="D20" sqref="D20:D21"/>
    </sheetView>
  </sheetViews>
  <sheetFormatPr defaultColWidth="8.88671875" defaultRowHeight="14.4" x14ac:dyDescent="0.3"/>
  <cols>
    <col min="1" max="6" width="8.88671875" style="1"/>
    <col min="7" max="7" width="10.88671875" style="1" customWidth="1"/>
    <col min="8" max="9" width="8.88671875" style="1"/>
    <col min="10" max="10" width="10.88671875" style="1" customWidth="1"/>
    <col min="11" max="16384" width="8.88671875" style="1"/>
  </cols>
  <sheetData>
    <row r="2" spans="2:11" ht="15" thickBot="1" x14ac:dyDescent="0.35"/>
    <row r="3" spans="2:11" ht="15" thickBot="1" x14ac:dyDescent="0.35">
      <c r="B3" s="57" t="s">
        <v>27</v>
      </c>
      <c r="C3" s="48" t="s">
        <v>21</v>
      </c>
      <c r="D3" s="48">
        <v>33440</v>
      </c>
      <c r="E3" s="57">
        <f>SUM(D3:D4)</f>
        <v>38455</v>
      </c>
      <c r="F3" s="57">
        <f>E3*'5 - OSR'!G6</f>
        <v>46146</v>
      </c>
    </row>
    <row r="4" spans="2:11" ht="15.6" thickTop="1" thickBot="1" x14ac:dyDescent="0.35">
      <c r="B4" s="59"/>
      <c r="C4" s="72" t="s">
        <v>7</v>
      </c>
      <c r="D4" s="72">
        <v>5015</v>
      </c>
      <c r="E4" s="59"/>
      <c r="F4" s="59"/>
      <c r="H4" s="28"/>
    </row>
    <row r="5" spans="2:11" x14ac:dyDescent="0.3">
      <c r="B5" s="58" t="s">
        <v>28</v>
      </c>
      <c r="C5" s="32" t="s">
        <v>35</v>
      </c>
      <c r="D5" s="32">
        <v>10725</v>
      </c>
      <c r="E5" s="60">
        <f>SUM(D5:D10)</f>
        <v>24292</v>
      </c>
      <c r="F5" s="61">
        <f>E5*'5 - OSR'!G6</f>
        <v>29150.399999999998</v>
      </c>
      <c r="G5" s="1" t="s">
        <v>14</v>
      </c>
      <c r="H5" s="1">
        <f>'5 - OSR'!M8</f>
        <v>121606.68</v>
      </c>
    </row>
    <row r="6" spans="2:11" x14ac:dyDescent="0.3">
      <c r="B6" s="58"/>
      <c r="C6" s="6" t="s">
        <v>8</v>
      </c>
      <c r="D6" s="47">
        <v>13567</v>
      </c>
      <c r="E6" s="60"/>
      <c r="F6" s="61"/>
      <c r="J6" s="1" t="s">
        <v>15</v>
      </c>
      <c r="K6" s="1">
        <f>H5-H7</f>
        <v>3124.679999999993</v>
      </c>
    </row>
    <row r="7" spans="2:11" x14ac:dyDescent="0.3">
      <c r="B7" s="58"/>
      <c r="C7" s="55"/>
      <c r="D7" s="64"/>
      <c r="E7" s="60"/>
      <c r="F7" s="61"/>
      <c r="G7" s="1" t="s">
        <v>13</v>
      </c>
      <c r="H7" s="1">
        <f>SUM(F3:F17)</f>
        <v>118482</v>
      </c>
    </row>
    <row r="8" spans="2:11" x14ac:dyDescent="0.3">
      <c r="B8" s="58"/>
      <c r="C8" s="32"/>
      <c r="D8" s="32"/>
      <c r="E8" s="60"/>
      <c r="F8" s="61"/>
      <c r="J8" s="1" t="s">
        <v>17</v>
      </c>
      <c r="K8" s="1">
        <f>ROUND((K6/H5) * 100, 2)</f>
        <v>2.57</v>
      </c>
    </row>
    <row r="9" spans="2:11" x14ac:dyDescent="0.3">
      <c r="B9" s="58"/>
      <c r="C9" s="32"/>
      <c r="D9" s="32"/>
      <c r="E9" s="60"/>
      <c r="F9" s="61"/>
      <c r="H9" s="1">
        <f>D5*1.2</f>
        <v>12870</v>
      </c>
    </row>
    <row r="10" spans="2:11" ht="15" thickBot="1" x14ac:dyDescent="0.35">
      <c r="B10" s="59"/>
      <c r="C10" s="50"/>
      <c r="D10" s="50"/>
      <c r="E10" s="62"/>
      <c r="F10" s="63"/>
      <c r="H10" s="28">
        <f>D6*1.2</f>
        <v>16280.4</v>
      </c>
    </row>
    <row r="11" spans="2:11" x14ac:dyDescent="0.3">
      <c r="B11" s="51" t="s">
        <v>29</v>
      </c>
      <c r="C11" s="67" t="s">
        <v>34</v>
      </c>
      <c r="D11" s="49">
        <v>752</v>
      </c>
      <c r="E11" s="35">
        <f>SUM(D11:D12)</f>
        <v>942</v>
      </c>
      <c r="F11" s="52">
        <f>SUM(E11:E16)*'5 - OSR'!G6</f>
        <v>13005.6</v>
      </c>
      <c r="J11" s="1" t="s">
        <v>20</v>
      </c>
      <c r="K11" s="1">
        <f>K6+'5 - OSR'!M9</f>
        <v>40542.119999999988</v>
      </c>
    </row>
    <row r="12" spans="2:11" x14ac:dyDescent="0.3">
      <c r="B12" s="37"/>
      <c r="C12" s="68"/>
      <c r="D12" s="64">
        <v>190</v>
      </c>
      <c r="E12" s="35"/>
      <c r="F12" s="53"/>
    </row>
    <row r="13" spans="2:11" x14ac:dyDescent="0.3">
      <c r="B13" s="37"/>
      <c r="C13" s="68" t="s">
        <v>11</v>
      </c>
      <c r="D13" s="65">
        <v>1418</v>
      </c>
      <c r="E13" s="35">
        <f>SUM(D13:D14)</f>
        <v>1418</v>
      </c>
      <c r="F13" s="53"/>
      <c r="H13" s="15"/>
    </row>
    <row r="14" spans="2:11" x14ac:dyDescent="0.3">
      <c r="B14" s="37"/>
      <c r="C14" s="68"/>
      <c r="D14" s="65"/>
      <c r="E14" s="35"/>
      <c r="F14" s="53"/>
    </row>
    <row r="15" spans="2:11" x14ac:dyDescent="0.3">
      <c r="B15" s="37"/>
      <c r="C15" s="68" t="s">
        <v>12</v>
      </c>
      <c r="D15" s="64">
        <v>6768</v>
      </c>
      <c r="E15" s="35">
        <f>SUM(D15:D16)</f>
        <v>8478</v>
      </c>
      <c r="F15" s="53"/>
    </row>
    <row r="16" spans="2:11" ht="15" thickBot="1" x14ac:dyDescent="0.35">
      <c r="B16" s="38"/>
      <c r="C16" s="69"/>
      <c r="D16" s="66">
        <v>1710</v>
      </c>
      <c r="E16" s="36"/>
      <c r="F16" s="54"/>
    </row>
    <row r="17" spans="2:11" ht="15.6" thickTop="1" thickBot="1" x14ac:dyDescent="0.35">
      <c r="B17" s="9" t="s">
        <v>37</v>
      </c>
      <c r="C17" s="2" t="s">
        <v>25</v>
      </c>
      <c r="D17" s="2">
        <v>25150</v>
      </c>
      <c r="E17" s="3">
        <f>D17</f>
        <v>25150</v>
      </c>
      <c r="F17" s="3">
        <f>E17*'5 - OSR'!G6</f>
        <v>30180</v>
      </c>
    </row>
    <row r="18" spans="2:11" ht="15" thickTop="1" x14ac:dyDescent="0.3">
      <c r="H18" s="15"/>
    </row>
    <row r="19" spans="2:11" x14ac:dyDescent="0.3">
      <c r="H19" s="1" t="s">
        <v>19</v>
      </c>
      <c r="I19" s="1">
        <f>E4+E5+SUM(E8:E16)</f>
        <v>35130</v>
      </c>
      <c r="J19" s="1">
        <f>I19*1.2</f>
        <v>42156</v>
      </c>
    </row>
    <row r="20" spans="2:11" x14ac:dyDescent="0.3">
      <c r="D20" s="1">
        <f>209+165</f>
        <v>374</v>
      </c>
    </row>
    <row r="21" spans="2:11" x14ac:dyDescent="0.3">
      <c r="D21" s="1">
        <v>1316</v>
      </c>
      <c r="E21" s="32"/>
      <c r="F21" s="32"/>
      <c r="G21" s="32"/>
      <c r="H21" s="32"/>
      <c r="I21" s="32"/>
      <c r="J21" s="32"/>
      <c r="K21" s="32"/>
    </row>
    <row r="22" spans="2:11" x14ac:dyDescent="0.3">
      <c r="E22" s="32"/>
      <c r="F22" s="32"/>
      <c r="G22" s="32"/>
      <c r="H22" s="32"/>
      <c r="I22" s="32"/>
      <c r="J22" s="70"/>
      <c r="K22" s="32"/>
    </row>
    <row r="23" spans="2:11" x14ac:dyDescent="0.3">
      <c r="E23" s="32"/>
      <c r="F23" s="32"/>
      <c r="G23" s="32"/>
      <c r="H23" s="32"/>
      <c r="I23" s="32"/>
      <c r="J23" s="70"/>
      <c r="K23" s="32"/>
    </row>
    <row r="24" spans="2:11" x14ac:dyDescent="0.3">
      <c r="E24" s="71"/>
      <c r="F24" s="32"/>
      <c r="G24" s="32"/>
      <c r="H24" s="32"/>
      <c r="I24" s="32"/>
      <c r="J24" s="32"/>
      <c r="K24" s="32"/>
    </row>
  </sheetData>
  <mergeCells count="15">
    <mergeCell ref="B3:B4"/>
    <mergeCell ref="E3:E4"/>
    <mergeCell ref="F3:F4"/>
    <mergeCell ref="F11:F16"/>
    <mergeCell ref="B5:B10"/>
    <mergeCell ref="F5:F10"/>
    <mergeCell ref="E5:E10"/>
    <mergeCell ref="D13:D14"/>
    <mergeCell ref="C11:C12"/>
    <mergeCell ref="C13:C14"/>
    <mergeCell ref="C15:C16"/>
    <mergeCell ref="E11:E12"/>
    <mergeCell ref="E13:E14"/>
    <mergeCell ref="E15:E16"/>
    <mergeCell ref="B11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G14" sqref="G14"/>
    </sheetView>
  </sheetViews>
  <sheetFormatPr defaultRowHeight="14.4" x14ac:dyDescent="0.3"/>
  <cols>
    <col min="6" max="6" width="11.5546875" customWidth="1"/>
  </cols>
  <sheetData>
    <row r="1" spans="1:10" ht="15" thickBot="1" x14ac:dyDescent="0.35"/>
    <row r="2" spans="1:10" ht="15.6" thickTop="1" thickBot="1" x14ac:dyDescent="0.35">
      <c r="A2" s="8" t="s">
        <v>27</v>
      </c>
      <c r="B2" s="31"/>
      <c r="C2" s="14">
        <v>0</v>
      </c>
      <c r="D2" s="3">
        <f>C2</f>
        <v>0</v>
      </c>
      <c r="E2" s="29">
        <f>D2*'5 - OSR'!G6</f>
        <v>0</v>
      </c>
      <c r="F2" s="1"/>
      <c r="G2" s="1"/>
      <c r="H2" s="1"/>
      <c r="I2" s="1"/>
      <c r="J2" s="1"/>
    </row>
    <row r="3" spans="1:10" ht="15" thickTop="1" x14ac:dyDescent="0.3">
      <c r="A3" s="56" t="s">
        <v>28</v>
      </c>
      <c r="B3" s="75" t="s">
        <v>9</v>
      </c>
      <c r="C3" s="75">
        <v>10267</v>
      </c>
      <c r="D3" s="56">
        <f>SUM(C3:C6)</f>
        <v>29812</v>
      </c>
      <c r="E3" s="57">
        <f>D3*'5 - OSR'!G6</f>
        <v>35774.400000000001</v>
      </c>
      <c r="F3" s="1" t="s">
        <v>14</v>
      </c>
      <c r="G3" s="1">
        <f>Summator1!K11</f>
        <v>40542.119999999988</v>
      </c>
      <c r="H3" s="1"/>
      <c r="I3" s="1"/>
      <c r="J3" s="1"/>
    </row>
    <row r="4" spans="1:10" ht="15" thickBot="1" x14ac:dyDescent="0.35">
      <c r="A4" s="39"/>
      <c r="B4" s="76" t="s">
        <v>22</v>
      </c>
      <c r="C4" s="76">
        <v>10301</v>
      </c>
      <c r="D4" s="39"/>
      <c r="E4" s="58"/>
      <c r="F4" s="1"/>
      <c r="G4" s="1"/>
      <c r="H4" s="1"/>
      <c r="I4" s="1" t="s">
        <v>15</v>
      </c>
      <c r="J4" s="1">
        <f>G3-G5</f>
        <v>-1388.2800000000134</v>
      </c>
    </row>
    <row r="5" spans="1:10" ht="15" thickBot="1" x14ac:dyDescent="0.35">
      <c r="A5" s="39"/>
      <c r="B5" s="73" t="s">
        <v>10</v>
      </c>
      <c r="C5" s="77">
        <v>9244</v>
      </c>
      <c r="D5" s="39"/>
      <c r="E5" s="58"/>
      <c r="F5" s="1" t="s">
        <v>13</v>
      </c>
      <c r="G5" s="1">
        <f>SUM(E2:E18)</f>
        <v>41930.400000000001</v>
      </c>
      <c r="H5" s="1"/>
      <c r="I5" s="1"/>
      <c r="J5" s="1"/>
    </row>
    <row r="6" spans="1:10" ht="15" thickBot="1" x14ac:dyDescent="0.35">
      <c r="A6" s="40"/>
      <c r="B6" s="73"/>
      <c r="C6" s="74">
        <v>0</v>
      </c>
      <c r="D6" s="40"/>
      <c r="E6" s="59"/>
      <c r="F6" s="1"/>
      <c r="G6" s="1"/>
      <c r="H6" s="1"/>
      <c r="I6" s="1" t="s">
        <v>17</v>
      </c>
      <c r="J6" s="1">
        <f>ROUND((J4/G3) * 100, 2)</f>
        <v>-3.42</v>
      </c>
    </row>
    <row r="7" spans="1:10" ht="15" thickTop="1" x14ac:dyDescent="0.3">
      <c r="A7" s="41" t="s">
        <v>29</v>
      </c>
      <c r="B7" s="13" t="s">
        <v>11</v>
      </c>
      <c r="C7" s="13">
        <v>0</v>
      </c>
      <c r="D7" s="56">
        <f>SUM(C7:C8)</f>
        <v>0</v>
      </c>
      <c r="E7" s="57">
        <f>SUM(C7:C17)*'5 - OSR'!G6</f>
        <v>6156</v>
      </c>
      <c r="F7" s="1"/>
      <c r="G7" s="1">
        <f>C3*1.2</f>
        <v>12320.4</v>
      </c>
      <c r="H7" s="1"/>
      <c r="I7" s="1"/>
      <c r="J7" s="1"/>
    </row>
    <row r="8" spans="1:10" x14ac:dyDescent="0.3">
      <c r="A8" s="42"/>
      <c r="B8" s="13" t="s">
        <v>11</v>
      </c>
      <c r="C8" s="13">
        <v>0</v>
      </c>
      <c r="D8" s="39"/>
      <c r="E8" s="58"/>
      <c r="F8" s="1"/>
      <c r="G8" s="28">
        <f t="shared" ref="G8:G9" si="0">C4*1.2</f>
        <v>12361.199999999999</v>
      </c>
      <c r="H8" s="1"/>
      <c r="I8" s="1"/>
      <c r="J8" s="1"/>
    </row>
    <row r="9" spans="1:10" x14ac:dyDescent="0.3">
      <c r="A9" s="42"/>
      <c r="B9" s="17"/>
      <c r="C9" s="17">
        <v>0</v>
      </c>
      <c r="D9" s="17"/>
      <c r="E9" s="58"/>
      <c r="F9" s="1"/>
      <c r="G9" s="28">
        <f t="shared" si="0"/>
        <v>11092.8</v>
      </c>
      <c r="H9" s="1"/>
      <c r="I9" s="1" t="s">
        <v>30</v>
      </c>
      <c r="J9" s="1">
        <f>J4+'5 - OSR'!M10</f>
        <v>26674.799999999985</v>
      </c>
    </row>
    <row r="10" spans="1:10" x14ac:dyDescent="0.3">
      <c r="A10" s="42"/>
      <c r="B10" s="39" t="s">
        <v>36</v>
      </c>
      <c r="C10" s="13">
        <v>1504</v>
      </c>
      <c r="D10" s="39">
        <f>SUM(C10:C11)</f>
        <v>2304</v>
      </c>
      <c r="E10" s="58"/>
      <c r="F10" s="1"/>
      <c r="G10" s="1"/>
      <c r="H10" s="1"/>
      <c r="I10" s="1"/>
      <c r="J10" s="1"/>
    </row>
    <row r="11" spans="1:10" x14ac:dyDescent="0.3">
      <c r="A11" s="42"/>
      <c r="B11" s="39"/>
      <c r="C11" s="13">
        <v>800</v>
      </c>
      <c r="D11" s="39"/>
      <c r="E11" s="58"/>
      <c r="F11" s="1"/>
      <c r="G11" s="1"/>
      <c r="H11" s="1"/>
      <c r="I11" s="1"/>
      <c r="J11" s="1"/>
    </row>
    <row r="12" spans="1:10" x14ac:dyDescent="0.3">
      <c r="A12" s="42"/>
      <c r="B12" s="39" t="s">
        <v>24</v>
      </c>
      <c r="C12" s="13">
        <v>2256</v>
      </c>
      <c r="D12" s="39">
        <f>SUM(C12:C13)</f>
        <v>2826</v>
      </c>
      <c r="E12" s="58"/>
      <c r="F12" s="1"/>
      <c r="G12" s="21"/>
      <c r="H12" s="21"/>
      <c r="I12" s="1"/>
      <c r="J12" s="1"/>
    </row>
    <row r="13" spans="1:10" x14ac:dyDescent="0.3">
      <c r="A13" s="42"/>
      <c r="B13" s="39"/>
      <c r="C13" s="13">
        <v>570</v>
      </c>
      <c r="D13" s="39"/>
      <c r="E13" s="58"/>
      <c r="F13" s="1"/>
      <c r="G13" s="21"/>
      <c r="H13" s="21"/>
      <c r="I13" s="1"/>
      <c r="J13" s="1"/>
    </row>
    <row r="14" spans="1:10" x14ac:dyDescent="0.3">
      <c r="A14" s="42"/>
      <c r="B14" s="39"/>
      <c r="C14" s="13">
        <v>0</v>
      </c>
      <c r="D14" s="39">
        <f>SUM(C14:C15)</f>
        <v>0</v>
      </c>
      <c r="E14" s="58"/>
      <c r="F14" s="1"/>
      <c r="G14" s="1"/>
      <c r="H14" s="1"/>
      <c r="I14" s="1"/>
      <c r="J14" s="1"/>
    </row>
    <row r="15" spans="1:10" x14ac:dyDescent="0.3">
      <c r="A15" s="42"/>
      <c r="B15" s="39"/>
      <c r="C15" s="13">
        <v>0</v>
      </c>
      <c r="D15" s="39"/>
      <c r="E15" s="58"/>
      <c r="F15" s="1"/>
      <c r="G15" s="1"/>
      <c r="H15" s="1"/>
      <c r="I15" s="1"/>
      <c r="J15" s="1"/>
    </row>
    <row r="16" spans="1:10" x14ac:dyDescent="0.3">
      <c r="A16" s="42"/>
      <c r="B16" s="39"/>
      <c r="C16" s="13"/>
      <c r="D16" s="39">
        <f>SUM(C16:C17)</f>
        <v>0</v>
      </c>
      <c r="E16" s="58"/>
      <c r="F16" s="1"/>
      <c r="G16" s="1"/>
      <c r="H16" s="1"/>
      <c r="I16" s="1"/>
      <c r="J16" s="1"/>
    </row>
    <row r="17" spans="1:10" ht="15" thickBot="1" x14ac:dyDescent="0.35">
      <c r="A17" s="43"/>
      <c r="B17" s="39"/>
      <c r="C17" s="13"/>
      <c r="D17" s="39"/>
      <c r="E17" s="59"/>
      <c r="F17" s="1"/>
      <c r="G17" s="1" t="s">
        <v>19</v>
      </c>
      <c r="H17" s="1">
        <f>SUM(C2:C17)</f>
        <v>34942</v>
      </c>
      <c r="I17" s="1">
        <f>H17*1.2</f>
        <v>41930.400000000001</v>
      </c>
      <c r="J17" s="1"/>
    </row>
    <row r="18" spans="1:10" ht="15.6" thickTop="1" thickBot="1" x14ac:dyDescent="0.35">
      <c r="A18" s="8" t="s">
        <v>27</v>
      </c>
      <c r="B18" s="2" t="s">
        <v>25</v>
      </c>
      <c r="C18" s="2">
        <v>0</v>
      </c>
      <c r="D18" s="3">
        <f>C18</f>
        <v>0</v>
      </c>
      <c r="E18" s="30">
        <f>D18*'5 - OSR'!G6</f>
        <v>0</v>
      </c>
    </row>
    <row r="19" spans="1:10" ht="15" thickTop="1" x14ac:dyDescent="0.3">
      <c r="E19" s="18"/>
    </row>
    <row r="21" spans="1:10" ht="15" thickBot="1" x14ac:dyDescent="0.35">
      <c r="E21" s="4"/>
    </row>
    <row r="22" spans="1:10" ht="15" thickBot="1" x14ac:dyDescent="0.35">
      <c r="E22" s="24"/>
      <c r="F22" s="25"/>
    </row>
    <row r="23" spans="1:10" ht="15" thickBot="1" x14ac:dyDescent="0.35">
      <c r="E23" s="26"/>
      <c r="F23" s="27"/>
    </row>
    <row r="24" spans="1:10" ht="15" thickBot="1" x14ac:dyDescent="0.35">
      <c r="E24" s="26"/>
      <c r="F24" s="27"/>
    </row>
    <row r="25" spans="1:10" x14ac:dyDescent="0.3">
      <c r="E25" s="18"/>
    </row>
  </sheetData>
  <mergeCells count="14">
    <mergeCell ref="B16:B17"/>
    <mergeCell ref="D16:D17"/>
    <mergeCell ref="D7:D8"/>
    <mergeCell ref="A7:A17"/>
    <mergeCell ref="A3:A6"/>
    <mergeCell ref="D3:D6"/>
    <mergeCell ref="B10:B11"/>
    <mergeCell ref="D10:D11"/>
    <mergeCell ref="B12:B13"/>
    <mergeCell ref="D12:D13"/>
    <mergeCell ref="B14:B15"/>
    <mergeCell ref="D14:D15"/>
    <mergeCell ref="E7:E17"/>
    <mergeCell ref="E3:E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tabSelected="1" workbookViewId="0">
      <selection activeCell="J15" sqref="J15"/>
    </sheetView>
  </sheetViews>
  <sheetFormatPr defaultRowHeight="14.4" x14ac:dyDescent="0.3"/>
  <cols>
    <col min="6" max="6" width="12.44140625" customWidth="1"/>
    <col min="9" max="9" width="9.88671875" customWidth="1"/>
  </cols>
  <sheetData>
    <row r="1" spans="1:13" ht="15" thickBot="1" x14ac:dyDescent="0.35"/>
    <row r="2" spans="1:13" ht="15.6" thickTop="1" thickBot="1" x14ac:dyDescent="0.35">
      <c r="A2" s="8" t="s">
        <v>27</v>
      </c>
      <c r="B2" s="9" t="s">
        <v>26</v>
      </c>
      <c r="C2" s="2">
        <v>10933</v>
      </c>
      <c r="D2" s="3">
        <f>C2</f>
        <v>10933</v>
      </c>
      <c r="E2" s="3">
        <f>D2*'5 - OSR'!G6</f>
        <v>13119.6</v>
      </c>
      <c r="F2" s="1"/>
      <c r="G2" s="1"/>
      <c r="H2" s="1"/>
      <c r="I2" s="1"/>
      <c r="J2" s="1"/>
      <c r="K2" s="1"/>
      <c r="L2" s="1"/>
      <c r="M2" s="1"/>
    </row>
    <row r="3" spans="1:13" ht="15" thickTop="1" x14ac:dyDescent="0.3">
      <c r="A3" s="44" t="s">
        <v>28</v>
      </c>
      <c r="B3" s="10" t="s">
        <v>23</v>
      </c>
      <c r="C3" s="5">
        <v>5444</v>
      </c>
      <c r="D3" s="34">
        <f>SUM(C3:C5)</f>
        <v>5444</v>
      </c>
      <c r="E3" s="34">
        <f>D3*'5 - OSR'!G6</f>
        <v>6532.8</v>
      </c>
      <c r="F3" s="1" t="s">
        <v>14</v>
      </c>
      <c r="G3" s="1">
        <f>Summator2!J9</f>
        <v>26674.799999999985</v>
      </c>
      <c r="H3" s="1"/>
      <c r="I3" s="1"/>
      <c r="J3" s="1"/>
      <c r="K3" s="1"/>
      <c r="L3" s="1"/>
      <c r="M3" s="1"/>
    </row>
    <row r="4" spans="1:13" x14ac:dyDescent="0.3">
      <c r="A4" s="45"/>
      <c r="B4" s="11"/>
      <c r="C4" s="6">
        <v>0</v>
      </c>
      <c r="D4" s="35"/>
      <c r="E4" s="35"/>
      <c r="F4" s="1"/>
      <c r="G4" s="1"/>
      <c r="H4" s="1"/>
      <c r="I4" s="1" t="s">
        <v>15</v>
      </c>
      <c r="J4" s="1">
        <f>G3-G5</f>
        <v>0</v>
      </c>
      <c r="K4" s="1"/>
      <c r="L4" s="1"/>
      <c r="M4" s="1"/>
    </row>
    <row r="5" spans="1:13" ht="15" thickBot="1" x14ac:dyDescent="0.35">
      <c r="A5" s="46"/>
      <c r="B5" s="12"/>
      <c r="C5" s="7">
        <v>0</v>
      </c>
      <c r="D5" s="36"/>
      <c r="E5" s="36"/>
      <c r="F5" s="1" t="s">
        <v>13</v>
      </c>
      <c r="G5" s="1">
        <f>SUM(E2:E18)</f>
        <v>26674.800000000003</v>
      </c>
      <c r="H5" s="1"/>
      <c r="I5" s="1"/>
      <c r="J5" s="1"/>
      <c r="K5" s="1"/>
      <c r="L5" s="1"/>
      <c r="M5" s="1"/>
    </row>
    <row r="6" spans="1:13" ht="15" thickTop="1" x14ac:dyDescent="0.3">
      <c r="A6" s="41" t="s">
        <v>29</v>
      </c>
      <c r="B6" s="10" t="s">
        <v>11</v>
      </c>
      <c r="C6" s="5">
        <v>0</v>
      </c>
      <c r="D6" s="34">
        <f>SUM(C6:C8)</f>
        <v>0</v>
      </c>
      <c r="E6" s="34">
        <f>SUM(D6:D17)*'5 - OSR'!G6</f>
        <v>7022.4</v>
      </c>
      <c r="F6" s="1"/>
      <c r="G6" s="1"/>
      <c r="H6" s="1"/>
      <c r="I6" s="1" t="s">
        <v>17</v>
      </c>
      <c r="J6" s="1">
        <f>ROUND((J4/G3) * 100, 2)</f>
        <v>0</v>
      </c>
      <c r="K6" s="1"/>
      <c r="L6" s="1"/>
      <c r="M6" s="1"/>
    </row>
    <row r="7" spans="1:13" x14ac:dyDescent="0.3">
      <c r="A7" s="42"/>
      <c r="B7" s="11" t="s">
        <v>11</v>
      </c>
      <c r="C7" s="6">
        <v>0</v>
      </c>
      <c r="D7" s="35"/>
      <c r="E7" s="35"/>
      <c r="F7" s="1"/>
      <c r="G7" s="1"/>
      <c r="H7" s="1"/>
      <c r="I7" s="1"/>
      <c r="J7" s="1"/>
      <c r="K7" s="1"/>
      <c r="L7" s="1"/>
      <c r="M7" s="1"/>
    </row>
    <row r="8" spans="1:13" x14ac:dyDescent="0.3">
      <c r="A8" s="42"/>
      <c r="B8" s="11" t="s">
        <v>11</v>
      </c>
      <c r="C8" s="6">
        <v>0</v>
      </c>
      <c r="D8" s="35"/>
      <c r="E8" s="35"/>
      <c r="F8" s="1"/>
      <c r="G8" s="1"/>
      <c r="H8" s="1"/>
      <c r="I8" s="1"/>
      <c r="J8" s="1"/>
      <c r="K8" s="1"/>
      <c r="L8" s="1"/>
      <c r="M8" s="1"/>
    </row>
    <row r="9" spans="1:13" x14ac:dyDescent="0.3">
      <c r="A9" s="42"/>
      <c r="B9" s="16">
        <v>0</v>
      </c>
      <c r="C9" s="17">
        <v>0</v>
      </c>
      <c r="D9" s="20">
        <v>0</v>
      </c>
      <c r="E9" s="35"/>
      <c r="F9" s="1"/>
      <c r="G9" s="1"/>
      <c r="H9" s="1"/>
      <c r="I9" s="1" t="s">
        <v>20</v>
      </c>
      <c r="J9" s="1">
        <f>J4+'5 - OSR'!M10</f>
        <v>28063.079999999998</v>
      </c>
      <c r="K9" s="1"/>
      <c r="L9" s="1"/>
      <c r="M9" s="1"/>
    </row>
    <row r="10" spans="1:13" x14ac:dyDescent="0.3">
      <c r="A10" s="42"/>
      <c r="B10" s="37" t="s">
        <v>18</v>
      </c>
      <c r="C10" s="6">
        <v>2836</v>
      </c>
      <c r="D10" s="35">
        <f>SUM(C10:C11)</f>
        <v>3216</v>
      </c>
      <c r="E10" s="35"/>
      <c r="F10" s="1"/>
      <c r="G10" s="1"/>
      <c r="H10" s="1"/>
      <c r="I10" s="1"/>
      <c r="J10" s="1"/>
      <c r="K10" s="1"/>
      <c r="L10" s="1"/>
      <c r="M10" s="1"/>
    </row>
    <row r="11" spans="1:13" ht="15" thickBot="1" x14ac:dyDescent="0.35">
      <c r="A11" s="42"/>
      <c r="B11" s="37"/>
      <c r="C11" s="6">
        <v>380</v>
      </c>
      <c r="D11" s="35"/>
      <c r="E11" s="35"/>
      <c r="F11" s="1"/>
      <c r="G11" s="1"/>
      <c r="H11" s="1"/>
      <c r="I11" s="1"/>
      <c r="J11" s="1"/>
      <c r="K11" s="1"/>
      <c r="L11" s="1"/>
      <c r="M11" s="1"/>
    </row>
    <row r="12" spans="1:13" ht="15" thickTop="1" x14ac:dyDescent="0.3">
      <c r="A12" s="42"/>
      <c r="B12" s="37" t="s">
        <v>16</v>
      </c>
      <c r="C12" s="6">
        <v>2256</v>
      </c>
      <c r="D12" s="35">
        <f>SUM(C12:C13)</f>
        <v>2636</v>
      </c>
      <c r="E12" s="35"/>
      <c r="F12" s="1"/>
      <c r="G12" s="1"/>
      <c r="H12" s="14">
        <v>16600</v>
      </c>
      <c r="I12" s="1">
        <f>H12*1.2</f>
        <v>19920</v>
      </c>
      <c r="J12" s="1"/>
      <c r="K12" s="1"/>
      <c r="L12" s="1"/>
      <c r="M12" s="1"/>
    </row>
    <row r="13" spans="1:13" x14ac:dyDescent="0.3">
      <c r="A13" s="42"/>
      <c r="B13" s="37"/>
      <c r="C13" s="6">
        <v>380</v>
      </c>
      <c r="D13" s="35"/>
      <c r="E13" s="35"/>
      <c r="F13" s="1"/>
      <c r="G13" s="1"/>
      <c r="H13" s="22">
        <v>12667</v>
      </c>
      <c r="I13" s="21">
        <f t="shared" ref="I13:I14" si="0">H13*1.2</f>
        <v>15200.4</v>
      </c>
      <c r="J13" s="1"/>
      <c r="K13" s="1"/>
      <c r="L13" s="1"/>
      <c r="M13" s="1"/>
    </row>
    <row r="14" spans="1:13" ht="15" thickBot="1" x14ac:dyDescent="0.35">
      <c r="A14" s="42"/>
      <c r="B14" s="37"/>
      <c r="C14" s="6"/>
      <c r="D14" s="35">
        <f>SUM(C14:C15)</f>
        <v>0</v>
      </c>
      <c r="E14" s="35"/>
      <c r="F14" s="1"/>
      <c r="G14" s="1"/>
      <c r="H14" s="23">
        <v>18857</v>
      </c>
      <c r="I14" s="21">
        <f t="shared" si="0"/>
        <v>22628.399999999998</v>
      </c>
      <c r="J14" s="1"/>
      <c r="K14" s="1"/>
      <c r="L14" s="1"/>
      <c r="M14" s="1"/>
    </row>
    <row r="15" spans="1:13" ht="15" thickTop="1" x14ac:dyDescent="0.3">
      <c r="A15" s="42"/>
      <c r="B15" s="37"/>
      <c r="C15" s="6"/>
      <c r="D15" s="35"/>
      <c r="E15" s="35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42"/>
      <c r="B16" s="37"/>
      <c r="C16" s="6"/>
      <c r="D16" s="35">
        <f>SUM(C16:C17)</f>
        <v>0</v>
      </c>
      <c r="E16" s="35"/>
      <c r="F16" s="1"/>
      <c r="G16" s="1"/>
      <c r="H16" s="1"/>
      <c r="I16" s="1"/>
      <c r="J16" s="1"/>
      <c r="K16" s="1"/>
      <c r="L16" s="1"/>
      <c r="M16" s="1"/>
    </row>
    <row r="17" spans="1:13" ht="15" thickBot="1" x14ac:dyDescent="0.35">
      <c r="A17" s="43"/>
      <c r="B17" s="38"/>
      <c r="C17" s="7"/>
      <c r="D17" s="36"/>
      <c r="E17" s="36"/>
      <c r="F17" s="1"/>
      <c r="G17" s="1" t="s">
        <v>19</v>
      </c>
      <c r="H17" s="1">
        <f>SUM(C2:C17)</f>
        <v>22229</v>
      </c>
      <c r="I17" s="1">
        <f>H17*1.2</f>
        <v>26674.799999999999</v>
      </c>
      <c r="J17" s="1"/>
      <c r="K17" s="1"/>
      <c r="L17" s="1"/>
      <c r="M17" s="1"/>
    </row>
    <row r="18" spans="1:13" ht="15.6" thickTop="1" thickBot="1" x14ac:dyDescent="0.35">
      <c r="A18" s="8" t="s">
        <v>27</v>
      </c>
      <c r="B18" s="9" t="s">
        <v>25</v>
      </c>
      <c r="C18" s="2">
        <v>0</v>
      </c>
      <c r="D18" s="3">
        <f>C18</f>
        <v>0</v>
      </c>
      <c r="E18" s="3">
        <f>D18*'5 - OSR'!G6</f>
        <v>0</v>
      </c>
      <c r="F18" s="1"/>
      <c r="G18" s="1"/>
      <c r="H18" s="1"/>
      <c r="I18" s="1"/>
      <c r="J18" s="1"/>
      <c r="K18" s="1"/>
      <c r="L18" s="1"/>
      <c r="M18" s="1"/>
    </row>
    <row r="19" spans="1:13" ht="15" thickTop="1" x14ac:dyDescent="0.3">
      <c r="B19" s="1"/>
      <c r="C19" s="1"/>
      <c r="D19" s="1"/>
      <c r="E19" s="19"/>
      <c r="F19" s="1"/>
      <c r="G19" s="1"/>
      <c r="H19" s="1"/>
      <c r="I19" s="1"/>
      <c r="J19" s="1"/>
      <c r="K19" s="1"/>
      <c r="L19" s="1"/>
      <c r="M19" s="1"/>
    </row>
    <row r="20" spans="1:13" x14ac:dyDescent="0.3">
      <c r="B20" s="1"/>
      <c r="C20" s="1"/>
      <c r="D20" s="1"/>
      <c r="E20" s="1"/>
      <c r="F20" s="1" t="s">
        <v>31</v>
      </c>
      <c r="G20" s="1" t="s">
        <v>32</v>
      </c>
      <c r="H20" s="1" t="s">
        <v>33</v>
      </c>
      <c r="I20" s="1" t="s">
        <v>33</v>
      </c>
      <c r="J20" s="1"/>
      <c r="K20" s="1"/>
      <c r="L20" s="1"/>
      <c r="M20" s="1"/>
    </row>
    <row r="21" spans="1:13" x14ac:dyDescent="0.3">
      <c r="B21" s="1"/>
      <c r="C21" s="70"/>
      <c r="D21" s="32"/>
      <c r="E21" s="32"/>
      <c r="F21" s="1">
        <f>G5+Summator2!G5+Summator1!H7</f>
        <v>187087.2</v>
      </c>
      <c r="G21" s="1">
        <f>G3+Summator2!G5+Summator1!H7</f>
        <v>187087.19999999998</v>
      </c>
      <c r="H21" s="1">
        <f>H17+Summator2!H17+Summator1!I19</f>
        <v>92301</v>
      </c>
      <c r="I21" s="1">
        <f>I17+Summator2!I17+Summator1!J19</f>
        <v>110761.2</v>
      </c>
      <c r="J21" s="1"/>
      <c r="K21" s="1"/>
      <c r="L21" s="1"/>
      <c r="M21" s="1"/>
    </row>
    <row r="22" spans="1:13" x14ac:dyDescent="0.3">
      <c r="B22" s="1"/>
      <c r="C22" s="70">
        <v>437</v>
      </c>
      <c r="D22" s="32"/>
      <c r="E22" s="32"/>
      <c r="F22" s="1"/>
      <c r="G22" s="1"/>
      <c r="H22" s="15"/>
      <c r="I22" s="1"/>
      <c r="J22" s="1"/>
      <c r="K22" s="1"/>
      <c r="L22" s="1"/>
      <c r="M22" s="1"/>
    </row>
    <row r="23" spans="1:13" x14ac:dyDescent="0.3">
      <c r="B23" s="1"/>
      <c r="C23" s="70">
        <v>158</v>
      </c>
      <c r="D23" s="32"/>
      <c r="E23" s="32"/>
      <c r="F23" s="1"/>
      <c r="G23" s="1"/>
      <c r="H23" s="1"/>
      <c r="I23" s="1"/>
      <c r="J23" s="1"/>
      <c r="K23" s="1"/>
      <c r="L23" s="1"/>
      <c r="M23" s="1"/>
    </row>
    <row r="24" spans="1:13" x14ac:dyDescent="0.3">
      <c r="B24" s="1"/>
      <c r="C24" s="32"/>
      <c r="D24" s="32"/>
      <c r="E24" s="32"/>
      <c r="F24" s="1"/>
      <c r="G24" s="1"/>
      <c r="H24" s="1"/>
      <c r="I24" s="1"/>
      <c r="J24" s="1"/>
      <c r="K24" s="1"/>
      <c r="L24" s="1"/>
      <c r="M24" s="1"/>
    </row>
    <row r="25" spans="1:13" x14ac:dyDescent="0.3">
      <c r="C25" s="78"/>
      <c r="D25" s="78"/>
      <c r="E25" s="78"/>
    </row>
    <row r="26" spans="1:13" x14ac:dyDescent="0.3">
      <c r="E26" s="18"/>
    </row>
  </sheetData>
  <mergeCells count="14">
    <mergeCell ref="A3:A5"/>
    <mergeCell ref="A6:A17"/>
    <mergeCell ref="D16:D17"/>
    <mergeCell ref="D3:D5"/>
    <mergeCell ref="D6:D8"/>
    <mergeCell ref="E3:E5"/>
    <mergeCell ref="E6:E17"/>
    <mergeCell ref="B10:B11"/>
    <mergeCell ref="D10:D11"/>
    <mergeCell ref="B12:B13"/>
    <mergeCell ref="D12:D13"/>
    <mergeCell ref="B14:B15"/>
    <mergeCell ref="D14:D15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5 - OSR</vt:lpstr>
      <vt:lpstr>Summator1</vt:lpstr>
      <vt:lpstr>Summator2</vt:lpstr>
      <vt:lpstr>Summator3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2024-05-23T20:49:03Z</dcterms:modified>
</cp:coreProperties>
</file>