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9330a97684c186/Mestrado UFCA/Disciplinas/00_Projeto_de_pesquisa/Modelagem/Results/"/>
    </mc:Choice>
  </mc:AlternateContent>
  <xr:revisionPtr revIDLastSave="877" documentId="8_{4D792714-8445-4277-A9D0-A446F3318F7D}" xr6:coauthVersionLast="47" xr6:coauthVersionMax="47" xr10:uidLastSave="{CAE60EB6-7B9C-42D4-A867-5987887BBD2D}"/>
  <bookViews>
    <workbookView xWindow="-108" yWindow="-108" windowWidth="23256" windowHeight="12456" firstSheet="3" activeTab="1" xr2:uid="{A092E9F1-2F14-43A5-9700-2554C8B4AA0B}"/>
  </bookViews>
  <sheets>
    <sheet name="Dados" sheetId="1" r:id="rId1"/>
    <sheet name="Resultados Modelos" sheetId="2" r:id="rId2"/>
    <sheet name="Modelo Arima" sheetId="3" r:id="rId3"/>
    <sheet name="Testes Modelo Arima" sheetId="5" r:id="rId4"/>
    <sheet name="% Referências" sheetId="4" r:id="rId5"/>
    <sheet name="Medidas" sheetId="6" r:id="rId6"/>
    <sheet name="Previsão Final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3" i="4"/>
  <c r="K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tc={6F8361F4-77B7-4BB0-815E-FEBE81413B5B}</author>
    <author>tc={7D30DE77-F842-4E98-B205-DD134B4C966E}</author>
    <author>tc={B65D48DB-5688-458C-93FA-B273792EA75B}</author>
    <author>tc={F46FC193-71BE-4AE5-9736-C1C3D643A6E2}</author>
  </authors>
  <commentList>
    <comment ref="B1" authorId="0" shapeId="0" xr:uid="{6F8361F4-77B7-4BB0-815E-FEBE81413B5B}">
      <text>
        <t>[Threaded comment]
Your version of Excel allows you to read this threaded comment; however, any edits to it will get removed if the file is opened in a newer version of Excel. Learn more: https://go.microsoft.com/fwlink/?linkid=870924
Comment:
    Análise Gráfica</t>
      </text>
    </comment>
    <comment ref="C1" authorId="1" shapeId="0" xr:uid="{7D30DE77-F842-4E98-B205-DD134B4C966E}">
      <text>
        <t>[Threaded comment]
Your version of Excel allows you to read this threaded comment; however, any edits to it will get removed if the file is opened in a newer version of Excel. Learn more: https://go.microsoft.com/fwlink/?linkid=870924
Comment:
    Shapiro Wilk</t>
      </text>
    </comment>
    <comment ref="D1" authorId="2" shapeId="0" xr:uid="{B65D48DB-5688-458C-93FA-B273792EA75B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Modelar Resíduo</t>
      </text>
    </comment>
    <comment ref="L1" authorId="3" shapeId="0" xr:uid="{F46FC193-71BE-4AE5-9736-C1C3D643A6E2}">
      <text>
        <t>[Threaded comment]
Your version of Excel allows you to read this threaded comment; however, any edits to it will get removed if the file is opened in a newer version of Excel. Learn more: https://go.microsoft.com/fwlink/?linkid=870924
Comment:
    Shapiro Wilk</t>
      </text>
    </comment>
  </commentList>
</comments>
</file>

<file path=xl/sharedStrings.xml><?xml version="1.0" encoding="utf-8"?>
<sst xmlns="http://schemas.openxmlformats.org/spreadsheetml/2006/main" count="224" uniqueCount="122">
  <si>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</si>
  <si>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</si>
  <si>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</si>
  <si>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</si>
  <si>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</si>
  <si>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</si>
  <si>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</si>
  <si>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</si>
  <si>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</si>
  <si>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</si>
  <si>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</si>
  <si>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</si>
  <si>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MODELO</t>
  </si>
  <si>
    <t>DESCRIÇÃO</t>
  </si>
  <si>
    <t>AVALIAÇÃO AIC (Akaike Information Criterion)</t>
  </si>
  <si>
    <t>Shapiro-Wilk normality test</t>
  </si>
  <si>
    <t>ARIMA(0,1,2)</t>
  </si>
  <si>
    <t>ma1 = -0,5948</t>
  </si>
  <si>
    <t>ma2 = -0,1851</t>
  </si>
  <si>
    <t>aic</t>
  </si>
  <si>
    <t>W</t>
  </si>
  <si>
    <t>p-value</t>
  </si>
  <si>
    <t>s.e = 0,0927</t>
  </si>
  <si>
    <t>s.e = 0,0875</t>
  </si>
  <si>
    <t>sigma² = 0,02652</t>
  </si>
  <si>
    <t>log likelihood = 42,57</t>
  </si>
  <si>
    <t>SARIMA(0,1,2)(1,0,1)12</t>
  </si>
  <si>
    <t>ma1 = -0,6171</t>
  </si>
  <si>
    <t>ma2 = -0,1412</t>
  </si>
  <si>
    <t>sar1 = 0,8629</t>
  </si>
  <si>
    <t>sma1 = -0,6945</t>
  </si>
  <si>
    <t>ETS(A,N,N)</t>
  </si>
  <si>
    <t>s.e = 0,0942</t>
  </si>
  <si>
    <t>s.e = 0,0905</t>
  </si>
  <si>
    <t>s.e = 0,2159</t>
  </si>
  <si>
    <t>s.e = 0,3127</t>
  </si>
  <si>
    <t>HOLTWINTERS</t>
  </si>
  <si>
    <t>-</t>
  </si>
  <si>
    <t>sigma² = 0,02351</t>
  </si>
  <si>
    <t>log likelihood = 46,82</t>
  </si>
  <si>
    <t>Alpha =</t>
  </si>
  <si>
    <t xml:space="preserve">l = </t>
  </si>
  <si>
    <t>Sigma =</t>
  </si>
  <si>
    <t xml:space="preserve">beta = </t>
  </si>
  <si>
    <t>gamma =</t>
  </si>
  <si>
    <t>Alpha = 0,2376</t>
  </si>
  <si>
    <t>l = 16,5867</t>
  </si>
  <si>
    <t>Sigma = 0,1654</t>
  </si>
  <si>
    <t>Alpha = 0,2392799</t>
  </si>
  <si>
    <t>beta = 0,0596011</t>
  </si>
  <si>
    <t>gamma = 0,2547924</t>
  </si>
  <si>
    <t>Coefficients:</t>
  </si>
  <si>
    <t>s1   0.0745131010</t>
  </si>
  <si>
    <t>s2  -0.1293643076</t>
  </si>
  <si>
    <t>s3  -0.0629879225</t>
  </si>
  <si>
    <t>s4  -0.0284209454</t>
  </si>
  <si>
    <t xml:space="preserve">             [,1]</t>
  </si>
  <si>
    <t>s5   0.0410884548</t>
  </si>
  <si>
    <t>s6   0.1162477160</t>
  </si>
  <si>
    <t>s7   0.1260771254</t>
  </si>
  <si>
    <t>s8  -0.0039984834</t>
  </si>
  <si>
    <t>a   16.7591474292</t>
  </si>
  <si>
    <t>s9   0.0009096709</t>
  </si>
  <si>
    <t>s10  0.0230713503</t>
  </si>
  <si>
    <t>s11  0.0366608157</t>
  </si>
  <si>
    <t>s12 -0.0064905074</t>
  </si>
  <si>
    <t>b   -0.0017902282</t>
  </si>
  <si>
    <t>AICc</t>
  </si>
  <si>
    <t>ARIMA(0,1,0)</t>
  </si>
  <si>
    <t>ARIMA(1,1,1)</t>
  </si>
  <si>
    <t>ARIMA(2,1,3)</t>
  </si>
  <si>
    <t>ARIMA(0,1,1)</t>
  </si>
  <si>
    <t>ARIMA(1,1,2)</t>
  </si>
  <si>
    <t>ARIMA(3,1,0)</t>
  </si>
  <si>
    <t>ARIMA(1,1,3)</t>
  </si>
  <si>
    <t>ARIMA(3,1,1)</t>
  </si>
  <si>
    <t>ARIMA(0,1,3)</t>
  </si>
  <si>
    <t>ARIMA(1,1,4)</t>
  </si>
  <si>
    <t>ARIMA(3,1,2)</t>
  </si>
  <si>
    <t>ARIMA(0,1,4)</t>
  </si>
  <si>
    <t>ARIMA(2,1,0)</t>
  </si>
  <si>
    <t>ARIMA(4,1,0)</t>
  </si>
  <si>
    <t>ARIMA(0,1,5)</t>
  </si>
  <si>
    <t>ARIMA(2,1,1)</t>
  </si>
  <si>
    <t>ARIMA(4,1,1)</t>
  </si>
  <si>
    <t>ARIMA(1,1,0)</t>
  </si>
  <si>
    <t>ARIMA(2,1,2)</t>
  </si>
  <si>
    <t>ARIMA(5,1,0)</t>
  </si>
  <si>
    <t>Best model: ARIMA(0,1,2)</t>
  </si>
  <si>
    <t>Modelo</t>
  </si>
  <si>
    <t>AG</t>
  </si>
  <si>
    <t>p-valor</t>
  </si>
  <si>
    <t>Mod. Res.</t>
  </si>
  <si>
    <t>RMSE</t>
  </si>
  <si>
    <t>ACF</t>
  </si>
  <si>
    <t>ARIMA(0,1,2)(1,0,0)12</t>
  </si>
  <si>
    <t>NÃO</t>
  </si>
  <si>
    <t>SIM</t>
  </si>
  <si>
    <t>15, 20</t>
  </si>
  <si>
    <t>ARIMA(0,1,2)(0,1,0)12</t>
  </si>
  <si>
    <t>7, 8, 12, 20</t>
  </si>
  <si>
    <t>ARIMA(0,1,2)(0,0,1)12</t>
  </si>
  <si>
    <t>ARIMA(0,1,2)(0,1,1)12</t>
  </si>
  <si>
    <t>ARIMA(0,1,2)(1,0,1)12</t>
  </si>
  <si>
    <t>ARIMA(0,1,2)(1,1,0)12</t>
  </si>
  <si>
    <t>"la niña" AND "rain" AND "Kansas"</t>
  </si>
  <si>
    <t>livro</t>
  </si>
  <si>
    <t>últimos 5 anos</t>
  </si>
  <si>
    <t>artigos</t>
  </si>
  <si>
    <t>MAPE</t>
  </si>
  <si>
    <t>THEIL</t>
  </si>
  <si>
    <t>ARIMA</t>
  </si>
  <si>
    <t>SARIMA</t>
  </si>
  <si>
    <t>ETS</t>
  </si>
  <si>
    <t>ANO</t>
  </si>
  <si>
    <t>Fev</t>
  </si>
  <si>
    <t>Abr</t>
  </si>
  <si>
    <t>Mai</t>
  </si>
  <si>
    <t>Ago</t>
  </si>
  <si>
    <t>Set</t>
  </si>
  <si>
    <t>Out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</si>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</sst>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9" xfId="0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0" fillId="2" borderId="0" xfId="0" applyFill="1"/>
    <xf numFmtId="9" fontId="0" fillId="0" borderId="0" xfId="1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1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20">
    <dxf>
      <numFmt numFmtId="165" formatCode="0.000"/>
      <alignment horizontal="center" vertical="bottom" textRotation="0" wrapText="0" indent="0" justifyLastLine="0" shrinkToFit="0" readingOrder="0"/>
    </dxf>
    <dxf>
      <numFmt numFmtId="164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verton Barbosa do Nascimento" id="{7DCA9F7C-8EC9-4F77-89D7-3AA33627905C}" userId="ca9330a97684c18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C7304-6CD9-4823-AABA-57CFB0C385E9}" name="Tabela1" displayName="Tabela1" ref="A1:G7" totalsRowShown="0" headerRowDxfId="19" dataDxfId="18">
  <autoFilter ref="A1:G7" xr:uid="{A61C7304-6CD9-4823-AABA-57CFB0C385E9}"/>
  <tableColumns count="7">
    <tableColumn id="1" xr3:uid="{7B16302D-AE9A-4931-AE44-8A527D487CBB}" name="Modelo" dataDxfId="17"/>
    <tableColumn id="2" xr3:uid="{575B6E0B-4A19-4128-A258-404C21B89C8F}" name="AG" dataDxfId="16"/>
    <tableColumn id="3" xr3:uid="{3AFA1785-DAA3-47C5-9BA1-375459061E65}" name="p-valor" dataDxfId="15"/>
    <tableColumn id="4" xr3:uid="{A61A14F3-DF9D-4CC2-82B2-7B3AEF354FB5}" name="Mod. Res." dataDxfId="14"/>
    <tableColumn id="5" xr3:uid="{348AAC2A-CAFA-40E2-B102-F1E35053E956}" name="RMSE" dataDxfId="13"/>
    <tableColumn id="6" xr3:uid="{1929D6CB-2CD6-491A-94A5-A16D71C3AB2A}" name="aic" dataDxfId="12"/>
    <tableColumn id="7" xr3:uid="{002D923E-A2A5-4C24-B0B3-51704F794167}" name="ACF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BD2928-0C04-4E1A-AD47-B36697D0BDB3}" name="Tabela14" displayName="Tabela14" ref="K1:O7" totalsRowShown="0" headerRowDxfId="10" dataDxfId="9">
  <autoFilter ref="K1:O7" xr:uid="{8BBD2928-0C04-4E1A-AD47-B36697D0BDB3}"/>
  <tableColumns count="5">
    <tableColumn id="1" xr3:uid="{17AE6690-A9A1-4C1E-A10F-5DE75D099EAE}" name="Modelo" dataDxfId="8"/>
    <tableColumn id="3" xr3:uid="{39D8F234-8FC4-4280-9806-40F2BF8AF7BE}" name="p-valor" dataDxfId="7"/>
    <tableColumn id="5" xr3:uid="{C45DAF25-79FB-4415-9950-2E33599A3D9F}" name="RMSE" dataDxfId="6"/>
    <tableColumn id="6" xr3:uid="{A6FADA02-DA33-421C-A913-96D77EFE4735}" name="aic" dataDxfId="5"/>
    <tableColumn id="7" xr3:uid="{0BE39DEC-B1B2-4DE1-A372-E092D43BE147}" name="ACF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BECA9-215D-40F4-8ACF-BA69CCD1258C}" name="Table2" displayName="Table2" ref="A1:D5" totalsRowShown="0" dataDxfId="3">
  <autoFilter ref="A1:D5" xr:uid="{FBCBECA9-215D-40F4-8ACF-BA69CCD1258C}"/>
  <tableColumns count="4">
    <tableColumn id="1" xr3:uid="{3E25BA89-8E97-40E4-A996-EEEDB91B2715}" name="MODELO"/>
    <tableColumn id="2" xr3:uid="{5190DD93-68EE-42BD-B635-437FC71A12FC}" name="RMSE" dataDxfId="2"/>
    <tableColumn id="3" xr3:uid="{E7385A4B-F228-4A01-9BED-005A4537C7D4}" name="MAPE" dataDxfId="1"/>
    <tableColumn id="4" xr3:uid="{B7574FC1-AD82-4DCF-AD7E-90AC6D1B40BF}" name="THE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1-24T17:34:32.91" personId="{7DCA9F7C-8EC9-4F77-89D7-3AA33627905C}" id="{6F8361F4-77B7-4BB0-815E-FEBE81413B5B}">
    <text>Análise Gráfica</text>
  </threadedComment>
  <threadedComment ref="C1" dT="2023-01-24T17:35:22.16" personId="{7DCA9F7C-8EC9-4F77-89D7-3AA33627905C}" id="{7D30DE77-F842-4E98-B205-DD134B4C966E}">
    <text>Shapiro Wilk</text>
  </threadedComment>
  <threadedComment ref="D1" dT="2023-01-24T17:35:41.28" personId="{7DCA9F7C-8EC9-4F77-89D7-3AA33627905C}" id="{B65D48DB-5688-458C-93FA-B273792EA75B}">
    <text>Modelar Resíduo</text>
  </threadedComment>
  <threadedComment ref="L1" dT="2023-01-24T17:35:22.16" personId="{7DCA9F7C-8EC9-4F77-89D7-3AA33627905C}" id="{F46FC193-71BE-4AE5-9736-C1C3D643A6E2}">
    <text>Shapiro Wilk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8A0B-8F33-48B9-87AE-BB09AD659C1E}">
  <dimension ref="B2:H24"/>
  <sheetViews>
    <sheetView workbookViewId="0">
      <selection activeCell="N17" sqref="N17"/>
    </sheetView>
  </sheetViews>
  <sheetFormatPr defaultRowHeight="14.45"/>
  <cols>
    <col min="2" max="2" width="8.85546875" customWidth="1"/>
    <col min="3" max="8" width="11.42578125" bestFit="1" customWidth="1"/>
  </cols>
  <sheetData>
    <row r="2" spans="2:8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>
      <c r="B3" s="1">
        <v>2013</v>
      </c>
      <c r="C3" s="3">
        <v>14652900</v>
      </c>
      <c r="D3" s="3">
        <v>16458300</v>
      </c>
      <c r="E3" s="3">
        <v>17253900</v>
      </c>
      <c r="F3" s="3">
        <v>14369400</v>
      </c>
      <c r="G3" s="3">
        <v>20826900</v>
      </c>
      <c r="H3" s="3">
        <v>17326800</v>
      </c>
    </row>
    <row r="4" spans="2:8">
      <c r="B4" s="1">
        <v>2014</v>
      </c>
      <c r="C4" s="3">
        <v>11580300</v>
      </c>
      <c r="D4" s="3">
        <v>14062500</v>
      </c>
      <c r="E4" s="3">
        <v>14240700</v>
      </c>
      <c r="F4" s="3">
        <v>14026500</v>
      </c>
      <c r="G4" s="3">
        <v>14369400</v>
      </c>
      <c r="H4" s="3">
        <v>14598000</v>
      </c>
    </row>
    <row r="5" spans="2:8">
      <c r="B5" s="1">
        <v>2015</v>
      </c>
      <c r="C5" s="3">
        <v>9808200</v>
      </c>
      <c r="D5" s="3">
        <v>11849400</v>
      </c>
      <c r="E5" s="3">
        <v>12807000</v>
      </c>
      <c r="F5" s="3">
        <v>13700700</v>
      </c>
      <c r="G5" s="3">
        <v>20826900</v>
      </c>
      <c r="H5" s="3">
        <v>20535300</v>
      </c>
    </row>
    <row r="6" spans="2:8">
      <c r="B6" s="1">
        <v>2016</v>
      </c>
      <c r="C6" s="3">
        <v>14652900</v>
      </c>
      <c r="D6" s="3">
        <v>11544300</v>
      </c>
      <c r="E6" s="3">
        <v>11570400</v>
      </c>
      <c r="F6" s="3">
        <v>14846400</v>
      </c>
      <c r="G6" s="3">
        <v>20826900</v>
      </c>
      <c r="H6" s="3">
        <v>14088600</v>
      </c>
    </row>
    <row r="7" spans="2:8">
      <c r="B7" s="1">
        <v>2017</v>
      </c>
      <c r="C7" s="3">
        <v>14652900</v>
      </c>
      <c r="D7" s="3">
        <v>18446400</v>
      </c>
      <c r="E7" s="3">
        <v>18742500</v>
      </c>
      <c r="F7" s="3">
        <v>14369400</v>
      </c>
      <c r="G7" s="3">
        <v>20826900</v>
      </c>
      <c r="H7" s="3">
        <v>20535300</v>
      </c>
    </row>
    <row r="8" spans="2:8">
      <c r="B8" s="1">
        <v>2018</v>
      </c>
      <c r="C8" s="3">
        <v>14652900</v>
      </c>
      <c r="D8" s="3">
        <v>15808500</v>
      </c>
      <c r="E8" s="3">
        <v>15808500</v>
      </c>
      <c r="F8" s="3">
        <v>20905200</v>
      </c>
      <c r="G8" s="3">
        <v>21513600</v>
      </c>
      <c r="H8" s="3">
        <v>21749400</v>
      </c>
    </row>
    <row r="9" spans="2:8">
      <c r="B9" s="1">
        <v>2019</v>
      </c>
      <c r="C9" s="3">
        <v>21445200</v>
      </c>
      <c r="D9" s="3">
        <v>16458300</v>
      </c>
      <c r="E9" s="3">
        <v>15808500</v>
      </c>
      <c r="F9" s="3">
        <v>21572100</v>
      </c>
      <c r="G9" s="3">
        <v>20826900</v>
      </c>
      <c r="H9" s="3">
        <v>24050700</v>
      </c>
    </row>
    <row r="10" spans="2:8">
      <c r="B10" s="1">
        <v>2020</v>
      </c>
      <c r="C10" s="3">
        <v>21430800</v>
      </c>
      <c r="D10" s="3">
        <v>20826900</v>
      </c>
      <c r="E10" s="3">
        <v>20767500</v>
      </c>
      <c r="F10" s="3">
        <v>21264300</v>
      </c>
      <c r="G10" s="3">
        <v>20826900</v>
      </c>
      <c r="H10" s="3">
        <v>21199500</v>
      </c>
    </row>
    <row r="11" spans="2:8">
      <c r="B11" s="1">
        <v>2021</v>
      </c>
      <c r="C11" s="3">
        <v>14652900</v>
      </c>
      <c r="D11" s="3">
        <v>18543600</v>
      </c>
      <c r="E11" s="3">
        <v>21177000</v>
      </c>
      <c r="F11" s="3">
        <v>21096000</v>
      </c>
      <c r="G11" s="3">
        <v>21123900</v>
      </c>
      <c r="H11" s="3">
        <v>21844800</v>
      </c>
    </row>
    <row r="12" spans="2:8">
      <c r="B12" s="1">
        <v>2022</v>
      </c>
      <c r="C12" s="3">
        <v>14652900</v>
      </c>
      <c r="D12" s="3">
        <v>16859700</v>
      </c>
      <c r="E12" s="3">
        <v>19693800</v>
      </c>
      <c r="F12" s="3">
        <v>19782000</v>
      </c>
      <c r="G12" s="3">
        <v>20217600</v>
      </c>
      <c r="H12" s="3">
        <v>20132100</v>
      </c>
    </row>
    <row r="13" spans="2:8">
      <c r="B13" s="1"/>
      <c r="C13" s="1" t="s">
        <v>6</v>
      </c>
      <c r="D13" s="1" t="s">
        <v>7</v>
      </c>
      <c r="E13" s="1" t="s">
        <v>8</v>
      </c>
      <c r="F13" s="1" t="s">
        <v>9</v>
      </c>
      <c r="G13" s="1" t="s">
        <v>10</v>
      </c>
      <c r="H13" s="1" t="s">
        <v>11</v>
      </c>
    </row>
    <row r="14" spans="2:8">
      <c r="B14" s="1">
        <v>2013</v>
      </c>
      <c r="C14" s="3">
        <v>16494300</v>
      </c>
      <c r="D14" s="3">
        <v>14525100</v>
      </c>
      <c r="E14" s="3">
        <v>14426100</v>
      </c>
      <c r="F14" s="3">
        <v>16458300</v>
      </c>
      <c r="G14" s="3">
        <v>13967100</v>
      </c>
      <c r="H14" s="3">
        <v>19996200</v>
      </c>
    </row>
    <row r="15" spans="2:8">
      <c r="B15" s="1">
        <v>2014</v>
      </c>
      <c r="C15" s="3">
        <v>13371300</v>
      </c>
      <c r="D15" s="3">
        <v>11626200</v>
      </c>
      <c r="E15" s="3">
        <v>12954600</v>
      </c>
      <c r="F15" s="3">
        <v>12737700</v>
      </c>
      <c r="G15" s="3">
        <v>12384000</v>
      </c>
      <c r="H15" s="3">
        <v>19996200</v>
      </c>
    </row>
    <row r="16" spans="2:8">
      <c r="B16" s="1">
        <v>2015</v>
      </c>
      <c r="C16" s="3">
        <v>11948400</v>
      </c>
      <c r="D16" s="3">
        <v>12458700</v>
      </c>
      <c r="E16" s="3">
        <v>11287800</v>
      </c>
      <c r="F16" s="3">
        <v>10974600</v>
      </c>
      <c r="G16" s="3">
        <v>11058300</v>
      </c>
      <c r="H16" s="3">
        <v>11354400</v>
      </c>
    </row>
    <row r="17" spans="2:8">
      <c r="B17" s="1">
        <v>2016</v>
      </c>
      <c r="C17" s="3">
        <v>11416500</v>
      </c>
      <c r="D17" s="3">
        <v>10174500</v>
      </c>
      <c r="E17" s="3">
        <v>17350200</v>
      </c>
      <c r="F17" s="3">
        <v>17468100</v>
      </c>
      <c r="G17" s="3">
        <v>17908200</v>
      </c>
      <c r="H17" s="3">
        <v>16568100</v>
      </c>
    </row>
    <row r="18" spans="2:8">
      <c r="B18" s="1">
        <v>2017</v>
      </c>
      <c r="C18" s="3">
        <v>19555200</v>
      </c>
      <c r="D18" s="3">
        <v>19307700</v>
      </c>
      <c r="E18" s="3">
        <v>17350200</v>
      </c>
      <c r="F18" s="3">
        <v>19769400</v>
      </c>
      <c r="G18" s="3">
        <v>19938600</v>
      </c>
      <c r="H18" s="3">
        <v>20010600</v>
      </c>
    </row>
    <row r="19" spans="2:8">
      <c r="B19" s="1">
        <v>2018</v>
      </c>
      <c r="C19" s="3">
        <v>21601800</v>
      </c>
      <c r="D19" s="3">
        <v>21411900</v>
      </c>
      <c r="E19" s="3">
        <v>21474000</v>
      </c>
      <c r="F19" s="3">
        <v>21618000</v>
      </c>
      <c r="G19" s="3">
        <v>21416400</v>
      </c>
      <c r="H19" s="3">
        <v>21470400</v>
      </c>
    </row>
    <row r="20" spans="2:8">
      <c r="B20" s="1">
        <v>2019</v>
      </c>
      <c r="C20" s="3">
        <v>23288400</v>
      </c>
      <c r="D20" s="3">
        <v>23516100</v>
      </c>
      <c r="E20" s="3">
        <v>24206400</v>
      </c>
      <c r="F20" s="3">
        <v>23230800</v>
      </c>
      <c r="G20" s="3">
        <v>21157200</v>
      </c>
      <c r="H20" s="3">
        <v>20104200</v>
      </c>
    </row>
    <row r="21" spans="2:8">
      <c r="B21" s="1">
        <v>2020</v>
      </c>
      <c r="C21" s="3">
        <v>17918100</v>
      </c>
      <c r="D21" s="3">
        <v>20758500</v>
      </c>
      <c r="E21" s="3">
        <v>20849400</v>
      </c>
      <c r="F21" s="3">
        <v>20303100</v>
      </c>
      <c r="G21" s="3">
        <v>20066400</v>
      </c>
      <c r="H21" s="3">
        <v>19996200</v>
      </c>
    </row>
    <row r="22" spans="2:8">
      <c r="B22" s="1">
        <v>2021</v>
      </c>
      <c r="C22" s="3">
        <v>17918100</v>
      </c>
      <c r="D22" s="3">
        <v>18916200</v>
      </c>
      <c r="E22" s="3">
        <v>19462500</v>
      </c>
      <c r="F22" s="3">
        <v>19598400</v>
      </c>
      <c r="G22" s="3">
        <v>19203300</v>
      </c>
      <c r="H22" s="3">
        <v>19400400</v>
      </c>
    </row>
    <row r="23" spans="2:8">
      <c r="B23" s="1">
        <v>2022</v>
      </c>
      <c r="C23" s="3">
        <v>19511100</v>
      </c>
      <c r="D23" s="3">
        <v>18916200</v>
      </c>
      <c r="E23" s="3">
        <v>17918100</v>
      </c>
      <c r="F23" s="3">
        <v>17896500</v>
      </c>
      <c r="G23" s="3">
        <v>17363700</v>
      </c>
      <c r="H23" s="3"/>
    </row>
    <row r="24" spans="2:8">
      <c r="B24" s="2"/>
      <c r="C24" s="2"/>
      <c r="D24" s="2"/>
      <c r="E24" s="2"/>
      <c r="F24" s="2"/>
      <c r="G24" s="2"/>
      <c r="H2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9161-FD85-4B2A-B76D-0802F368519C}">
  <dimension ref="B2:M26"/>
  <sheetViews>
    <sheetView showGridLines="0" tabSelected="1" topLeftCell="A16" workbookViewId="0">
      <selection activeCell="H21" sqref="H21"/>
    </sheetView>
  </sheetViews>
  <sheetFormatPr defaultRowHeight="14.45"/>
  <cols>
    <col min="1" max="1" width="2" customWidth="1"/>
    <col min="2" max="2" width="22.140625" customWidth="1"/>
    <col min="3" max="6" width="17.5703125" customWidth="1"/>
    <col min="7" max="7" width="2.5703125" customWidth="1"/>
    <col min="8" max="8" width="22" customWidth="1"/>
    <col min="9" max="9" width="19.85546875" customWidth="1"/>
    <col min="11" max="13" width="20.140625" customWidth="1"/>
  </cols>
  <sheetData>
    <row r="2" spans="2:13">
      <c r="B2" s="4" t="s">
        <v>12</v>
      </c>
      <c r="C2" s="54" t="s">
        <v>13</v>
      </c>
      <c r="D2" s="55"/>
      <c r="E2" s="55"/>
      <c r="F2" s="56"/>
      <c r="H2" s="41" t="s">
        <v>14</v>
      </c>
      <c r="I2" s="41"/>
      <c r="K2" s="41" t="s">
        <v>15</v>
      </c>
      <c r="L2" s="41"/>
      <c r="M2" s="41"/>
    </row>
    <row r="3" spans="2:13" ht="14.45" customHeight="1">
      <c r="B3" s="48" t="s">
        <v>16</v>
      </c>
      <c r="C3" s="63" t="s">
        <v>17</v>
      </c>
      <c r="D3" s="57"/>
      <c r="E3" s="57" t="s">
        <v>18</v>
      </c>
      <c r="F3" s="58"/>
      <c r="H3" s="1" t="s">
        <v>12</v>
      </c>
      <c r="I3" s="1" t="s">
        <v>19</v>
      </c>
      <c r="K3" s="1" t="s">
        <v>12</v>
      </c>
      <c r="L3" s="1" t="s">
        <v>20</v>
      </c>
      <c r="M3" s="1" t="s">
        <v>21</v>
      </c>
    </row>
    <row r="4" spans="2:13">
      <c r="B4" s="49"/>
      <c r="C4" s="64" t="s">
        <v>22</v>
      </c>
      <c r="D4" s="59"/>
      <c r="E4" s="59" t="s">
        <v>23</v>
      </c>
      <c r="F4" s="60"/>
      <c r="H4" s="30" t="s">
        <v>16</v>
      </c>
      <c r="I4" s="30">
        <v>-79.150000000000006</v>
      </c>
      <c r="K4" s="30" t="s">
        <v>16</v>
      </c>
      <c r="L4" s="31">
        <v>0.97670999999999997</v>
      </c>
      <c r="M4" s="31">
        <v>5.679E-2</v>
      </c>
    </row>
    <row r="5" spans="2:13">
      <c r="B5" s="50"/>
      <c r="C5" s="65" t="s">
        <v>24</v>
      </c>
      <c r="D5" s="61"/>
      <c r="E5" s="61" t="s">
        <v>25</v>
      </c>
      <c r="F5" s="62"/>
      <c r="H5" s="1" t="s">
        <v>26</v>
      </c>
      <c r="I5" s="1">
        <v>-83.64</v>
      </c>
      <c r="K5" s="1" t="s">
        <v>26</v>
      </c>
      <c r="L5" s="32">
        <v>0.98136000000000001</v>
      </c>
      <c r="M5" s="32">
        <v>0.1386</v>
      </c>
    </row>
    <row r="6" spans="2:13">
      <c r="B6" s="51" t="s">
        <v>26</v>
      </c>
      <c r="C6" s="28" t="s">
        <v>27</v>
      </c>
      <c r="D6" s="7" t="s">
        <v>28</v>
      </c>
      <c r="E6" s="7" t="s">
        <v>29</v>
      </c>
      <c r="F6" s="5" t="s">
        <v>30</v>
      </c>
      <c r="H6" s="1" t="s">
        <v>31</v>
      </c>
      <c r="I6" s="1">
        <v>118.86</v>
      </c>
      <c r="K6" s="1" t="s">
        <v>31</v>
      </c>
      <c r="L6" s="32">
        <v>0.98360999999999998</v>
      </c>
      <c r="M6" s="32">
        <v>0.21199999999999999</v>
      </c>
    </row>
    <row r="7" spans="2:13">
      <c r="B7" s="52"/>
      <c r="C7" s="29" t="s">
        <v>32</v>
      </c>
      <c r="D7" t="s">
        <v>33</v>
      </c>
      <c r="E7" t="s">
        <v>34</v>
      </c>
      <c r="F7" s="6" t="s">
        <v>35</v>
      </c>
      <c r="H7" s="1" t="s">
        <v>36</v>
      </c>
      <c r="I7" s="1" t="s">
        <v>37</v>
      </c>
      <c r="K7" s="1" t="s">
        <v>36</v>
      </c>
      <c r="L7" s="32">
        <v>0.97274000000000005</v>
      </c>
      <c r="M7" s="32">
        <v>4.4560000000000002E-2</v>
      </c>
    </row>
    <row r="8" spans="2:13">
      <c r="B8" s="53"/>
      <c r="C8" s="65" t="s">
        <v>38</v>
      </c>
      <c r="D8" s="61"/>
      <c r="E8" s="61" t="s">
        <v>39</v>
      </c>
      <c r="F8" s="62"/>
    </row>
    <row r="9" spans="2:13">
      <c r="B9" s="48" t="s">
        <v>31</v>
      </c>
      <c r="C9" s="66" t="s">
        <v>40</v>
      </c>
      <c r="D9" s="67"/>
      <c r="E9" s="71">
        <v>0.23760000000000001</v>
      </c>
      <c r="F9" s="72"/>
    </row>
    <row r="10" spans="2:13">
      <c r="B10" s="49"/>
      <c r="C10" s="75" t="s">
        <v>41</v>
      </c>
      <c r="D10" s="76"/>
      <c r="E10" s="70">
        <v>16.5867</v>
      </c>
      <c r="F10" s="70"/>
    </row>
    <row r="11" spans="2:13">
      <c r="B11" s="50"/>
      <c r="C11" s="73" t="s">
        <v>42</v>
      </c>
      <c r="D11" s="74"/>
      <c r="E11" s="68">
        <v>0.16539999999999999</v>
      </c>
      <c r="F11" s="69"/>
    </row>
    <row r="12" spans="2:13">
      <c r="B12" s="48" t="s">
        <v>36</v>
      </c>
      <c r="C12" s="66" t="s">
        <v>40</v>
      </c>
      <c r="D12" s="67"/>
      <c r="E12" s="71">
        <v>0.23927989999999999</v>
      </c>
      <c r="F12" s="72"/>
    </row>
    <row r="13" spans="2:13">
      <c r="B13" s="49"/>
      <c r="C13" s="75" t="s">
        <v>43</v>
      </c>
      <c r="D13" s="76"/>
      <c r="E13" s="70">
        <v>5.9601099999999997E-2</v>
      </c>
      <c r="F13" s="70"/>
    </row>
    <row r="14" spans="2:13">
      <c r="B14" s="50"/>
      <c r="C14" s="73" t="s">
        <v>44</v>
      </c>
      <c r="D14" s="74"/>
      <c r="E14" s="68">
        <v>0.25479239999999997</v>
      </c>
      <c r="F14" s="69"/>
    </row>
    <row r="17" spans="2:6" ht="24" customHeight="1">
      <c r="B17" s="1" t="s">
        <v>12</v>
      </c>
      <c r="C17" s="42" t="s">
        <v>13</v>
      </c>
      <c r="D17" s="43"/>
      <c r="E17" s="43"/>
      <c r="F17" s="44"/>
    </row>
    <row r="18" spans="2:6" ht="24" customHeight="1">
      <c r="B18" s="22" t="s">
        <v>16</v>
      </c>
      <c r="C18" s="45" t="s">
        <v>17</v>
      </c>
      <c r="D18" s="46"/>
      <c r="E18" s="46" t="s">
        <v>18</v>
      </c>
      <c r="F18" s="47"/>
    </row>
    <row r="19" spans="2:6" ht="24" customHeight="1">
      <c r="B19" s="27" t="s">
        <v>26</v>
      </c>
      <c r="C19" s="34" t="s">
        <v>27</v>
      </c>
      <c r="D19" s="35" t="s">
        <v>28</v>
      </c>
      <c r="E19" s="35" t="s">
        <v>29</v>
      </c>
      <c r="F19" s="36" t="s">
        <v>30</v>
      </c>
    </row>
    <row r="20" spans="2:6" ht="24" customHeight="1">
      <c r="B20" s="33" t="s">
        <v>31</v>
      </c>
      <c r="C20" s="34" t="s">
        <v>45</v>
      </c>
      <c r="D20" s="37" t="s">
        <v>46</v>
      </c>
      <c r="E20" s="37" t="s">
        <v>47</v>
      </c>
      <c r="F20" s="36"/>
    </row>
    <row r="21" spans="2:6" ht="24" customHeight="1">
      <c r="B21" s="1" t="s">
        <v>36</v>
      </c>
      <c r="C21" s="38" t="s">
        <v>48</v>
      </c>
      <c r="D21" s="39" t="s">
        <v>49</v>
      </c>
      <c r="E21" s="39" t="s">
        <v>50</v>
      </c>
      <c r="F21" s="40"/>
    </row>
    <row r="23" spans="2:6">
      <c r="B23" t="s">
        <v>51</v>
      </c>
      <c r="C23" t="s">
        <v>52</v>
      </c>
      <c r="D23" t="s">
        <v>53</v>
      </c>
      <c r="E23" t="s">
        <v>54</v>
      </c>
      <c r="F23" t="s">
        <v>55</v>
      </c>
    </row>
    <row r="24" spans="2:6">
      <c r="B24" t="s">
        <v>56</v>
      </c>
      <c r="C24" t="s">
        <v>57</v>
      </c>
      <c r="D24" t="s">
        <v>58</v>
      </c>
      <c r="E24" t="s">
        <v>59</v>
      </c>
      <c r="F24" t="s">
        <v>60</v>
      </c>
    </row>
    <row r="25" spans="2:6">
      <c r="B25" t="s">
        <v>61</v>
      </c>
      <c r="C25" t="s">
        <v>62</v>
      </c>
      <c r="D25" t="s">
        <v>63</v>
      </c>
      <c r="E25" t="s">
        <v>64</v>
      </c>
      <c r="F25" t="s">
        <v>65</v>
      </c>
    </row>
    <row r="26" spans="2:6">
      <c r="B26" t="s">
        <v>66</v>
      </c>
    </row>
  </sheetData>
  <mergeCells count="30">
    <mergeCell ref="B12:B14"/>
    <mergeCell ref="E14:F14"/>
    <mergeCell ref="E13:F13"/>
    <mergeCell ref="E12:F12"/>
    <mergeCell ref="C14:D14"/>
    <mergeCell ref="C13:D13"/>
    <mergeCell ref="C12:D12"/>
    <mergeCell ref="B9:B11"/>
    <mergeCell ref="C9:D9"/>
    <mergeCell ref="E11:F11"/>
    <mergeCell ref="E10:F10"/>
    <mergeCell ref="E9:F9"/>
    <mergeCell ref="C11:D11"/>
    <mergeCell ref="C10:D10"/>
    <mergeCell ref="B3:B5"/>
    <mergeCell ref="B6:B8"/>
    <mergeCell ref="C2:F2"/>
    <mergeCell ref="E3:F3"/>
    <mergeCell ref="E4:F4"/>
    <mergeCell ref="E5:F5"/>
    <mergeCell ref="C3:D3"/>
    <mergeCell ref="C4:D4"/>
    <mergeCell ref="C5:D5"/>
    <mergeCell ref="E8:F8"/>
    <mergeCell ref="C8:D8"/>
    <mergeCell ref="K2:M2"/>
    <mergeCell ref="H2:I2"/>
    <mergeCell ref="C17:F17"/>
    <mergeCell ref="C18:D18"/>
    <mergeCell ref="E18:F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9EC2-36C2-4175-A0F1-4A93180CED63}">
  <dimension ref="A1:K22"/>
  <sheetViews>
    <sheetView workbookViewId="0">
      <selection activeCell="E23" sqref="E23"/>
    </sheetView>
  </sheetViews>
  <sheetFormatPr defaultRowHeight="14.45"/>
  <cols>
    <col min="1" max="2" width="13.85546875" customWidth="1"/>
    <col min="3" max="3" width="1.7109375" customWidth="1"/>
    <col min="4" max="5" width="13.85546875" customWidth="1"/>
    <col min="6" max="6" width="1.7109375" customWidth="1"/>
    <col min="7" max="8" width="13.85546875" customWidth="1"/>
  </cols>
  <sheetData>
    <row r="1" spans="1:10">
      <c r="A1" s="10" t="s">
        <v>12</v>
      </c>
      <c r="B1" s="10" t="s">
        <v>67</v>
      </c>
      <c r="D1" s="10" t="s">
        <v>12</v>
      </c>
      <c r="E1" s="10" t="s">
        <v>67</v>
      </c>
      <c r="G1" s="10" t="s">
        <v>12</v>
      </c>
      <c r="H1" s="10" t="s">
        <v>67</v>
      </c>
    </row>
    <row r="2" spans="1:10">
      <c r="A2" s="4" t="s">
        <v>68</v>
      </c>
      <c r="B2" s="8">
        <v>-49.338650000000001</v>
      </c>
      <c r="D2" s="4" t="s">
        <v>69</v>
      </c>
      <c r="E2" s="8">
        <v>-78.786490000000001</v>
      </c>
      <c r="G2" s="4" t="s">
        <v>70</v>
      </c>
      <c r="H2" s="8">
        <v>-77.856549999999999</v>
      </c>
    </row>
    <row r="3" spans="1:10">
      <c r="A3" s="4" t="s">
        <v>68</v>
      </c>
      <c r="B3" s="8">
        <v>-47.27975</v>
      </c>
      <c r="D3" s="4" t="s">
        <v>69</v>
      </c>
      <c r="E3" s="8">
        <v>-77.050510000000003</v>
      </c>
      <c r="G3" s="4" t="s">
        <v>70</v>
      </c>
      <c r="H3" s="8">
        <v>-75.906790000000001</v>
      </c>
    </row>
    <row r="4" spans="1:10">
      <c r="A4" s="4" t="s">
        <v>71</v>
      </c>
      <c r="B4" s="8">
        <v>-76.729150000000004</v>
      </c>
      <c r="D4" s="4" t="s">
        <v>72</v>
      </c>
      <c r="E4" s="8">
        <v>-76.809539999999998</v>
      </c>
      <c r="G4" s="4" t="s">
        <v>73</v>
      </c>
      <c r="H4" s="8">
        <v>-66.386359999999996</v>
      </c>
    </row>
    <row r="5" spans="1:10">
      <c r="A5" s="4" t="s">
        <v>71</v>
      </c>
      <c r="B5" s="8">
        <v>-74.855230000000006</v>
      </c>
      <c r="D5" s="4" t="s">
        <v>72</v>
      </c>
      <c r="E5" s="8">
        <v>-75.011470000000003</v>
      </c>
      <c r="G5" s="4" t="s">
        <v>73</v>
      </c>
      <c r="H5" s="8">
        <v>-64.249639999999999</v>
      </c>
    </row>
    <row r="6" spans="1:10">
      <c r="A6" s="9" t="s">
        <v>16</v>
      </c>
      <c r="B6" s="11">
        <v>-78.912199999999999</v>
      </c>
      <c r="D6" s="4" t="s">
        <v>74</v>
      </c>
      <c r="E6" s="8">
        <v>-74.71848</v>
      </c>
      <c r="G6" s="4" t="s">
        <v>75</v>
      </c>
      <c r="H6" s="8">
        <v>-76.255520000000004</v>
      </c>
    </row>
    <row r="7" spans="1:10">
      <c r="A7" s="4" t="s">
        <v>16</v>
      </c>
      <c r="B7" s="8">
        <v>-77.136480000000006</v>
      </c>
      <c r="D7" s="4" t="s">
        <v>74</v>
      </c>
      <c r="E7" s="8">
        <v>-72.89255</v>
      </c>
      <c r="G7" s="4" t="s">
        <v>75</v>
      </c>
      <c r="H7" s="8">
        <v>-74.321380000000005</v>
      </c>
    </row>
    <row r="8" spans="1:10">
      <c r="A8" s="4" t="s">
        <v>76</v>
      </c>
      <c r="B8" s="8">
        <v>-76.879810000000006</v>
      </c>
      <c r="D8" s="4" t="s">
        <v>77</v>
      </c>
      <c r="E8" s="8">
        <v>-75.258769999999998</v>
      </c>
      <c r="G8" s="4" t="s">
        <v>78</v>
      </c>
      <c r="H8" s="8">
        <v>-74.480900000000005</v>
      </c>
    </row>
    <row r="9" spans="1:10">
      <c r="A9" s="4" t="s">
        <v>76</v>
      </c>
      <c r="B9" s="8">
        <v>-75.101889999999997</v>
      </c>
      <c r="D9" s="4" t="s">
        <v>77</v>
      </c>
      <c r="E9" s="8">
        <v>-72.967680000000001</v>
      </c>
      <c r="G9" s="4" t="s">
        <v>78</v>
      </c>
      <c r="H9" s="8">
        <v>-72.45232</v>
      </c>
    </row>
    <row r="10" spans="1:10">
      <c r="A10" s="4" t="s">
        <v>79</v>
      </c>
      <c r="B10" s="8">
        <v>-75.040289999999999</v>
      </c>
      <c r="D10" s="4" t="s">
        <v>80</v>
      </c>
      <c r="E10" s="8">
        <v>-63.061149999999998</v>
      </c>
      <c r="G10" s="4" t="s">
        <v>81</v>
      </c>
      <c r="H10" s="8">
        <v>-74.614350000000002</v>
      </c>
    </row>
    <row r="11" spans="1:10">
      <c r="A11" s="4" t="s">
        <v>79</v>
      </c>
      <c r="B11" s="8">
        <v>-73.151840000000007</v>
      </c>
      <c r="D11" s="4" t="s">
        <v>80</v>
      </c>
      <c r="E11" s="8">
        <v>-60.94294</v>
      </c>
      <c r="G11" s="4" t="s">
        <v>81</v>
      </c>
      <c r="H11" s="8">
        <v>-72.446820000000002</v>
      </c>
    </row>
    <row r="12" spans="1:10">
      <c r="A12" s="4" t="s">
        <v>82</v>
      </c>
      <c r="B12" s="8">
        <v>-77.038870000000003</v>
      </c>
      <c r="D12" s="4" t="s">
        <v>83</v>
      </c>
      <c r="E12" s="8">
        <v>-76.987710000000007</v>
      </c>
      <c r="G12" s="4" t="s">
        <v>84</v>
      </c>
      <c r="H12" s="8">
        <v>-75.324680000000001</v>
      </c>
    </row>
    <row r="13" spans="1:10">
      <c r="A13" s="4" t="s">
        <v>82</v>
      </c>
      <c r="B13" s="8">
        <v>-74.916550000000001</v>
      </c>
      <c r="D13" s="4" t="s">
        <v>83</v>
      </c>
      <c r="E13" s="8">
        <v>-75.1661</v>
      </c>
      <c r="G13" s="4" t="s">
        <v>84</v>
      </c>
      <c r="H13" s="8">
        <v>-73.244470000000007</v>
      </c>
    </row>
    <row r="14" spans="1:10">
      <c r="A14" s="4" t="s">
        <v>85</v>
      </c>
      <c r="B14" s="8">
        <v>-59.865340000000003</v>
      </c>
      <c r="D14" s="4" t="s">
        <v>86</v>
      </c>
      <c r="E14" s="8">
        <v>-74.488519999999994</v>
      </c>
      <c r="G14" s="4" t="s">
        <v>87</v>
      </c>
      <c r="H14" s="8">
        <v>-74.310500000000005</v>
      </c>
    </row>
    <row r="15" spans="1:10">
      <c r="A15" s="4" t="s">
        <v>85</v>
      </c>
      <c r="B15" s="8">
        <v>-57.778590000000001</v>
      </c>
      <c r="D15" s="4" t="s">
        <v>86</v>
      </c>
      <c r="E15" s="8">
        <v>-75.026089999999996</v>
      </c>
      <c r="G15" s="4" t="s">
        <v>87</v>
      </c>
      <c r="H15" s="8">
        <v>-72.117919999999998</v>
      </c>
    </row>
    <row r="16" spans="1:10">
      <c r="J16" t="s">
        <v>88</v>
      </c>
    </row>
    <row r="22" spans="11:11">
      <c r="K22">
        <f>42/3</f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1A8F-2ECC-4AFD-90BE-FB564C87D120}">
  <dimension ref="A1:O9"/>
  <sheetViews>
    <sheetView zoomScale="150" zoomScaleNormal="150" workbookViewId="0">
      <selection activeCell="O1" sqref="O1"/>
    </sheetView>
  </sheetViews>
  <sheetFormatPr defaultRowHeight="15" customHeight="1"/>
  <cols>
    <col min="1" max="1" width="21" customWidth="1"/>
    <col min="2" max="2" width="13.140625" hidden="1" customWidth="1"/>
    <col min="3" max="3" width="13.140625" customWidth="1"/>
    <col min="4" max="4" width="13.140625" hidden="1" customWidth="1"/>
    <col min="5" max="6" width="13.140625" customWidth="1"/>
    <col min="7" max="7" width="16.5703125" bestFit="1" customWidth="1"/>
    <col min="11" max="11" width="21.28515625" bestFit="1" customWidth="1"/>
  </cols>
  <sheetData>
    <row r="1" spans="1:15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19</v>
      </c>
      <c r="G1" s="2" t="s">
        <v>94</v>
      </c>
      <c r="K1" s="2" t="s">
        <v>89</v>
      </c>
      <c r="L1" s="2" t="s">
        <v>91</v>
      </c>
      <c r="M1" s="2" t="s">
        <v>93</v>
      </c>
      <c r="N1" s="2" t="s">
        <v>19</v>
      </c>
      <c r="O1" s="2" t="s">
        <v>94</v>
      </c>
    </row>
    <row r="2" spans="1:15">
      <c r="A2" s="2" t="s">
        <v>95</v>
      </c>
      <c r="B2" s="2" t="s">
        <v>96</v>
      </c>
      <c r="C2" s="23">
        <v>0.21160000000000001</v>
      </c>
      <c r="D2" s="2" t="s">
        <v>97</v>
      </c>
      <c r="E2" s="23">
        <v>0.1549045</v>
      </c>
      <c r="F2" s="25">
        <v>-83.9</v>
      </c>
      <c r="G2" s="2" t="s">
        <v>98</v>
      </c>
      <c r="K2" s="2" t="s">
        <v>95</v>
      </c>
      <c r="L2" s="23">
        <v>0.21160000000000001</v>
      </c>
      <c r="M2" s="23">
        <v>0.1549045</v>
      </c>
      <c r="N2" s="25">
        <v>-83.9</v>
      </c>
      <c r="O2" s="2" t="s">
        <v>98</v>
      </c>
    </row>
    <row r="3" spans="1:15">
      <c r="A3" s="2" t="s">
        <v>99</v>
      </c>
      <c r="B3" s="2" t="s">
        <v>96</v>
      </c>
      <c r="C3" s="23">
        <v>1.0449999999999999E-3</v>
      </c>
      <c r="D3" s="2" t="s">
        <v>97</v>
      </c>
      <c r="E3" s="23">
        <v>0.18479590000000001</v>
      </c>
      <c r="F3" s="25">
        <v>-31.64</v>
      </c>
      <c r="G3" s="2" t="s">
        <v>100</v>
      </c>
      <c r="K3" s="2" t="s">
        <v>99</v>
      </c>
      <c r="L3" s="23">
        <v>1.0449999999999999E-3</v>
      </c>
      <c r="M3" s="23">
        <v>0.18479590000000001</v>
      </c>
      <c r="N3" s="25">
        <v>-31.64</v>
      </c>
      <c r="O3" s="2" t="s">
        <v>100</v>
      </c>
    </row>
    <row r="4" spans="1:15">
      <c r="A4" s="2" t="s">
        <v>101</v>
      </c>
      <c r="B4" s="2" t="s">
        <v>96</v>
      </c>
      <c r="C4" s="23">
        <v>0.1893</v>
      </c>
      <c r="D4" s="2" t="s">
        <v>97</v>
      </c>
      <c r="E4" s="23">
        <v>0.1555453</v>
      </c>
      <c r="F4" s="25">
        <v>-83.18</v>
      </c>
      <c r="G4" s="2" t="s">
        <v>98</v>
      </c>
      <c r="K4" s="2" t="s">
        <v>101</v>
      </c>
      <c r="L4" s="23">
        <v>0.1893</v>
      </c>
      <c r="M4" s="23">
        <v>0.1555453</v>
      </c>
      <c r="N4" s="25">
        <v>-83.18</v>
      </c>
      <c r="O4" s="2" t="s">
        <v>98</v>
      </c>
    </row>
    <row r="5" spans="1:15">
      <c r="A5" s="2" t="s">
        <v>102</v>
      </c>
      <c r="B5" s="2" t="s">
        <v>97</v>
      </c>
      <c r="C5" s="23">
        <v>4.9209999999999997E-2</v>
      </c>
      <c r="D5" s="2" t="s">
        <v>97</v>
      </c>
      <c r="E5" s="23">
        <v>0.14766009999999999</v>
      </c>
      <c r="F5" s="25">
        <v>-60.37</v>
      </c>
      <c r="G5" s="2">
        <v>0</v>
      </c>
      <c r="K5" s="2" t="s">
        <v>102</v>
      </c>
      <c r="L5" s="23">
        <v>4.9209999999999997E-2</v>
      </c>
      <c r="M5" s="23">
        <v>0.14766009999999999</v>
      </c>
      <c r="N5" s="25">
        <v>-60.37</v>
      </c>
      <c r="O5" s="2">
        <v>0</v>
      </c>
    </row>
    <row r="6" spans="1:15" s="14" customFormat="1">
      <c r="A6" s="15" t="s">
        <v>103</v>
      </c>
      <c r="B6" s="2" t="s">
        <v>97</v>
      </c>
      <c r="C6" s="24">
        <v>0.1386</v>
      </c>
      <c r="D6" s="15" t="s">
        <v>97</v>
      </c>
      <c r="E6" s="24">
        <v>0.15262419999999999</v>
      </c>
      <c r="F6" s="26">
        <v>-83.64</v>
      </c>
      <c r="G6" s="15">
        <v>0</v>
      </c>
      <c r="K6" s="15" t="s">
        <v>103</v>
      </c>
      <c r="L6" s="24">
        <v>0.1386</v>
      </c>
      <c r="M6" s="24">
        <v>0.15262419999999999</v>
      </c>
      <c r="N6" s="26">
        <v>-83.64</v>
      </c>
      <c r="O6" s="15">
        <v>0</v>
      </c>
    </row>
    <row r="7" spans="1:15">
      <c r="A7" s="2" t="s">
        <v>104</v>
      </c>
      <c r="B7" s="2" t="s">
        <v>96</v>
      </c>
      <c r="C7" s="23">
        <v>1.5520000000000001E-2</v>
      </c>
      <c r="D7" s="2" t="s">
        <v>97</v>
      </c>
      <c r="E7" s="23">
        <v>0.1683906</v>
      </c>
      <c r="F7" s="25">
        <v>-45.3</v>
      </c>
      <c r="G7" s="2">
        <v>7</v>
      </c>
      <c r="K7" s="2" t="s">
        <v>104</v>
      </c>
      <c r="L7" s="23">
        <v>1.5520000000000001E-2</v>
      </c>
      <c r="M7" s="23">
        <v>0.1683906</v>
      </c>
      <c r="N7" s="25">
        <v>-45.3</v>
      </c>
      <c r="O7" s="2">
        <v>7</v>
      </c>
    </row>
    <row r="9" spans="1:15">
      <c r="I9" t="s">
        <v>105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C23E-76B4-409C-92BE-9FF5BC37DFB3}">
  <dimension ref="A1:D22"/>
  <sheetViews>
    <sheetView workbookViewId="0">
      <selection activeCell="H13" sqref="H13"/>
    </sheetView>
  </sheetViews>
  <sheetFormatPr defaultRowHeight="14.45"/>
  <cols>
    <col min="4" max="4" width="12.7109375" bestFit="1" customWidth="1"/>
  </cols>
  <sheetData>
    <row r="1" spans="1:4">
      <c r="A1" s="12">
        <v>2014</v>
      </c>
    </row>
    <row r="2" spans="1:4">
      <c r="A2">
        <v>2008</v>
      </c>
      <c r="B2" t="s">
        <v>106</v>
      </c>
    </row>
    <row r="3" spans="1:4">
      <c r="A3">
        <v>2018</v>
      </c>
      <c r="C3" s="13">
        <f>1-(4/22)</f>
        <v>0.81818181818181812</v>
      </c>
      <c r="D3" t="s">
        <v>107</v>
      </c>
    </row>
    <row r="4" spans="1:4">
      <c r="A4">
        <v>2020</v>
      </c>
    </row>
    <row r="5" spans="1:4">
      <c r="A5">
        <v>2018</v>
      </c>
      <c r="C5" s="13">
        <f>1-(6/22)</f>
        <v>0.72727272727272729</v>
      </c>
      <c r="D5" t="s">
        <v>108</v>
      </c>
    </row>
    <row r="6" spans="1:4">
      <c r="A6">
        <v>2020</v>
      </c>
    </row>
    <row r="7" spans="1:4">
      <c r="A7">
        <v>2018</v>
      </c>
      <c r="B7" t="s">
        <v>106</v>
      </c>
    </row>
    <row r="8" spans="1:4">
      <c r="A8">
        <v>2020</v>
      </c>
    </row>
    <row r="9" spans="1:4">
      <c r="A9">
        <v>2020</v>
      </c>
    </row>
    <row r="10" spans="1:4">
      <c r="A10">
        <v>2019</v>
      </c>
    </row>
    <row r="11" spans="1:4">
      <c r="A11">
        <v>2019</v>
      </c>
    </row>
    <row r="12" spans="1:4">
      <c r="A12">
        <v>2021</v>
      </c>
    </row>
    <row r="13" spans="1:4">
      <c r="A13">
        <v>2022</v>
      </c>
    </row>
    <row r="14" spans="1:4">
      <c r="A14" s="12">
        <v>1981</v>
      </c>
      <c r="B14" t="s">
        <v>106</v>
      </c>
    </row>
    <row r="15" spans="1:4">
      <c r="A15">
        <v>2018</v>
      </c>
    </row>
    <row r="16" spans="1:4">
      <c r="A16">
        <v>2019</v>
      </c>
    </row>
    <row r="17" spans="1:2">
      <c r="A17">
        <v>2019</v>
      </c>
    </row>
    <row r="18" spans="1:2">
      <c r="A18" s="12">
        <v>2015</v>
      </c>
      <c r="B18" t="s">
        <v>106</v>
      </c>
    </row>
    <row r="19" spans="1:2">
      <c r="A19" s="12">
        <v>2008</v>
      </c>
      <c r="B19" t="s">
        <v>106</v>
      </c>
    </row>
    <row r="20" spans="1:2">
      <c r="A20">
        <v>2021</v>
      </c>
    </row>
    <row r="21" spans="1:2">
      <c r="A21">
        <v>2018</v>
      </c>
      <c r="B21" t="s">
        <v>106</v>
      </c>
    </row>
    <row r="22" spans="1:2">
      <c r="A22">
        <v>2019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758C-DB10-4C21-A09E-8648DA771519}">
  <dimension ref="A1:D5"/>
  <sheetViews>
    <sheetView showGridLines="0" zoomScale="150" zoomScaleNormal="150" workbookViewId="0">
      <selection sqref="A1:D5"/>
    </sheetView>
  </sheetViews>
  <sheetFormatPr defaultRowHeight="14.45"/>
  <cols>
    <col min="1" max="1" width="14" bestFit="1" customWidth="1"/>
    <col min="2" max="2" width="9.85546875" bestFit="1" customWidth="1"/>
    <col min="3" max="3" width="9.85546875" customWidth="1"/>
    <col min="4" max="4" width="9.28515625" bestFit="1" customWidth="1"/>
  </cols>
  <sheetData>
    <row r="1" spans="1:4">
      <c r="A1" t="s">
        <v>12</v>
      </c>
      <c r="B1" t="s">
        <v>93</v>
      </c>
      <c r="C1" t="s">
        <v>109</v>
      </c>
      <c r="D1" t="s">
        <v>110</v>
      </c>
    </row>
    <row r="2" spans="1:4">
      <c r="A2" t="s">
        <v>111</v>
      </c>
      <c r="B2" s="16">
        <v>1879976</v>
      </c>
      <c r="C2" s="17">
        <v>7.6716309999999996</v>
      </c>
      <c r="D2" s="18">
        <v>1.1259079999999999</v>
      </c>
    </row>
    <row r="3" spans="1:4">
      <c r="A3" t="s">
        <v>112</v>
      </c>
      <c r="B3" s="16">
        <v>1505787</v>
      </c>
      <c r="C3" s="17">
        <v>6.6228860000000003</v>
      </c>
      <c r="D3" s="18">
        <v>0.72144050000000004</v>
      </c>
    </row>
    <row r="4" spans="1:4">
      <c r="A4" t="s">
        <v>113</v>
      </c>
      <c r="B4" s="16">
        <v>1851204</v>
      </c>
      <c r="C4" s="17">
        <v>7.6127250000000002</v>
      </c>
      <c r="D4" s="18">
        <v>1.091612</v>
      </c>
    </row>
    <row r="5" spans="1:4">
      <c r="A5" s="14" t="s">
        <v>36</v>
      </c>
      <c r="B5" s="19">
        <v>1118389</v>
      </c>
      <c r="C5" s="20">
        <v>5.6690379999999996</v>
      </c>
      <c r="D5" s="21">
        <v>0.37106349999999999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FF5C-212B-46C0-92D1-8ADCE3C7C1B6}">
  <dimension ref="A1:G7"/>
  <sheetViews>
    <sheetView workbookViewId="0">
      <selection activeCell="E13" sqref="E13"/>
    </sheetView>
  </sheetViews>
  <sheetFormatPr defaultRowHeight="14.45"/>
  <cols>
    <col min="2" max="12" width="9.140625" bestFit="1" customWidth="1"/>
    <col min="13" max="13" width="9.140625" customWidth="1"/>
  </cols>
  <sheetData>
    <row r="1" spans="1:7">
      <c r="A1" s="1" t="s">
        <v>114</v>
      </c>
      <c r="B1" s="1" t="s">
        <v>0</v>
      </c>
      <c r="C1" s="1" t="s">
        <v>115</v>
      </c>
      <c r="D1" s="1" t="s">
        <v>2</v>
      </c>
      <c r="E1" s="1" t="s">
        <v>116</v>
      </c>
      <c r="F1" s="1" t="s">
        <v>117</v>
      </c>
      <c r="G1" s="1" t="s">
        <v>5</v>
      </c>
    </row>
    <row r="2" spans="1:7">
      <c r="A2" s="1">
        <v>2022</v>
      </c>
      <c r="B2" s="1" t="s">
        <v>37</v>
      </c>
      <c r="C2" s="1" t="s">
        <v>37</v>
      </c>
      <c r="D2" s="1" t="s">
        <v>37</v>
      </c>
      <c r="E2" s="1" t="s">
        <v>37</v>
      </c>
      <c r="F2" s="1" t="s">
        <v>37</v>
      </c>
      <c r="G2" s="1" t="s">
        <v>37</v>
      </c>
    </row>
    <row r="3" spans="1:7">
      <c r="A3" s="1">
        <v>2023</v>
      </c>
      <c r="B3" s="1">
        <v>1653765</v>
      </c>
      <c r="C3" s="1">
        <v>1662078</v>
      </c>
      <c r="D3" s="1">
        <v>1667634</v>
      </c>
      <c r="E3" s="1">
        <v>1672461</v>
      </c>
      <c r="F3" s="1">
        <v>1678492</v>
      </c>
      <c r="G3" s="1">
        <v>1679030</v>
      </c>
    </row>
    <row r="5" spans="1:7">
      <c r="A5" s="4" t="s">
        <v>114</v>
      </c>
      <c r="B5" s="1" t="s">
        <v>6</v>
      </c>
      <c r="C5" s="1" t="s">
        <v>118</v>
      </c>
      <c r="D5" s="1" t="s">
        <v>119</v>
      </c>
      <c r="E5" s="1" t="s">
        <v>120</v>
      </c>
      <c r="F5" s="1" t="s">
        <v>10</v>
      </c>
      <c r="G5" s="1" t="s">
        <v>121</v>
      </c>
    </row>
    <row r="6" spans="1:7">
      <c r="A6" s="1">
        <v>2022</v>
      </c>
      <c r="B6" s="1" t="s">
        <v>37</v>
      </c>
      <c r="C6" s="1" t="s">
        <v>37</v>
      </c>
      <c r="D6" s="1" t="s">
        <v>37</v>
      </c>
      <c r="E6" s="1" t="s">
        <v>37</v>
      </c>
      <c r="F6" s="1" t="s">
        <v>37</v>
      </c>
      <c r="G6" s="1">
        <v>1675717</v>
      </c>
    </row>
    <row r="7" spans="1:7">
      <c r="A7" s="1">
        <v>2023</v>
      </c>
      <c r="B7" s="1">
        <v>1667793</v>
      </c>
      <c r="C7" s="1">
        <v>1666914</v>
      </c>
      <c r="D7" s="1">
        <v>1667210</v>
      </c>
      <c r="E7" s="1">
        <v>1668231</v>
      </c>
      <c r="F7" s="1">
        <v>1664125</v>
      </c>
      <c r="G7" s="1" t="s">
        <v>37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Heverton Barbosa do Nascimento</dc:creator>
  <cp:keywords/>
  <dc:description/>
  <cp:lastModifiedBy>Heverton Barbosa do Nascimento</cp:lastModifiedBy>
  <cp:revision/>
  <dcterms:created xsi:type="dcterms:W3CDTF">2023-01-03T21:26:54Z</dcterms:created>
  <dcterms:modified xsi:type="dcterms:W3CDTF">2023-03-21T23:08:04Z</dcterms:modified>
  <cp:category/>
  <cp:contentStatus/>
</cp:coreProperties>
</file>