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12075" activeTab="2"/>
  </bookViews>
  <sheets>
    <sheet name="Sheet1" sheetId="1" r:id="rId1"/>
    <sheet name="Sheet2" sheetId="2" r:id="rId2"/>
    <sheet name="Chart3" sheetId="6" r:id="rId3"/>
  </sheets>
  <definedNames>
    <definedName name="Half_hour_data_import_summary_FINAL_1" localSheetId="0">Sheet1!$A$2:$F$631</definedName>
  </definedNames>
  <calcPr calcId="145621"/>
</workbook>
</file>

<file path=xl/calcChain.xml><?xml version="1.0" encoding="utf-8"?>
<calcChain xmlns="http://schemas.openxmlformats.org/spreadsheetml/2006/main">
  <c r="L262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3" i="1"/>
  <c r="F4" i="2"/>
  <c r="E4" i="2"/>
  <c r="D4" i="2"/>
  <c r="C4" i="2"/>
  <c r="B4" i="2"/>
  <c r="F3" i="2"/>
  <c r="E3" i="2"/>
  <c r="D3" i="2"/>
  <c r="C3" i="2"/>
  <c r="B3" i="2"/>
  <c r="C2" i="2"/>
  <c r="D2" i="2"/>
  <c r="E2" i="2"/>
  <c r="F2" i="2"/>
  <c r="B2" i="2"/>
  <c r="A5" i="2"/>
  <c r="F5" i="2" s="1"/>
  <c r="N2" i="1"/>
  <c r="N12" i="1"/>
  <c r="N22" i="1"/>
  <c r="N32" i="1"/>
  <c r="N42" i="1"/>
  <c r="N52" i="1"/>
  <c r="N62" i="1"/>
  <c r="N72" i="1"/>
  <c r="N82" i="1"/>
  <c r="N92" i="1"/>
  <c r="N102" i="1"/>
  <c r="N112" i="1"/>
  <c r="N122" i="1"/>
  <c r="N132" i="1"/>
  <c r="N622" i="1"/>
  <c r="N612" i="1"/>
  <c r="N602" i="1"/>
  <c r="N592" i="1"/>
  <c r="N582" i="1"/>
  <c r="N572" i="1"/>
  <c r="N562" i="1"/>
  <c r="N552" i="1"/>
  <c r="N542" i="1"/>
  <c r="N532" i="1"/>
  <c r="N522" i="1"/>
  <c r="N512" i="1"/>
  <c r="N502" i="1"/>
  <c r="N492" i="1"/>
  <c r="N482" i="1"/>
  <c r="N472" i="1"/>
  <c r="N462" i="1"/>
  <c r="N452" i="1"/>
  <c r="N442" i="1"/>
  <c r="N432" i="1"/>
  <c r="N422" i="1"/>
  <c r="N412" i="1"/>
  <c r="N402" i="1"/>
  <c r="N392" i="1"/>
  <c r="N382" i="1"/>
  <c r="N372" i="1"/>
  <c r="N362" i="1"/>
  <c r="N352" i="1"/>
  <c r="N342" i="1"/>
  <c r="N332" i="1"/>
  <c r="N322" i="1"/>
  <c r="N312" i="1"/>
  <c r="N302" i="1"/>
  <c r="N292" i="1"/>
  <c r="N282" i="1"/>
  <c r="N272" i="1"/>
  <c r="N262" i="1"/>
  <c r="N252" i="1"/>
  <c r="N242" i="1"/>
  <c r="N232" i="1"/>
  <c r="N222" i="1"/>
  <c r="N212" i="1"/>
  <c r="N202" i="1"/>
  <c r="N192" i="1"/>
  <c r="N182" i="1"/>
  <c r="N172" i="1"/>
  <c r="N162" i="1"/>
  <c r="N152" i="1"/>
  <c r="N142" i="1"/>
  <c r="L622" i="1"/>
  <c r="K622" i="1"/>
  <c r="J622" i="1"/>
  <c r="I622" i="1"/>
  <c r="H622" i="1"/>
  <c r="L612" i="1"/>
  <c r="K612" i="1"/>
  <c r="J612" i="1"/>
  <c r="I612" i="1"/>
  <c r="H612" i="1"/>
  <c r="L602" i="1"/>
  <c r="K602" i="1"/>
  <c r="J602" i="1"/>
  <c r="I602" i="1"/>
  <c r="H602" i="1"/>
  <c r="L592" i="1"/>
  <c r="K592" i="1"/>
  <c r="J592" i="1"/>
  <c r="I592" i="1"/>
  <c r="H592" i="1"/>
  <c r="L582" i="1"/>
  <c r="K582" i="1"/>
  <c r="J582" i="1"/>
  <c r="I582" i="1"/>
  <c r="H582" i="1"/>
  <c r="L572" i="1"/>
  <c r="K572" i="1"/>
  <c r="J572" i="1"/>
  <c r="I572" i="1"/>
  <c r="H572" i="1"/>
  <c r="L562" i="1"/>
  <c r="K562" i="1"/>
  <c r="J562" i="1"/>
  <c r="I562" i="1"/>
  <c r="H562" i="1"/>
  <c r="L552" i="1"/>
  <c r="K552" i="1"/>
  <c r="J552" i="1"/>
  <c r="I552" i="1"/>
  <c r="H552" i="1"/>
  <c r="L542" i="1"/>
  <c r="K542" i="1"/>
  <c r="J542" i="1"/>
  <c r="I542" i="1"/>
  <c r="H542" i="1"/>
  <c r="L532" i="1"/>
  <c r="K532" i="1"/>
  <c r="J532" i="1"/>
  <c r="I532" i="1"/>
  <c r="H532" i="1"/>
  <c r="L522" i="1"/>
  <c r="K522" i="1"/>
  <c r="J522" i="1"/>
  <c r="I522" i="1"/>
  <c r="H522" i="1"/>
  <c r="L512" i="1"/>
  <c r="K512" i="1"/>
  <c r="J512" i="1"/>
  <c r="I512" i="1"/>
  <c r="H512" i="1"/>
  <c r="L502" i="1"/>
  <c r="K502" i="1"/>
  <c r="J502" i="1"/>
  <c r="I502" i="1"/>
  <c r="H502" i="1"/>
  <c r="L492" i="1"/>
  <c r="K492" i="1"/>
  <c r="J492" i="1"/>
  <c r="I492" i="1"/>
  <c r="H492" i="1"/>
  <c r="L482" i="1"/>
  <c r="K482" i="1"/>
  <c r="J482" i="1"/>
  <c r="I482" i="1"/>
  <c r="H482" i="1"/>
  <c r="L472" i="1"/>
  <c r="K472" i="1"/>
  <c r="J472" i="1"/>
  <c r="I472" i="1"/>
  <c r="H472" i="1"/>
  <c r="L462" i="1"/>
  <c r="K462" i="1"/>
  <c r="J462" i="1"/>
  <c r="I462" i="1"/>
  <c r="H462" i="1"/>
  <c r="L452" i="1"/>
  <c r="K452" i="1"/>
  <c r="J452" i="1"/>
  <c r="I452" i="1"/>
  <c r="H452" i="1"/>
  <c r="L442" i="1"/>
  <c r="K442" i="1"/>
  <c r="J442" i="1"/>
  <c r="I442" i="1"/>
  <c r="H442" i="1"/>
  <c r="L432" i="1"/>
  <c r="K432" i="1"/>
  <c r="J432" i="1"/>
  <c r="I432" i="1"/>
  <c r="H432" i="1"/>
  <c r="L422" i="1"/>
  <c r="K422" i="1"/>
  <c r="J422" i="1"/>
  <c r="I422" i="1"/>
  <c r="H422" i="1"/>
  <c r="L412" i="1"/>
  <c r="K412" i="1"/>
  <c r="J412" i="1"/>
  <c r="I412" i="1"/>
  <c r="H412" i="1"/>
  <c r="L402" i="1"/>
  <c r="K402" i="1"/>
  <c r="J402" i="1"/>
  <c r="I402" i="1"/>
  <c r="H402" i="1"/>
  <c r="L392" i="1"/>
  <c r="K392" i="1"/>
  <c r="J392" i="1"/>
  <c r="I392" i="1"/>
  <c r="H392" i="1"/>
  <c r="L382" i="1"/>
  <c r="K382" i="1"/>
  <c r="J382" i="1"/>
  <c r="I382" i="1"/>
  <c r="H382" i="1"/>
  <c r="L372" i="1"/>
  <c r="K372" i="1"/>
  <c r="J372" i="1"/>
  <c r="I372" i="1"/>
  <c r="H372" i="1"/>
  <c r="L362" i="1"/>
  <c r="K362" i="1"/>
  <c r="J362" i="1"/>
  <c r="I362" i="1"/>
  <c r="H362" i="1"/>
  <c r="L352" i="1"/>
  <c r="K352" i="1"/>
  <c r="J352" i="1"/>
  <c r="I352" i="1"/>
  <c r="H352" i="1"/>
  <c r="L342" i="1"/>
  <c r="K342" i="1"/>
  <c r="J342" i="1"/>
  <c r="I342" i="1"/>
  <c r="H342" i="1"/>
  <c r="L332" i="1"/>
  <c r="K332" i="1"/>
  <c r="J332" i="1"/>
  <c r="I332" i="1"/>
  <c r="H332" i="1"/>
  <c r="L322" i="1"/>
  <c r="K322" i="1"/>
  <c r="J322" i="1"/>
  <c r="I322" i="1"/>
  <c r="H322" i="1"/>
  <c r="L312" i="1"/>
  <c r="K312" i="1"/>
  <c r="J312" i="1"/>
  <c r="I312" i="1"/>
  <c r="H312" i="1"/>
  <c r="L302" i="1"/>
  <c r="K302" i="1"/>
  <c r="J302" i="1"/>
  <c r="I302" i="1"/>
  <c r="H302" i="1"/>
  <c r="L292" i="1"/>
  <c r="K292" i="1"/>
  <c r="J292" i="1"/>
  <c r="I292" i="1"/>
  <c r="H292" i="1"/>
  <c r="L282" i="1"/>
  <c r="K282" i="1"/>
  <c r="J282" i="1"/>
  <c r="I282" i="1"/>
  <c r="H282" i="1"/>
  <c r="L272" i="1"/>
  <c r="K272" i="1"/>
  <c r="J272" i="1"/>
  <c r="I272" i="1"/>
  <c r="H272" i="1"/>
  <c r="K262" i="1"/>
  <c r="J262" i="1"/>
  <c r="I262" i="1"/>
  <c r="H262" i="1"/>
  <c r="L252" i="1"/>
  <c r="K252" i="1"/>
  <c r="J252" i="1"/>
  <c r="I252" i="1"/>
  <c r="H252" i="1"/>
  <c r="L242" i="1"/>
  <c r="K242" i="1"/>
  <c r="J242" i="1"/>
  <c r="I242" i="1"/>
  <c r="H242" i="1"/>
  <c r="L232" i="1"/>
  <c r="K232" i="1"/>
  <c r="J232" i="1"/>
  <c r="I232" i="1"/>
  <c r="H232" i="1"/>
  <c r="L222" i="1"/>
  <c r="K222" i="1"/>
  <c r="J222" i="1"/>
  <c r="I222" i="1"/>
  <c r="H222" i="1"/>
  <c r="L212" i="1"/>
  <c r="K212" i="1"/>
  <c r="J212" i="1"/>
  <c r="I212" i="1"/>
  <c r="H212" i="1"/>
  <c r="L202" i="1"/>
  <c r="K202" i="1"/>
  <c r="J202" i="1"/>
  <c r="I202" i="1"/>
  <c r="H202" i="1"/>
  <c r="L192" i="1"/>
  <c r="K192" i="1"/>
  <c r="J192" i="1"/>
  <c r="I192" i="1"/>
  <c r="H192" i="1"/>
  <c r="L182" i="1"/>
  <c r="K182" i="1"/>
  <c r="J182" i="1"/>
  <c r="I182" i="1"/>
  <c r="H182" i="1"/>
  <c r="L172" i="1"/>
  <c r="K172" i="1"/>
  <c r="J172" i="1"/>
  <c r="I172" i="1"/>
  <c r="H172" i="1"/>
  <c r="L162" i="1"/>
  <c r="K162" i="1"/>
  <c r="J162" i="1"/>
  <c r="I162" i="1"/>
  <c r="H162" i="1"/>
  <c r="L152" i="1"/>
  <c r="K152" i="1"/>
  <c r="J152" i="1"/>
  <c r="I152" i="1"/>
  <c r="H152" i="1"/>
  <c r="L142" i="1"/>
  <c r="K142" i="1"/>
  <c r="J142" i="1"/>
  <c r="I142" i="1"/>
  <c r="H142" i="1"/>
  <c r="L132" i="1"/>
  <c r="K132" i="1"/>
  <c r="J132" i="1"/>
  <c r="I132" i="1"/>
  <c r="H132" i="1"/>
  <c r="L122" i="1"/>
  <c r="K122" i="1"/>
  <c r="J122" i="1"/>
  <c r="I122" i="1"/>
  <c r="H122" i="1"/>
  <c r="L112" i="1"/>
  <c r="K112" i="1"/>
  <c r="J112" i="1"/>
  <c r="I112" i="1"/>
  <c r="H112" i="1"/>
  <c r="L102" i="1"/>
  <c r="K102" i="1"/>
  <c r="J102" i="1"/>
  <c r="I102" i="1"/>
  <c r="H102" i="1"/>
  <c r="L92" i="1"/>
  <c r="K92" i="1"/>
  <c r="J92" i="1"/>
  <c r="I92" i="1"/>
  <c r="H92" i="1"/>
  <c r="L82" i="1"/>
  <c r="K82" i="1"/>
  <c r="J82" i="1"/>
  <c r="I82" i="1"/>
  <c r="H82" i="1"/>
  <c r="L72" i="1"/>
  <c r="K72" i="1"/>
  <c r="J72" i="1"/>
  <c r="I72" i="1"/>
  <c r="H72" i="1"/>
  <c r="L62" i="1"/>
  <c r="K62" i="1"/>
  <c r="J62" i="1"/>
  <c r="I62" i="1"/>
  <c r="H62" i="1"/>
  <c r="L52" i="1"/>
  <c r="K52" i="1"/>
  <c r="J52" i="1"/>
  <c r="I52" i="1"/>
  <c r="H52" i="1"/>
  <c r="L42" i="1"/>
  <c r="K42" i="1"/>
  <c r="J42" i="1"/>
  <c r="I42" i="1"/>
  <c r="H42" i="1"/>
  <c r="L32" i="1"/>
  <c r="K32" i="1"/>
  <c r="J32" i="1"/>
  <c r="I32" i="1"/>
  <c r="H32" i="1"/>
  <c r="L22" i="1"/>
  <c r="K22" i="1"/>
  <c r="J22" i="1"/>
  <c r="I22" i="1"/>
  <c r="H22" i="1"/>
  <c r="L12" i="1"/>
  <c r="K12" i="1"/>
  <c r="J12" i="1"/>
  <c r="I12" i="1"/>
  <c r="H12" i="1"/>
  <c r="L2" i="1"/>
  <c r="K2" i="1"/>
  <c r="J2" i="1"/>
  <c r="I2" i="1"/>
  <c r="H2" i="1"/>
  <c r="E5" i="2" l="1"/>
  <c r="G5" i="2" s="1"/>
  <c r="C5" i="2"/>
  <c r="D5" i="2"/>
  <c r="A6" i="2"/>
  <c r="E6" i="2" s="1"/>
  <c r="B5" i="2"/>
  <c r="H4" i="2"/>
  <c r="H3" i="2"/>
  <c r="H2" i="2"/>
  <c r="G4" i="2"/>
  <c r="G3" i="2"/>
  <c r="G2" i="2"/>
  <c r="B6" i="2"/>
  <c r="D6" i="2"/>
  <c r="L3" i="2" l="1"/>
  <c r="L4" i="2"/>
  <c r="L5" i="2"/>
  <c r="L2" i="2"/>
  <c r="H5" i="2"/>
  <c r="F6" i="2"/>
  <c r="G6" i="2" s="1"/>
  <c r="C6" i="2"/>
  <c r="A7" i="2"/>
  <c r="C7" i="2" s="1"/>
  <c r="I3" i="2"/>
  <c r="J3" i="2" s="1"/>
  <c r="I4" i="2"/>
  <c r="J4" i="2" s="1"/>
  <c r="I2" i="2"/>
  <c r="J2" i="2" s="1"/>
  <c r="E7" i="2"/>
  <c r="L6" i="2" l="1"/>
  <c r="H6" i="2"/>
  <c r="I6" i="2" s="1"/>
  <c r="J6" i="2" s="1"/>
  <c r="B7" i="2"/>
  <c r="A8" i="2"/>
  <c r="D8" i="2" s="1"/>
  <c r="D7" i="2"/>
  <c r="F7" i="2"/>
  <c r="G7" i="2" s="1"/>
  <c r="I5" i="2"/>
  <c r="J5" i="2" s="1"/>
  <c r="A9" i="2"/>
  <c r="L7" i="2" l="1"/>
  <c r="H7" i="2"/>
  <c r="I7" i="2" s="1"/>
  <c r="J7" i="2" s="1"/>
  <c r="E8" i="2"/>
  <c r="B8" i="2"/>
  <c r="F8" i="2"/>
  <c r="C8" i="2"/>
  <c r="A10" i="2"/>
  <c r="C9" i="2"/>
  <c r="E9" i="2"/>
  <c r="D9" i="2"/>
  <c r="B9" i="2"/>
  <c r="F9" i="2"/>
  <c r="H8" i="2" l="1"/>
  <c r="I8" i="2" s="1"/>
  <c r="G8" i="2"/>
  <c r="H9" i="2"/>
  <c r="G9" i="2"/>
  <c r="A11" i="2"/>
  <c r="F10" i="2"/>
  <c r="B10" i="2"/>
  <c r="D10" i="2"/>
  <c r="E10" i="2"/>
  <c r="C10" i="2"/>
  <c r="L8" i="2" l="1"/>
  <c r="J8" i="2"/>
  <c r="L9" i="2"/>
  <c r="I9" i="2"/>
  <c r="J9" i="2" s="1"/>
  <c r="H10" i="2"/>
  <c r="G10" i="2"/>
  <c r="A12" i="2"/>
  <c r="E11" i="2"/>
  <c r="C11" i="2"/>
  <c r="B11" i="2"/>
  <c r="F11" i="2"/>
  <c r="D11" i="2"/>
  <c r="L10" i="2" l="1"/>
  <c r="I10" i="2"/>
  <c r="J10" i="2" s="1"/>
  <c r="H11" i="2"/>
  <c r="G11" i="2"/>
  <c r="A13" i="2"/>
  <c r="D12" i="2"/>
  <c r="F12" i="2"/>
  <c r="B12" i="2"/>
  <c r="E12" i="2"/>
  <c r="C12" i="2"/>
  <c r="L11" i="2" l="1"/>
  <c r="I11" i="2"/>
  <c r="J11" i="2" s="1"/>
  <c r="H12" i="2"/>
  <c r="G12" i="2"/>
  <c r="A14" i="2"/>
  <c r="C13" i="2"/>
  <c r="E13" i="2"/>
  <c r="F13" i="2"/>
  <c r="D13" i="2"/>
  <c r="B13" i="2"/>
  <c r="L12" i="2" l="1"/>
  <c r="I12" i="2"/>
  <c r="J12" i="2" s="1"/>
  <c r="H13" i="2"/>
  <c r="G13" i="2"/>
  <c r="A15" i="2"/>
  <c r="F14" i="2"/>
  <c r="B14" i="2"/>
  <c r="D14" i="2"/>
  <c r="C14" i="2"/>
  <c r="E14" i="2"/>
  <c r="L13" i="2" l="1"/>
  <c r="G14" i="2"/>
  <c r="I13" i="2"/>
  <c r="J13" i="2" s="1"/>
  <c r="H14" i="2"/>
  <c r="A16" i="2"/>
  <c r="E15" i="2"/>
  <c r="C15" i="2"/>
  <c r="F15" i="2"/>
  <c r="D15" i="2"/>
  <c r="B15" i="2"/>
  <c r="L14" i="2" l="1"/>
  <c r="I14" i="2"/>
  <c r="J14" i="2" s="1"/>
  <c r="H15" i="2"/>
  <c r="G15" i="2"/>
  <c r="A17" i="2"/>
  <c r="D16" i="2"/>
  <c r="F16" i="2"/>
  <c r="B16" i="2"/>
  <c r="E16" i="2"/>
  <c r="C16" i="2"/>
  <c r="L15" i="2" l="1"/>
  <c r="I15" i="2"/>
  <c r="J15" i="2" s="1"/>
  <c r="H16" i="2"/>
  <c r="G16" i="2"/>
  <c r="A18" i="2"/>
  <c r="C17" i="2"/>
  <c r="E17" i="2"/>
  <c r="D17" i="2"/>
  <c r="B17" i="2"/>
  <c r="F17" i="2"/>
  <c r="L16" i="2" l="1"/>
  <c r="I16" i="2"/>
  <c r="J16" i="2" s="1"/>
  <c r="H17" i="2"/>
  <c r="G17" i="2"/>
  <c r="A19" i="2"/>
  <c r="F18" i="2"/>
  <c r="B18" i="2"/>
  <c r="D18" i="2"/>
  <c r="E18" i="2"/>
  <c r="C18" i="2"/>
  <c r="L17" i="2" l="1"/>
  <c r="I17" i="2"/>
  <c r="J17" i="2" s="1"/>
  <c r="H18" i="2"/>
  <c r="G18" i="2"/>
  <c r="A20" i="2"/>
  <c r="E19" i="2"/>
  <c r="C19" i="2"/>
  <c r="B19" i="2"/>
  <c r="F19" i="2"/>
  <c r="D19" i="2"/>
  <c r="L18" i="2" l="1"/>
  <c r="J18" i="2"/>
  <c r="I18" i="2"/>
  <c r="H19" i="2"/>
  <c r="G19" i="2"/>
  <c r="A21" i="2"/>
  <c r="D20" i="2"/>
  <c r="F20" i="2"/>
  <c r="B20" i="2"/>
  <c r="E20" i="2"/>
  <c r="C20" i="2"/>
  <c r="L19" i="2" l="1"/>
  <c r="I19" i="2"/>
  <c r="J19" i="2" s="1"/>
  <c r="H20" i="2"/>
  <c r="G20" i="2"/>
  <c r="A22" i="2"/>
  <c r="C21" i="2"/>
  <c r="E21" i="2"/>
  <c r="F21" i="2"/>
  <c r="D21" i="2"/>
  <c r="B21" i="2"/>
  <c r="L20" i="2" l="1"/>
  <c r="I20" i="2"/>
  <c r="J20" i="2" s="1"/>
  <c r="H21" i="2"/>
  <c r="G21" i="2"/>
  <c r="A23" i="2"/>
  <c r="F22" i="2"/>
  <c r="B22" i="2"/>
  <c r="D22" i="2"/>
  <c r="C22" i="2"/>
  <c r="E22" i="2"/>
  <c r="L21" i="2" l="1"/>
  <c r="J21" i="2"/>
  <c r="I21" i="2"/>
  <c r="G22" i="2"/>
  <c r="H22" i="2"/>
  <c r="A24" i="2"/>
  <c r="E23" i="2"/>
  <c r="C23" i="2"/>
  <c r="F23" i="2"/>
  <c r="D23" i="2"/>
  <c r="B23" i="2"/>
  <c r="L22" i="2" l="1"/>
  <c r="I22" i="2"/>
  <c r="J22" i="2" s="1"/>
  <c r="H23" i="2"/>
  <c r="G23" i="2"/>
  <c r="A25" i="2"/>
  <c r="D24" i="2"/>
  <c r="F24" i="2"/>
  <c r="B24" i="2"/>
  <c r="E24" i="2"/>
  <c r="C24" i="2"/>
  <c r="L23" i="2" l="1"/>
  <c r="I23" i="2"/>
  <c r="J23" i="2" s="1"/>
  <c r="H24" i="2"/>
  <c r="G24" i="2"/>
  <c r="A26" i="2"/>
  <c r="C25" i="2"/>
  <c r="E25" i="2"/>
  <c r="D25" i="2"/>
  <c r="B25" i="2"/>
  <c r="F25" i="2"/>
  <c r="L24" i="2" l="1"/>
  <c r="J24" i="2"/>
  <c r="I24" i="2"/>
  <c r="H25" i="2"/>
  <c r="G25" i="2"/>
  <c r="A27" i="2"/>
  <c r="F26" i="2"/>
  <c r="B26" i="2"/>
  <c r="D26" i="2"/>
  <c r="E26" i="2"/>
  <c r="C26" i="2"/>
  <c r="L25" i="2" l="1"/>
  <c r="I25" i="2"/>
  <c r="J25" i="2" s="1"/>
  <c r="H26" i="2"/>
  <c r="G26" i="2"/>
  <c r="A28" i="2"/>
  <c r="E27" i="2"/>
  <c r="C27" i="2"/>
  <c r="B27" i="2"/>
  <c r="F27" i="2"/>
  <c r="D27" i="2"/>
  <c r="L26" i="2" l="1"/>
  <c r="J26" i="2"/>
  <c r="I26" i="2"/>
  <c r="H27" i="2"/>
  <c r="G27" i="2"/>
  <c r="A29" i="2"/>
  <c r="D28" i="2"/>
  <c r="F28" i="2"/>
  <c r="B28" i="2"/>
  <c r="E28" i="2"/>
  <c r="C28" i="2"/>
  <c r="L27" i="2" l="1"/>
  <c r="I27" i="2"/>
  <c r="J27" i="2" s="1"/>
  <c r="H28" i="2"/>
  <c r="G28" i="2"/>
  <c r="A30" i="2"/>
  <c r="C29" i="2"/>
  <c r="E29" i="2"/>
  <c r="F29" i="2"/>
  <c r="D29" i="2"/>
  <c r="B29" i="2"/>
  <c r="L28" i="2" l="1"/>
  <c r="J28" i="2"/>
  <c r="I28" i="2"/>
  <c r="H29" i="2"/>
  <c r="G29" i="2"/>
  <c r="A31" i="2"/>
  <c r="F30" i="2"/>
  <c r="B30" i="2"/>
  <c r="D30" i="2"/>
  <c r="C30" i="2"/>
  <c r="E30" i="2"/>
  <c r="L29" i="2" l="1"/>
  <c r="J29" i="2"/>
  <c r="G30" i="2"/>
  <c r="I29" i="2"/>
  <c r="H30" i="2"/>
  <c r="A32" i="2"/>
  <c r="E31" i="2"/>
  <c r="C31" i="2"/>
  <c r="F31" i="2"/>
  <c r="D31" i="2"/>
  <c r="B31" i="2"/>
  <c r="L30" i="2" l="1"/>
  <c r="I30" i="2"/>
  <c r="J30" i="2" s="1"/>
  <c r="H31" i="2"/>
  <c r="G31" i="2"/>
  <c r="A33" i="2"/>
  <c r="D32" i="2"/>
  <c r="F32" i="2"/>
  <c r="B32" i="2"/>
  <c r="E32" i="2"/>
  <c r="C32" i="2"/>
  <c r="L31" i="2" l="1"/>
  <c r="I31" i="2"/>
  <c r="J31" i="2" s="1"/>
  <c r="H32" i="2"/>
  <c r="G32" i="2"/>
  <c r="A34" i="2"/>
  <c r="C33" i="2"/>
  <c r="E33" i="2"/>
  <c r="D33" i="2"/>
  <c r="B33" i="2"/>
  <c r="F33" i="2"/>
  <c r="L32" i="2" l="1"/>
  <c r="J32" i="2"/>
  <c r="I32" i="2"/>
  <c r="H33" i="2"/>
  <c r="G33" i="2"/>
  <c r="A35" i="2"/>
  <c r="F34" i="2"/>
  <c r="B34" i="2"/>
  <c r="D34" i="2"/>
  <c r="E34" i="2"/>
  <c r="C34" i="2"/>
  <c r="L33" i="2" l="1"/>
  <c r="I33" i="2"/>
  <c r="J33" i="2" s="1"/>
  <c r="H34" i="2"/>
  <c r="G34" i="2"/>
  <c r="A36" i="2"/>
  <c r="E35" i="2"/>
  <c r="C35" i="2"/>
  <c r="B35" i="2"/>
  <c r="F35" i="2"/>
  <c r="D35" i="2"/>
  <c r="L34" i="2" l="1"/>
  <c r="I34" i="2"/>
  <c r="J34" i="2" s="1"/>
  <c r="H35" i="2"/>
  <c r="G35" i="2"/>
  <c r="A37" i="2"/>
  <c r="D36" i="2"/>
  <c r="F36" i="2"/>
  <c r="B36" i="2"/>
  <c r="E36" i="2"/>
  <c r="C36" i="2"/>
  <c r="L35" i="2" l="1"/>
  <c r="I35" i="2"/>
  <c r="J35" i="2" s="1"/>
  <c r="H36" i="2"/>
  <c r="G36" i="2"/>
  <c r="A38" i="2"/>
  <c r="C37" i="2"/>
  <c r="E37" i="2"/>
  <c r="F37" i="2"/>
  <c r="D37" i="2"/>
  <c r="B37" i="2"/>
  <c r="L36" i="2" l="1"/>
  <c r="I36" i="2"/>
  <c r="J36" i="2" s="1"/>
  <c r="H37" i="2"/>
  <c r="G37" i="2"/>
  <c r="A39" i="2"/>
  <c r="F38" i="2"/>
  <c r="B38" i="2"/>
  <c r="D38" i="2"/>
  <c r="C38" i="2"/>
  <c r="E38" i="2"/>
  <c r="L37" i="2" l="1"/>
  <c r="G38" i="2"/>
  <c r="I37" i="2"/>
  <c r="J37" i="2" s="1"/>
  <c r="H38" i="2"/>
  <c r="A40" i="2"/>
  <c r="E39" i="2"/>
  <c r="C39" i="2"/>
  <c r="F39" i="2"/>
  <c r="D39" i="2"/>
  <c r="B39" i="2"/>
  <c r="L38" i="2" l="1"/>
  <c r="I38" i="2"/>
  <c r="J38" i="2" s="1"/>
  <c r="H39" i="2"/>
  <c r="G39" i="2"/>
  <c r="A41" i="2"/>
  <c r="D40" i="2"/>
  <c r="F40" i="2"/>
  <c r="B40" i="2"/>
  <c r="E40" i="2"/>
  <c r="C40" i="2"/>
  <c r="L39" i="2" l="1"/>
  <c r="I39" i="2"/>
  <c r="J39" i="2" s="1"/>
  <c r="H40" i="2"/>
  <c r="G40" i="2"/>
  <c r="A42" i="2"/>
  <c r="C41" i="2"/>
  <c r="E41" i="2"/>
  <c r="D41" i="2"/>
  <c r="B41" i="2"/>
  <c r="F41" i="2"/>
  <c r="L40" i="2" l="1"/>
  <c r="I40" i="2"/>
  <c r="J40" i="2" s="1"/>
  <c r="H41" i="2"/>
  <c r="G41" i="2"/>
  <c r="A43" i="2"/>
  <c r="B42" i="2"/>
  <c r="D42" i="2"/>
  <c r="C42" i="2"/>
  <c r="L41" i="2" l="1"/>
  <c r="J41" i="2"/>
  <c r="I41" i="2"/>
  <c r="A44" i="2"/>
  <c r="E43" i="2"/>
  <c r="C43" i="2"/>
  <c r="B43" i="2"/>
  <c r="F43" i="2"/>
  <c r="D43" i="2"/>
  <c r="H43" i="2" l="1"/>
  <c r="G43" i="2"/>
  <c r="A45" i="2"/>
  <c r="D44" i="2"/>
  <c r="F44" i="2"/>
  <c r="B44" i="2"/>
  <c r="E44" i="2"/>
  <c r="C44" i="2"/>
  <c r="L43" i="2" l="1"/>
  <c r="I43" i="2"/>
  <c r="J43" i="2" s="1"/>
  <c r="H44" i="2"/>
  <c r="G44" i="2"/>
  <c r="A46" i="2"/>
  <c r="C45" i="2"/>
  <c r="E45" i="2"/>
  <c r="F45" i="2"/>
  <c r="D45" i="2"/>
  <c r="B45" i="2"/>
  <c r="L44" i="2" l="1"/>
  <c r="I44" i="2"/>
  <c r="J44" i="2" s="1"/>
  <c r="H45" i="2"/>
  <c r="G45" i="2"/>
  <c r="A47" i="2"/>
  <c r="F46" i="2"/>
  <c r="B46" i="2"/>
  <c r="D46" i="2"/>
  <c r="C46" i="2"/>
  <c r="E46" i="2"/>
  <c r="L45" i="2" l="1"/>
  <c r="I45" i="2"/>
  <c r="J45" i="2" s="1"/>
  <c r="H46" i="2"/>
  <c r="G46" i="2"/>
  <c r="A48" i="2"/>
  <c r="E47" i="2"/>
  <c r="C47" i="2"/>
  <c r="F47" i="2"/>
  <c r="D47" i="2"/>
  <c r="B47" i="2"/>
  <c r="L46" i="2" l="1"/>
  <c r="I46" i="2"/>
  <c r="J46" i="2" s="1"/>
  <c r="H47" i="2"/>
  <c r="G47" i="2"/>
  <c r="A49" i="2"/>
  <c r="D48" i="2"/>
  <c r="F48" i="2"/>
  <c r="B48" i="2"/>
  <c r="C48" i="2"/>
  <c r="E48" i="2"/>
  <c r="L47" i="2" l="1"/>
  <c r="I47" i="2"/>
  <c r="J47" i="2" s="1"/>
  <c r="H48" i="2"/>
  <c r="G48" i="2"/>
  <c r="A50" i="2"/>
  <c r="C49" i="2"/>
  <c r="E49" i="2"/>
  <c r="F49" i="2"/>
  <c r="D49" i="2"/>
  <c r="B49" i="2"/>
  <c r="L48" i="2" l="1"/>
  <c r="I48" i="2"/>
  <c r="J48" i="2" s="1"/>
  <c r="H49" i="2"/>
  <c r="G49" i="2"/>
  <c r="A51" i="2"/>
  <c r="F50" i="2"/>
  <c r="B50" i="2"/>
  <c r="D50" i="2"/>
  <c r="E50" i="2"/>
  <c r="C50" i="2"/>
  <c r="L49" i="2" l="1"/>
  <c r="I49" i="2"/>
  <c r="J49" i="2" s="1"/>
  <c r="H50" i="2"/>
  <c r="G50" i="2"/>
  <c r="A52" i="2"/>
  <c r="E51" i="2"/>
  <c r="C51" i="2"/>
  <c r="D51" i="2"/>
  <c r="B51" i="2"/>
  <c r="F51" i="2"/>
  <c r="L50" i="2" l="1"/>
  <c r="I50" i="2"/>
  <c r="J50" i="2" s="1"/>
  <c r="H51" i="2"/>
  <c r="G51" i="2"/>
  <c r="A53" i="2"/>
  <c r="D52" i="2"/>
  <c r="F52" i="2"/>
  <c r="B52" i="2"/>
  <c r="E52" i="2"/>
  <c r="C52" i="2"/>
  <c r="L51" i="2" l="1"/>
  <c r="I51" i="2"/>
  <c r="J51" i="2" s="1"/>
  <c r="H52" i="2"/>
  <c r="G52" i="2"/>
  <c r="A54" i="2"/>
  <c r="C53" i="2"/>
  <c r="E53" i="2"/>
  <c r="B53" i="2"/>
  <c r="F53" i="2"/>
  <c r="D53" i="2"/>
  <c r="L52" i="2" l="1"/>
  <c r="H53" i="2"/>
  <c r="I53" i="2" s="1"/>
  <c r="I52" i="2"/>
  <c r="J52" i="2" s="1"/>
  <c r="G53" i="2"/>
  <c r="A55" i="2"/>
  <c r="F54" i="2"/>
  <c r="B54" i="2"/>
  <c r="D54" i="2"/>
  <c r="E54" i="2"/>
  <c r="C54" i="2"/>
  <c r="L53" i="2" l="1"/>
  <c r="J53" i="2"/>
  <c r="H54" i="2"/>
  <c r="G54" i="2"/>
  <c r="A56" i="2"/>
  <c r="E55" i="2"/>
  <c r="C55" i="2"/>
  <c r="F55" i="2"/>
  <c r="D55" i="2"/>
  <c r="B55" i="2"/>
  <c r="L54" i="2" l="1"/>
  <c r="I54" i="2"/>
  <c r="J54" i="2" s="1"/>
  <c r="H55" i="2"/>
  <c r="G55" i="2"/>
  <c r="A57" i="2"/>
  <c r="D56" i="2"/>
  <c r="F56" i="2"/>
  <c r="B56" i="2"/>
  <c r="E56" i="2"/>
  <c r="C56" i="2"/>
  <c r="L55" i="2" l="1"/>
  <c r="I55" i="2"/>
  <c r="J55" i="2" s="1"/>
  <c r="H56" i="2"/>
  <c r="G56" i="2"/>
  <c r="A58" i="2"/>
  <c r="C57" i="2"/>
  <c r="E57" i="2"/>
  <c r="D57" i="2"/>
  <c r="F57" i="2"/>
  <c r="B57" i="2"/>
  <c r="L56" i="2" l="1"/>
  <c r="I56" i="2"/>
  <c r="J56" i="2" s="1"/>
  <c r="H57" i="2"/>
  <c r="G57" i="2"/>
  <c r="A59" i="2"/>
  <c r="F58" i="2"/>
  <c r="B58" i="2"/>
  <c r="D58" i="2"/>
  <c r="C58" i="2"/>
  <c r="E58" i="2"/>
  <c r="L57" i="2" l="1"/>
  <c r="I57" i="2"/>
  <c r="J57" i="2" s="1"/>
  <c r="H58" i="2"/>
  <c r="G58" i="2"/>
  <c r="A60" i="2"/>
  <c r="E59" i="2"/>
  <c r="C59" i="2"/>
  <c r="F59" i="2"/>
  <c r="B59" i="2"/>
  <c r="D59" i="2"/>
  <c r="L58" i="2" l="1"/>
  <c r="I58" i="2"/>
  <c r="J58" i="2" s="1"/>
  <c r="H59" i="2"/>
  <c r="G59" i="2"/>
  <c r="A61" i="2"/>
  <c r="D60" i="2"/>
  <c r="F60" i="2"/>
  <c r="B60" i="2"/>
  <c r="E60" i="2"/>
  <c r="C60" i="2"/>
  <c r="L59" i="2" l="1"/>
  <c r="I59" i="2"/>
  <c r="J59" i="2" s="1"/>
  <c r="H60" i="2"/>
  <c r="G60" i="2"/>
  <c r="A62" i="2"/>
  <c r="C61" i="2"/>
  <c r="E61" i="2"/>
  <c r="D61" i="2"/>
  <c r="F61" i="2"/>
  <c r="B61" i="2"/>
  <c r="L60" i="2" l="1"/>
  <c r="I60" i="2"/>
  <c r="J60" i="2" s="1"/>
  <c r="H61" i="2"/>
  <c r="G61" i="2"/>
  <c r="A63" i="2"/>
  <c r="F62" i="2"/>
  <c r="B62" i="2"/>
  <c r="D62" i="2"/>
  <c r="C62" i="2"/>
  <c r="E62" i="2"/>
  <c r="L61" i="2" l="1"/>
  <c r="G62" i="2"/>
  <c r="I61" i="2"/>
  <c r="J61" i="2" s="1"/>
  <c r="H62" i="2"/>
  <c r="A64" i="2"/>
  <c r="E63" i="2"/>
  <c r="C63" i="2"/>
  <c r="F63" i="2"/>
  <c r="B63" i="2"/>
  <c r="D63" i="2"/>
  <c r="L62" i="2" l="1"/>
  <c r="I62" i="2"/>
  <c r="J62" i="2" s="1"/>
  <c r="H63" i="2"/>
  <c r="G63" i="2"/>
  <c r="D64" i="2"/>
  <c r="F64" i="2"/>
  <c r="F65" i="2" s="1"/>
  <c r="B64" i="2"/>
  <c r="E64" i="2"/>
  <c r="E65" i="2" s="1"/>
  <c r="C64" i="2"/>
  <c r="L63" i="2" l="1"/>
  <c r="M63" i="2" s="1"/>
  <c r="M2" i="2"/>
  <c r="M3" i="2"/>
  <c r="M6" i="2"/>
  <c r="M7" i="2"/>
  <c r="M4" i="2"/>
  <c r="M8" i="2"/>
  <c r="M5" i="2"/>
  <c r="M9" i="2"/>
  <c r="M11" i="2"/>
  <c r="M10" i="2"/>
  <c r="M12" i="2"/>
  <c r="M14" i="2"/>
  <c r="M13" i="2"/>
  <c r="M15" i="2"/>
  <c r="M16" i="2"/>
  <c r="M17" i="2"/>
  <c r="M18" i="2"/>
  <c r="M19" i="2"/>
  <c r="M20" i="2"/>
  <c r="M22" i="2"/>
  <c r="M21" i="2"/>
  <c r="M23" i="2"/>
  <c r="M25" i="2"/>
  <c r="M24" i="2"/>
  <c r="M26" i="2"/>
  <c r="M28" i="2"/>
  <c r="M27" i="2"/>
  <c r="M29" i="2"/>
  <c r="M30" i="2"/>
  <c r="M31" i="2"/>
  <c r="M32" i="2"/>
  <c r="M33" i="2"/>
  <c r="M34" i="2"/>
  <c r="M35" i="2"/>
  <c r="M36" i="2"/>
  <c r="M37" i="2"/>
  <c r="M39" i="2"/>
  <c r="M38" i="2"/>
  <c r="M41" i="2"/>
  <c r="M43" i="2"/>
  <c r="M40" i="2"/>
  <c r="M44" i="2"/>
  <c r="M45" i="2"/>
  <c r="M46" i="2"/>
  <c r="M47" i="2"/>
  <c r="M48" i="2"/>
  <c r="M49" i="2"/>
  <c r="M50" i="2"/>
  <c r="M51" i="2"/>
  <c r="M53" i="2"/>
  <c r="M52" i="2"/>
  <c r="M54" i="2"/>
  <c r="M55" i="2"/>
  <c r="M56" i="2"/>
  <c r="M57" i="2"/>
  <c r="M58" i="2"/>
  <c r="M59" i="2"/>
  <c r="M62" i="2"/>
  <c r="M60" i="2"/>
  <c r="M61" i="2"/>
  <c r="I63" i="2"/>
  <c r="J63" i="2" s="1"/>
  <c r="H64" i="2"/>
  <c r="G64" i="2"/>
  <c r="L64" i="2" l="1"/>
  <c r="M64" i="2" s="1"/>
  <c r="G65" i="2"/>
  <c r="I64" i="2"/>
  <c r="I65" i="2" s="1"/>
  <c r="J64" i="2" l="1"/>
</calcChain>
</file>

<file path=xl/connections.xml><?xml version="1.0" encoding="utf-8"?>
<connections xmlns="http://schemas.openxmlformats.org/spreadsheetml/2006/main">
  <connection id="1" name="Half-hour data import summary FINAL" type="6" refreshedVersion="4" background="1" saveData="1">
    <textPr codePage="850" sourceFile="D:\DELETE ME\Half-hour data import summary FINAL.txt" delimited="0">
      <textFields count="6">
        <textField/>
        <textField position="41"/>
        <textField position="49"/>
        <textField position="57"/>
        <textField position="79"/>
        <textField position="87"/>
      </textFields>
    </textPr>
  </connection>
</connections>
</file>

<file path=xl/sharedStrings.xml><?xml version="1.0" encoding="utf-8"?>
<sst xmlns="http://schemas.openxmlformats.org/spreadsheetml/2006/main" count="2066" uniqueCount="174">
  <si>
    <t>sit</t>
  </si>
  <si>
    <t>e</t>
  </si>
  <si>
    <t>t</t>
  </si>
  <si>
    <t>Min.   :</t>
  </si>
  <si>
    <t>1st Qu.:</t>
  </si>
  <si>
    <t>Median :</t>
  </si>
  <si>
    <t>Mean   :</t>
  </si>
  <si>
    <t>3rd Qu.:</t>
  </si>
  <si>
    <t>Max.   :</t>
  </si>
  <si>
    <t>NA's   :</t>
  </si>
  <si>
    <t>--------</t>
  </si>
  <si>
    <t>----------------------</t>
  </si>
  <si>
    <t>hhdc2$site: Alverston Cl F1.csv</t>
  </si>
  <si>
    <t>v</t>
  </si>
  <si>
    <t>hhdc2$site: Bancroft Cl F2.csv</t>
  </si>
  <si>
    <t>sv</t>
  </si>
  <si>
    <t>hhdc2$site: Carters Mead F8.csv</t>
  </si>
  <si>
    <t>hhdc2$site: Chapel Ln SS.csv</t>
  </si>
  <si>
    <t>hhdc2$site: Elm Crescent FDR.csv</t>
  </si>
  <si>
    <t>NA</t>
  </si>
  <si>
    <t>NaN</t>
  </si>
  <si>
    <t>hhdc2$site: Forest Rd FREast.csv</t>
  </si>
  <si>
    <t>hhdc2$site: Forest Rd LB261.csv</t>
  </si>
  <si>
    <t>hhdc2$site: Forest Rd South.csv</t>
  </si>
  <si>
    <t>hhdc2$site: Rambling Ct RC4.csv</t>
  </si>
  <si>
    <t>site</t>
  </si>
  <si>
    <t>hhdc2$site: Southcroft F085.csv</t>
  </si>
  <si>
    <t>hhdc2$site: Suffolk Rd to LB.csv</t>
  </si>
  <si>
    <t>hhdc2$site: Warninglid Lane.csv</t>
  </si>
  <si>
    <t>r</t>
  </si>
  <si>
    <t>ealA_min</t>
  </si>
  <si>
    <t>.kWatts.</t>
  </si>
  <si>
    <t>hhdc2$site: YMCA F4.csv</t>
  </si>
  <si>
    <t>hhdc2$site: YMCA MC S.csv</t>
  </si>
  <si>
    <t>hhdc2$site: YMCA MCN.csv</t>
  </si>
  <si>
    <t>hhdc2$site: YMCA UNKNOWN F2.csv</t>
  </si>
  <si>
    <t>&gt;</t>
  </si>
  <si>
    <t>hhdc2$site: Alverston Cl Shanklin F2.csv</t>
  </si>
  <si>
    <t>hhdc2$site: Bancroft Cl Webster Cl F1.csv</t>
  </si>
  <si>
    <t>hhdc2$site: Bankfield Way Culpeppers.csv</t>
  </si>
  <si>
    <t>hhdc2$site: Bankfield Way Lurkins R.csv</t>
  </si>
  <si>
    <t>hhdc2$site: Bankfield Way MDTCH LB.csv</t>
  </si>
  <si>
    <t>hhdc2$site: Bankfield Way T Lurkins.csv</t>
  </si>
  <si>
    <t>hhdc2$site: Carters Mead E F4.csv</t>
  </si>
  <si>
    <t>hhdc2$site: Carters Mead W F3.csv</t>
  </si>
  <si>
    <t>hhdc2$site: Chapel Ln PMT Feeder.csv</t>
  </si>
  <si>
    <t>hhdc2$site: Elm Crescent Dewbury Cl.csv</t>
  </si>
  <si>
    <t>hhdc2$site: Elm Crescent Gorse Wlk.csv</t>
  </si>
  <si>
    <t>hhdc2$site: Elm Crescent S Hickory Av.csv</t>
  </si>
  <si>
    <t>hhdc2$site: EP 10 Bancroft Cl.csv</t>
  </si>
  <si>
    <t>hhdc2$site: EP 12 Fairbrother Court.csv</t>
  </si>
  <si>
    <t>hhdc2$site: EP 40A Norfolk Rd.csv</t>
  </si>
  <si>
    <t>hhdc2$site: EP 5 Ventnor Close.csv</t>
  </si>
  <si>
    <t>hhdc2$site: EP 53 Melrose  Close.csv</t>
  </si>
  <si>
    <t>hhdc2$site: EP 9 Coopers Close.csv</t>
  </si>
  <si>
    <t>hhdc2$site: EP Priesthawes Svce.csv</t>
  </si>
  <si>
    <t>hhdc2$site: Fairview Rd Scott Cl F1.csv</t>
  </si>
  <si>
    <t>hhdc2$site: Fairview Rd Unknown Fdr.csv</t>
  </si>
  <si>
    <t>hhdc2$site: Forest Rd Geranium Walk.csv</t>
  </si>
  <si>
    <t>hhdc2$site: Maple Dr E Chestnum T MD.csv</t>
  </si>
  <si>
    <t>hhdc2$site: Old Mill Nordelph SS.csv</t>
  </si>
  <si>
    <t>hhdc2$site: Priesthawes Service.csv</t>
  </si>
  <si>
    <t>hhdc2$site: Priesthawes Unknown F P2.csv</t>
  </si>
  <si>
    <t>hhdc2$site: Rambling Ct C Drive BI.csv</t>
  </si>
  <si>
    <t>hhdc2$site: Rambling Ct Howlands BJ.csv</t>
  </si>
  <si>
    <t>hhdc2$site: Rambling Ct Howlands BK.csv</t>
  </si>
  <si>
    <t>hhdc2$site: Rookery Fm INA 15,18 F1.csv</t>
  </si>
  <si>
    <t>hhdc2$site: Southcroft Pond Cl F83.csv</t>
  </si>
  <si>
    <t>hhdc2$site: Southcroft West Croft F82.csv</t>
  </si>
  <si>
    <t>hhdc2$site: Suffolk Rd Admirals Way.csv</t>
  </si>
  <si>
    <t>hhdc2$site: Suffolk Rd Albion Terr LB.csv</t>
  </si>
  <si>
    <t>hhdc2$site: Suffolk Rd SWay LB.csv</t>
  </si>
  <si>
    <t>hhdc2$site: U Staplefield Cmn P1.csv</t>
  </si>
  <si>
    <t>hhdc2$site: Village Bircham Newton P1.csv</t>
  </si>
  <si>
    <t>hhdc2$site: Village Bircham Service.csv</t>
  </si>
  <si>
    <t>Total</t>
  </si>
  <si>
    <t>hhdc2$site: Maple Dr E Willows T Blacktho</t>
  </si>
  <si>
    <t>rns F2.c</t>
  </si>
  <si>
    <t>Maple Dr E Willows T Blackthorns F2.csv:</t>
  </si>
  <si>
    <t>Alverston Cl Carisbrook F3.csv         :</t>
  </si>
  <si>
    <t>Alverston Cl F1.csv                    :</t>
  </si>
  <si>
    <t>Alverston Cl Shanklin F2.csv           :</t>
  </si>
  <si>
    <t>Bancroft Cl F2.csv                     :</t>
  </si>
  <si>
    <t>Bancroft Cl Webster Cl F1.csv          :</t>
  </si>
  <si>
    <t>(Other)                                :</t>
  </si>
  <si>
    <t>hhdc2$site: Alverston Cl Carisbrook F3.cs</t>
  </si>
  <si>
    <t>realA_min.</t>
  </si>
  <si>
    <t>kWatts.</t>
  </si>
  <si>
    <t>Bankfield Way Culpeppers.csv           :</t>
  </si>
  <si>
    <t>-----------------------------------------</t>
  </si>
  <si>
    <t>------------------------------------------------------------</t>
  </si>
  <si>
    <t>Bankfield Way Lurkins R.csv            :</t>
  </si>
  <si>
    <t>Bankfield Way MDTCH LB.csv             :</t>
  </si>
  <si>
    <t>Bankfield Way T Lurkins.csv            :</t>
  </si>
  <si>
    <t>Carters Mead E F4.csv                  :</t>
  </si>
  <si>
    <t>Carters Mead F8.csv                    :</t>
  </si>
  <si>
    <t>hhdc2$site: Carters Mead T Potter St F5.c</t>
  </si>
  <si>
    <t>realA_min</t>
  </si>
  <si>
    <t>Carters Mead T Potter St F5.csv        :</t>
  </si>
  <si>
    <t>Carters Mead W F3.csv                  :</t>
  </si>
  <si>
    <t>Chapel Ln PMT Feeder.csv               :</t>
  </si>
  <si>
    <t>Chapel Ln SS.csv                       :</t>
  </si>
  <si>
    <t>hhdc2$site: East Hill Costessey EHRE F2.c</t>
  </si>
  <si>
    <t>East Hill Costessey EHRE F2.csv        :</t>
  </si>
  <si>
    <t>hhdc2$site: East Hill Costessey EHRW F3.c</t>
  </si>
  <si>
    <t>East Hill Costessey EHRW F3.csv        :</t>
  </si>
  <si>
    <t>hhdc2$site: East Hill Costessey S DR F1.c</t>
  </si>
  <si>
    <t>East Hill Costessey S DR F1.csv        :</t>
  </si>
  <si>
    <t>Elm Crescent Dewbury Cl.csv            :</t>
  </si>
  <si>
    <t>Elm Crescent FDR.csv                   :</t>
  </si>
  <si>
    <t>Elm Crescent Gorse Wlk.csv             :</t>
  </si>
  <si>
    <t>Elm Crescent S Hickory Av.csv          :</t>
  </si>
  <si>
    <t>EP 10 Bancroft Cl.csv                  :</t>
  </si>
  <si>
    <t>EP 12 Fairbrother Court.csv            :</t>
  </si>
  <si>
    <t>EP 40A Norfolk Rd.csv                  :</t>
  </si>
  <si>
    <t>EP 5 Ventnor Close.csv                 :</t>
  </si>
  <si>
    <t>EP 53 Melrose  Close.csv               :</t>
  </si>
  <si>
    <t>EP 9 Coopers Close.csv                 :</t>
  </si>
  <si>
    <t>EP Priesthawes Svce.csv                :</t>
  </si>
  <si>
    <t>Fairview Rd Scott Cl F1.csv            :</t>
  </si>
  <si>
    <t>Fairview Rd Unknown Fdr.csv            :</t>
  </si>
  <si>
    <t>Forest Rd FREast.csv                   :</t>
  </si>
  <si>
    <t>Forest Rd Geranium Walk.csv            :</t>
  </si>
  <si>
    <t>Forest Rd LB261.csv                    :</t>
  </si>
  <si>
    <t>Forest Rd South.csv                    :</t>
  </si>
  <si>
    <t>Maple Dr E Chestnum T MD.csv           :</t>
  </si>
  <si>
    <t>hhdc2$site: Old Mill Nordelph OHL SVCE.cs</t>
  </si>
  <si>
    <t>Old Mill Nordelph OHL SVCE.csv         :</t>
  </si>
  <si>
    <t>Old Mill Nordelph SS.csv               :</t>
  </si>
  <si>
    <t>rea</t>
  </si>
  <si>
    <t>lA_min.kWatts.</t>
  </si>
  <si>
    <t>Priesthawes Service.csv                :</t>
  </si>
  <si>
    <t>Priesthawes Unknown F P2.csv           :</t>
  </si>
  <si>
    <t>Rambling Ct C Drive BI.csv             :</t>
  </si>
  <si>
    <t>Rambling Ct Howlands BJ.csv            :</t>
  </si>
  <si>
    <t>Rambling Ct Howlands BK.csv            :</t>
  </si>
  <si>
    <t>Rambling Ct RC4.csv                    :</t>
  </si>
  <si>
    <t>Rookery Fm INA 15,18 F1.csv            :</t>
  </si>
  <si>
    <t>hhdc2$site: Rookery Fm INA Units 11,12,14</t>
  </si>
  <si>
    <t>F2.csv</t>
  </si>
  <si>
    <t>real</t>
  </si>
  <si>
    <t>A_min.kW</t>
  </si>
  <si>
    <t>atts.</t>
  </si>
  <si>
    <t>Rookery Fm INA Units 11,12,14 F2.csv   :</t>
  </si>
  <si>
    <t>Southcroft F085.csv                    :</t>
  </si>
  <si>
    <t>Southcroft Pond Cl F83.csv             :</t>
  </si>
  <si>
    <t>Southcroft West Croft F82.csv          :</t>
  </si>
  <si>
    <t>Suffolk Rd Admirals Way.csv            :</t>
  </si>
  <si>
    <t>Suffolk Rd Albion Terr LB.csv          :</t>
  </si>
  <si>
    <t>Suffolk Rd SWay LB.csv                 :</t>
  </si>
  <si>
    <t>Suffolk Rd to LB.csv                   :</t>
  </si>
  <si>
    <t>U Staplefield Cmn P1.csv               :</t>
  </si>
  <si>
    <t>Village Bircham Newton P1.csv          :</t>
  </si>
  <si>
    <t>Village Bircham Service.csv            :</t>
  </si>
  <si>
    <t>realA_min.k</t>
  </si>
  <si>
    <t>Watts.</t>
  </si>
  <si>
    <t>Warninglid Lane.csv                    :</t>
  </si>
  <si>
    <t>YMCA F4.csv                            :</t>
  </si>
  <si>
    <t>YMCA MC S.csv                          :</t>
  </si>
  <si>
    <t>YMCA MCN.csv                           :</t>
  </si>
  <si>
    <t>YMCA UNKNOWN F2.csv                    :</t>
  </si>
  <si>
    <t>Site</t>
  </si>
  <si>
    <t>Start</t>
  </si>
  <si>
    <t>End</t>
  </si>
  <si>
    <t>Good</t>
  </si>
  <si>
    <t>Index</t>
  </si>
  <si>
    <t>Total Data Points</t>
  </si>
  <si>
    <t>NA Data Points</t>
  </si>
  <si>
    <t>Good Data Points</t>
  </si>
  <si>
    <t>Expected Data Points</t>
  </si>
  <si>
    <t>Days</t>
  </si>
  <si>
    <t>Data available</t>
  </si>
  <si>
    <t>Monitor Installed but no data available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</si>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</sst>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\ hh:mm:ss"/>
    <numFmt numFmtId="165" formatCode="_-* #,##0_-;\-* #,##0_-;_-* &quot;-&quot;??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43" fontId="0" fillId="0" borderId="0" xfId="1" applyFont="1"/>
    <xf numFmtId="164" fontId="0" fillId="0" borderId="0" xfId="0" applyNumberFormat="1"/>
    <xf numFmtId="9" fontId="0" fillId="0" borderId="0" xfId="2" applyFont="1"/>
    <xf numFmtId="165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Months of Data</a:t>
            </a:r>
          </a:p>
          <a:p>
            <a:pPr>
              <a:defRPr/>
            </a:pPr>
            <a:r>
              <a:rPr lang="en-GB"/>
              <a:t>30-Sep-13</a:t>
            </a:r>
            <a:r>
              <a:rPr lang="en-GB" baseline="0"/>
              <a:t> to 30-Sep-14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Data available</c:v>
                </c:pt>
              </c:strCache>
            </c:strRef>
          </c:tx>
          <c:invertIfNegative val="0"/>
          <c:cat>
            <c:strRef>
              <c:f>Sheet2!$B$2:$B$65</c:f>
              <c:strCache>
                <c:ptCount val="63"/>
                <c:pt idx="0">
                  <c:v>hhdc2$site: Maple Dr E Willows T Blackthorns F2.csv</c:v>
                </c:pt>
                <c:pt idx="1">
                  <c:v>hhdc2$site: Alverston Cl Carisbrook F3.csv</c:v>
                </c:pt>
                <c:pt idx="2">
                  <c:v>hhdc2$site: Alverston Cl F1.csv</c:v>
                </c:pt>
                <c:pt idx="3">
                  <c:v>hhdc2$site: Alverston Cl Shanklin F2.csv</c:v>
                </c:pt>
                <c:pt idx="4">
                  <c:v>hhdc2$site: Bancroft Cl F2.csv</c:v>
                </c:pt>
                <c:pt idx="5">
                  <c:v>hhdc2$site: Bancroft Cl Webster Cl F1.csv</c:v>
                </c:pt>
                <c:pt idx="6">
                  <c:v>hhdc2$site: Bankfield Way Culpeppers.csv</c:v>
                </c:pt>
                <c:pt idx="7">
                  <c:v>hhdc2$site: Bankfield Way Lurkins R.csv</c:v>
                </c:pt>
                <c:pt idx="8">
                  <c:v>hhdc2$site: Bankfield Way MDTCH LB.csv</c:v>
                </c:pt>
                <c:pt idx="9">
                  <c:v>hhdc2$site: Bankfield Way T Lurkins.csv</c:v>
                </c:pt>
                <c:pt idx="10">
                  <c:v>hhdc2$site: Carters Mead E F4.csv</c:v>
                </c:pt>
                <c:pt idx="11">
                  <c:v>hhdc2$site: Carters Mead F8.csv</c:v>
                </c:pt>
                <c:pt idx="12">
                  <c:v>hhdc2$site: Carters Mead T Potter St F5.csv</c:v>
                </c:pt>
                <c:pt idx="13">
                  <c:v>hhdc2$site: Carters Mead W F3.csv</c:v>
                </c:pt>
                <c:pt idx="14">
                  <c:v>hhdc2$site: Chapel Ln PMT Feeder.csv</c:v>
                </c:pt>
                <c:pt idx="15">
                  <c:v>hhdc2$site: Chapel Ln SS.csv</c:v>
                </c:pt>
                <c:pt idx="16">
                  <c:v>hhdc2$site: East Hill Costessey EHRE F2.csv</c:v>
                </c:pt>
                <c:pt idx="17">
                  <c:v>hhdc2$site: East Hill Costessey EHRW F3.csv</c:v>
                </c:pt>
                <c:pt idx="18">
                  <c:v>hhdc2$site: East Hill Costessey S DR F1.csv</c:v>
                </c:pt>
                <c:pt idx="19">
                  <c:v>hhdc2$site: Elm Crescent Dewbury Cl.csv</c:v>
                </c:pt>
                <c:pt idx="20">
                  <c:v>hhdc2$site: Elm Crescent FDR.csv</c:v>
                </c:pt>
                <c:pt idx="21">
                  <c:v>hhdc2$site: Elm Crescent Gorse Wlk.csv</c:v>
                </c:pt>
                <c:pt idx="22">
                  <c:v>hhdc2$site: Elm Crescent S Hickory Av.csv</c:v>
                </c:pt>
                <c:pt idx="23">
                  <c:v>hhdc2$site: EP 10 Bancroft Cl.csv</c:v>
                </c:pt>
                <c:pt idx="24">
                  <c:v>hhdc2$site: EP 12 Fairbrother Court.csv</c:v>
                </c:pt>
                <c:pt idx="25">
                  <c:v>hhdc2$site: EP 40A Norfolk Rd.csv</c:v>
                </c:pt>
                <c:pt idx="26">
                  <c:v>hhdc2$site: EP 5 Ventnor Close.csv</c:v>
                </c:pt>
                <c:pt idx="27">
                  <c:v>hhdc2$site: EP 53 Melrose  Close.csv</c:v>
                </c:pt>
                <c:pt idx="28">
                  <c:v>hhdc2$site: EP 9 Coopers Close.csv</c:v>
                </c:pt>
                <c:pt idx="29">
                  <c:v>hhdc2$site: EP Priesthawes Svce.csv</c:v>
                </c:pt>
                <c:pt idx="30">
                  <c:v>hhdc2$site: Fairview Rd Scott Cl F1.csv</c:v>
                </c:pt>
                <c:pt idx="31">
                  <c:v>hhdc2$site: Fairview Rd Unknown Fdr.csv</c:v>
                </c:pt>
                <c:pt idx="32">
                  <c:v>hhdc2$site: Forest Rd FREast.csv</c:v>
                </c:pt>
                <c:pt idx="33">
                  <c:v>hhdc2$site: Forest Rd Geranium Walk.csv</c:v>
                </c:pt>
                <c:pt idx="34">
                  <c:v>hhdc2$site: Forest Rd LB261.csv</c:v>
                </c:pt>
                <c:pt idx="35">
                  <c:v>hhdc2$site: Forest Rd South.csv</c:v>
                </c:pt>
                <c:pt idx="36">
                  <c:v>hhdc2$site: Maple Dr E Chestnum T MD.csv</c:v>
                </c:pt>
                <c:pt idx="37">
                  <c:v>hhdc2$site: Maple Dr E Willows T Blackthorns F2.csv</c:v>
                </c:pt>
                <c:pt idx="38">
                  <c:v>hhdc2$site: Old Mill Nordelph OHL SVCE.csv</c:v>
                </c:pt>
                <c:pt idx="39">
                  <c:v>hhdc2$site: Old Mill Nordelph SS.csv</c:v>
                </c:pt>
                <c:pt idx="40">
                  <c:v>hhdc2$site: Priesthawes Service.csv</c:v>
                </c:pt>
                <c:pt idx="41">
                  <c:v>hhdc2$site: Priesthawes Unknown F P2.csv</c:v>
                </c:pt>
                <c:pt idx="42">
                  <c:v>hhdc2$site: Rambling Ct C Drive BI.csv</c:v>
                </c:pt>
                <c:pt idx="43">
                  <c:v>hhdc2$site: Rambling Ct Howlands BJ.csv</c:v>
                </c:pt>
                <c:pt idx="44">
                  <c:v>hhdc2$site: Rambling Ct Howlands BK.csv</c:v>
                </c:pt>
                <c:pt idx="45">
                  <c:v>hhdc2$site: Rambling Ct RC4.csv</c:v>
                </c:pt>
                <c:pt idx="46">
                  <c:v>hhdc2$site: Rookery Fm INA 15,18 F1.csv</c:v>
                </c:pt>
                <c:pt idx="47">
                  <c:v>hhdc2$site: Rookery Fm INA Units 11,12,14F2.csv</c:v>
                </c:pt>
                <c:pt idx="48">
                  <c:v>hhdc2$site: Southcroft F085.csv</c:v>
                </c:pt>
                <c:pt idx="49">
                  <c:v>hhdc2$site: Southcroft Pond Cl F83.csv</c:v>
                </c:pt>
                <c:pt idx="50">
                  <c:v>hhdc2$site: Southcroft West Croft F82.csv</c:v>
                </c:pt>
                <c:pt idx="51">
                  <c:v>hhdc2$site: Suffolk Rd Admirals Way.csv</c:v>
                </c:pt>
                <c:pt idx="52">
                  <c:v>hhdc2$site: Suffolk Rd Albion Terr LB.csv</c:v>
                </c:pt>
                <c:pt idx="53">
                  <c:v>hhdc2$site: Suffolk Rd SWay LB.csv</c:v>
                </c:pt>
                <c:pt idx="54">
                  <c:v>hhdc2$site: Suffolk Rd to LB.csv</c:v>
                </c:pt>
                <c:pt idx="55">
                  <c:v>hhdc2$site: U Staplefield Cmn P1.csv</c:v>
                </c:pt>
                <c:pt idx="56">
                  <c:v>hhdc2$site: Village Bircham Newton P1.csv</c:v>
                </c:pt>
                <c:pt idx="57">
                  <c:v>hhdc2$site: Village Bircham Service.csv</c:v>
                </c:pt>
                <c:pt idx="58">
                  <c:v>hhdc2$site: Warninglid Lane.csv</c:v>
                </c:pt>
                <c:pt idx="59">
                  <c:v>hhdc2$site: YMCA F4.csv</c:v>
                </c:pt>
                <c:pt idx="60">
                  <c:v>hhdc2$site: YMCA MC S.csv</c:v>
                </c:pt>
                <c:pt idx="61">
                  <c:v>hhdc2$site: YMCA MCN.csv</c:v>
                </c:pt>
                <c:pt idx="62">
                  <c:v>hhdc2$site: YMCA UNKNOWN F2.csv</c:v>
                </c:pt>
              </c:strCache>
            </c:strRef>
          </c:cat>
          <c:val>
            <c:numRef>
              <c:f>Sheet2!$L$2:$L$65</c:f>
              <c:numCache>
                <c:formatCode>_(* #,##0.00_);_(* \(#,##0.00\);_(* "-"??_);_(@_)</c:formatCode>
                <c:ptCount val="64"/>
                <c:pt idx="0">
                  <c:v>7.9589041095890423</c:v>
                </c:pt>
                <c:pt idx="1">
                  <c:v>10.524657534246575</c:v>
                </c:pt>
                <c:pt idx="2">
                  <c:v>9.0945205479452049</c:v>
                </c:pt>
                <c:pt idx="3">
                  <c:v>9.1246575342465768</c:v>
                </c:pt>
                <c:pt idx="4">
                  <c:v>10.490410958904109</c:v>
                </c:pt>
                <c:pt idx="5">
                  <c:v>10.483561643835616</c:v>
                </c:pt>
                <c:pt idx="6">
                  <c:v>10.393150684931507</c:v>
                </c:pt>
                <c:pt idx="7">
                  <c:v>9.1643835616438363</c:v>
                </c:pt>
                <c:pt idx="8">
                  <c:v>8.4041095890410951</c:v>
                </c:pt>
                <c:pt idx="9">
                  <c:v>9.3164383561643831</c:v>
                </c:pt>
                <c:pt idx="10">
                  <c:v>11.084931506849315</c:v>
                </c:pt>
                <c:pt idx="11">
                  <c:v>10.916438356164385</c:v>
                </c:pt>
                <c:pt idx="12">
                  <c:v>10.997260273972602</c:v>
                </c:pt>
                <c:pt idx="13">
                  <c:v>11.026027397260275</c:v>
                </c:pt>
                <c:pt idx="14">
                  <c:v>9.4684931506849317</c:v>
                </c:pt>
                <c:pt idx="15">
                  <c:v>9.7684931506849324</c:v>
                </c:pt>
                <c:pt idx="16">
                  <c:v>11.328767123287671</c:v>
                </c:pt>
                <c:pt idx="17">
                  <c:v>11.306849315068494</c:v>
                </c:pt>
                <c:pt idx="18">
                  <c:v>11.223287671232876</c:v>
                </c:pt>
                <c:pt idx="19">
                  <c:v>10.760273972602739</c:v>
                </c:pt>
                <c:pt idx="20">
                  <c:v>10.801369863013699</c:v>
                </c:pt>
                <c:pt idx="21">
                  <c:v>10.702739726027398</c:v>
                </c:pt>
                <c:pt idx="22">
                  <c:v>9.4315068493150687</c:v>
                </c:pt>
                <c:pt idx="23">
                  <c:v>10.754794520547945</c:v>
                </c:pt>
                <c:pt idx="24">
                  <c:v>10.464383561643835</c:v>
                </c:pt>
                <c:pt idx="25">
                  <c:v>8.9054794520547951</c:v>
                </c:pt>
                <c:pt idx="26">
                  <c:v>8.9424657534246581</c:v>
                </c:pt>
                <c:pt idx="27">
                  <c:v>11.173972602739727</c:v>
                </c:pt>
                <c:pt idx="28">
                  <c:v>11.27945205479452</c:v>
                </c:pt>
                <c:pt idx="29">
                  <c:v>0</c:v>
                </c:pt>
                <c:pt idx="30">
                  <c:v>10.916438356164385</c:v>
                </c:pt>
                <c:pt idx="31">
                  <c:v>8.508219178082193</c:v>
                </c:pt>
                <c:pt idx="32">
                  <c:v>8.9506849315068493</c:v>
                </c:pt>
                <c:pt idx="33">
                  <c:v>8.9561643835616458</c:v>
                </c:pt>
                <c:pt idx="34">
                  <c:v>4.2068493150684931</c:v>
                </c:pt>
                <c:pt idx="35">
                  <c:v>8.9890410958904123</c:v>
                </c:pt>
                <c:pt idx="36">
                  <c:v>10.336986301369864</c:v>
                </c:pt>
                <c:pt idx="37">
                  <c:v>7.9589041095890423</c:v>
                </c:pt>
                <c:pt idx="38">
                  <c:v>6.88904109589041</c:v>
                </c:pt>
                <c:pt idx="39">
                  <c:v>7.8000000000000007</c:v>
                </c:pt>
                <c:pt idx="41">
                  <c:v>10.867123287671234</c:v>
                </c:pt>
                <c:pt idx="42">
                  <c:v>8.1109589041095909</c:v>
                </c:pt>
                <c:pt idx="43">
                  <c:v>10.450684931506849</c:v>
                </c:pt>
                <c:pt idx="44">
                  <c:v>9.0438356164383542</c:v>
                </c:pt>
                <c:pt idx="45">
                  <c:v>10.845205479452055</c:v>
                </c:pt>
                <c:pt idx="46">
                  <c:v>9.9602739726027387</c:v>
                </c:pt>
                <c:pt idx="47">
                  <c:v>9.9931506849315053</c:v>
                </c:pt>
                <c:pt idx="48">
                  <c:v>11.03013698630137</c:v>
                </c:pt>
                <c:pt idx="49">
                  <c:v>10.979452054794519</c:v>
                </c:pt>
                <c:pt idx="50">
                  <c:v>10.890410958904109</c:v>
                </c:pt>
                <c:pt idx="51">
                  <c:v>10.665753424657535</c:v>
                </c:pt>
                <c:pt idx="52">
                  <c:v>10.667123287671233</c:v>
                </c:pt>
                <c:pt idx="53">
                  <c:v>8.8643835616438356</c:v>
                </c:pt>
                <c:pt idx="54">
                  <c:v>10.839726027397258</c:v>
                </c:pt>
                <c:pt idx="55">
                  <c:v>8.7082191780821923</c:v>
                </c:pt>
                <c:pt idx="56">
                  <c:v>8.579452054794519</c:v>
                </c:pt>
                <c:pt idx="57">
                  <c:v>3.4876712328767123</c:v>
                </c:pt>
                <c:pt idx="58">
                  <c:v>0.20821917808219179</c:v>
                </c:pt>
                <c:pt idx="59">
                  <c:v>0</c:v>
                </c:pt>
                <c:pt idx="60">
                  <c:v>9.2150684931506852</c:v>
                </c:pt>
                <c:pt idx="61">
                  <c:v>9.5479452054794525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Monitor Installed but no data available</c:v>
                </c:pt>
              </c:strCache>
            </c:strRef>
          </c:tx>
          <c:invertIfNegative val="0"/>
          <c:cat>
            <c:strRef>
              <c:f>Sheet2!$B$2:$B$65</c:f>
              <c:strCache>
                <c:ptCount val="63"/>
                <c:pt idx="0">
                  <c:v>hhdc2$site: Maple Dr E Willows T Blackthorns F2.csv</c:v>
                </c:pt>
                <c:pt idx="1">
                  <c:v>hhdc2$site: Alverston Cl Carisbrook F3.csv</c:v>
                </c:pt>
                <c:pt idx="2">
                  <c:v>hhdc2$site: Alverston Cl F1.csv</c:v>
                </c:pt>
                <c:pt idx="3">
                  <c:v>hhdc2$site: Alverston Cl Shanklin F2.csv</c:v>
                </c:pt>
                <c:pt idx="4">
                  <c:v>hhdc2$site: Bancroft Cl F2.csv</c:v>
                </c:pt>
                <c:pt idx="5">
                  <c:v>hhdc2$site: Bancroft Cl Webster Cl F1.csv</c:v>
                </c:pt>
                <c:pt idx="6">
                  <c:v>hhdc2$site: Bankfield Way Culpeppers.csv</c:v>
                </c:pt>
                <c:pt idx="7">
                  <c:v>hhdc2$site: Bankfield Way Lurkins R.csv</c:v>
                </c:pt>
                <c:pt idx="8">
                  <c:v>hhdc2$site: Bankfield Way MDTCH LB.csv</c:v>
                </c:pt>
                <c:pt idx="9">
                  <c:v>hhdc2$site: Bankfield Way T Lurkins.csv</c:v>
                </c:pt>
                <c:pt idx="10">
                  <c:v>hhdc2$site: Carters Mead E F4.csv</c:v>
                </c:pt>
                <c:pt idx="11">
                  <c:v>hhdc2$site: Carters Mead F8.csv</c:v>
                </c:pt>
                <c:pt idx="12">
                  <c:v>hhdc2$site: Carters Mead T Potter St F5.csv</c:v>
                </c:pt>
                <c:pt idx="13">
                  <c:v>hhdc2$site: Carters Mead W F3.csv</c:v>
                </c:pt>
                <c:pt idx="14">
                  <c:v>hhdc2$site: Chapel Ln PMT Feeder.csv</c:v>
                </c:pt>
                <c:pt idx="15">
                  <c:v>hhdc2$site: Chapel Ln SS.csv</c:v>
                </c:pt>
                <c:pt idx="16">
                  <c:v>hhdc2$site: East Hill Costessey EHRE F2.csv</c:v>
                </c:pt>
                <c:pt idx="17">
                  <c:v>hhdc2$site: East Hill Costessey EHRW F3.csv</c:v>
                </c:pt>
                <c:pt idx="18">
                  <c:v>hhdc2$site: East Hill Costessey S DR F1.csv</c:v>
                </c:pt>
                <c:pt idx="19">
                  <c:v>hhdc2$site: Elm Crescent Dewbury Cl.csv</c:v>
                </c:pt>
                <c:pt idx="20">
                  <c:v>hhdc2$site: Elm Crescent FDR.csv</c:v>
                </c:pt>
                <c:pt idx="21">
                  <c:v>hhdc2$site: Elm Crescent Gorse Wlk.csv</c:v>
                </c:pt>
                <c:pt idx="22">
                  <c:v>hhdc2$site: Elm Crescent S Hickory Av.csv</c:v>
                </c:pt>
                <c:pt idx="23">
                  <c:v>hhdc2$site: EP 10 Bancroft Cl.csv</c:v>
                </c:pt>
                <c:pt idx="24">
                  <c:v>hhdc2$site: EP 12 Fairbrother Court.csv</c:v>
                </c:pt>
                <c:pt idx="25">
                  <c:v>hhdc2$site: EP 40A Norfolk Rd.csv</c:v>
                </c:pt>
                <c:pt idx="26">
                  <c:v>hhdc2$site: EP 5 Ventnor Close.csv</c:v>
                </c:pt>
                <c:pt idx="27">
                  <c:v>hhdc2$site: EP 53 Melrose  Close.csv</c:v>
                </c:pt>
                <c:pt idx="28">
                  <c:v>hhdc2$site: EP 9 Coopers Close.csv</c:v>
                </c:pt>
                <c:pt idx="29">
                  <c:v>hhdc2$site: EP Priesthawes Svce.csv</c:v>
                </c:pt>
                <c:pt idx="30">
                  <c:v>hhdc2$site: Fairview Rd Scott Cl F1.csv</c:v>
                </c:pt>
                <c:pt idx="31">
                  <c:v>hhdc2$site: Fairview Rd Unknown Fdr.csv</c:v>
                </c:pt>
                <c:pt idx="32">
                  <c:v>hhdc2$site: Forest Rd FREast.csv</c:v>
                </c:pt>
                <c:pt idx="33">
                  <c:v>hhdc2$site: Forest Rd Geranium Walk.csv</c:v>
                </c:pt>
                <c:pt idx="34">
                  <c:v>hhdc2$site: Forest Rd LB261.csv</c:v>
                </c:pt>
                <c:pt idx="35">
                  <c:v>hhdc2$site: Forest Rd South.csv</c:v>
                </c:pt>
                <c:pt idx="36">
                  <c:v>hhdc2$site: Maple Dr E Chestnum T MD.csv</c:v>
                </c:pt>
                <c:pt idx="37">
                  <c:v>hhdc2$site: Maple Dr E Willows T Blackthorns F2.csv</c:v>
                </c:pt>
                <c:pt idx="38">
                  <c:v>hhdc2$site: Old Mill Nordelph OHL SVCE.csv</c:v>
                </c:pt>
                <c:pt idx="39">
                  <c:v>hhdc2$site: Old Mill Nordelph SS.csv</c:v>
                </c:pt>
                <c:pt idx="40">
                  <c:v>hhdc2$site: Priesthawes Service.csv</c:v>
                </c:pt>
                <c:pt idx="41">
                  <c:v>hhdc2$site: Priesthawes Unknown F P2.csv</c:v>
                </c:pt>
                <c:pt idx="42">
                  <c:v>hhdc2$site: Rambling Ct C Drive BI.csv</c:v>
                </c:pt>
                <c:pt idx="43">
                  <c:v>hhdc2$site: Rambling Ct Howlands BJ.csv</c:v>
                </c:pt>
                <c:pt idx="44">
                  <c:v>hhdc2$site: Rambling Ct Howlands BK.csv</c:v>
                </c:pt>
                <c:pt idx="45">
                  <c:v>hhdc2$site: Rambling Ct RC4.csv</c:v>
                </c:pt>
                <c:pt idx="46">
                  <c:v>hhdc2$site: Rookery Fm INA 15,18 F1.csv</c:v>
                </c:pt>
                <c:pt idx="47">
                  <c:v>hhdc2$site: Rookery Fm INA Units 11,12,14F2.csv</c:v>
                </c:pt>
                <c:pt idx="48">
                  <c:v>hhdc2$site: Southcroft F085.csv</c:v>
                </c:pt>
                <c:pt idx="49">
                  <c:v>hhdc2$site: Southcroft Pond Cl F83.csv</c:v>
                </c:pt>
                <c:pt idx="50">
                  <c:v>hhdc2$site: Southcroft West Croft F82.csv</c:v>
                </c:pt>
                <c:pt idx="51">
                  <c:v>hhdc2$site: Suffolk Rd Admirals Way.csv</c:v>
                </c:pt>
                <c:pt idx="52">
                  <c:v>hhdc2$site: Suffolk Rd Albion Terr LB.csv</c:v>
                </c:pt>
                <c:pt idx="53">
                  <c:v>hhdc2$site: Suffolk Rd SWay LB.csv</c:v>
                </c:pt>
                <c:pt idx="54">
                  <c:v>hhdc2$site: Suffolk Rd to LB.csv</c:v>
                </c:pt>
                <c:pt idx="55">
                  <c:v>hhdc2$site: U Staplefield Cmn P1.csv</c:v>
                </c:pt>
                <c:pt idx="56">
                  <c:v>hhdc2$site: Village Bircham Newton P1.csv</c:v>
                </c:pt>
                <c:pt idx="57">
                  <c:v>hhdc2$site: Village Bircham Service.csv</c:v>
                </c:pt>
                <c:pt idx="58">
                  <c:v>hhdc2$site: Warninglid Lane.csv</c:v>
                </c:pt>
                <c:pt idx="59">
                  <c:v>hhdc2$site: YMCA F4.csv</c:v>
                </c:pt>
                <c:pt idx="60">
                  <c:v>hhdc2$site: YMCA MC S.csv</c:v>
                </c:pt>
                <c:pt idx="61">
                  <c:v>hhdc2$site: YMCA MCN.csv</c:v>
                </c:pt>
                <c:pt idx="62">
                  <c:v>hhdc2$site: YMCA UNKNOWN F2.csv</c:v>
                </c:pt>
              </c:strCache>
            </c:strRef>
          </c:cat>
          <c:val>
            <c:numRef>
              <c:f>Sheet2!$M$2:$M$65</c:f>
              <c:numCache>
                <c:formatCode>_(* #,##0.00_);_(* \(#,##0.00\);_(* "-"??_);_(@_)</c:formatCode>
                <c:ptCount val="64"/>
                <c:pt idx="0">
                  <c:v>4.0534246575342436</c:v>
                </c:pt>
                <c:pt idx="1">
                  <c:v>1.4876712328767105</c:v>
                </c:pt>
                <c:pt idx="2">
                  <c:v>2.917808219178081</c:v>
                </c:pt>
                <c:pt idx="3">
                  <c:v>2.8876712328767091</c:v>
                </c:pt>
                <c:pt idx="4">
                  <c:v>1.5219178082191771</c:v>
                </c:pt>
                <c:pt idx="5">
                  <c:v>1.5287671232876701</c:v>
                </c:pt>
                <c:pt idx="6">
                  <c:v>1.6191780821917785</c:v>
                </c:pt>
                <c:pt idx="7">
                  <c:v>2.8465753424658331</c:v>
                </c:pt>
                <c:pt idx="8">
                  <c:v>3.6082191780821908</c:v>
                </c:pt>
                <c:pt idx="9">
                  <c:v>2.6958904109589028</c:v>
                </c:pt>
                <c:pt idx="10">
                  <c:v>0.9273972602739704</c:v>
                </c:pt>
                <c:pt idx="11">
                  <c:v>1.0958904109589014</c:v>
                </c:pt>
                <c:pt idx="12">
                  <c:v>1.008219178082113</c:v>
                </c:pt>
                <c:pt idx="13">
                  <c:v>0.98630136986301054</c:v>
                </c:pt>
                <c:pt idx="14">
                  <c:v>1.2821917808219183</c:v>
                </c:pt>
                <c:pt idx="15">
                  <c:v>1.4452054794521327</c:v>
                </c:pt>
                <c:pt idx="16">
                  <c:v>0.68356164383561513</c:v>
                </c:pt>
                <c:pt idx="17">
                  <c:v>0.70547945205479223</c:v>
                </c:pt>
                <c:pt idx="18">
                  <c:v>0.78904109589040949</c:v>
                </c:pt>
                <c:pt idx="19">
                  <c:v>1.2520547945205465</c:v>
                </c:pt>
                <c:pt idx="20">
                  <c:v>1.210958904109587</c:v>
                </c:pt>
                <c:pt idx="21">
                  <c:v>1.3095890410958884</c:v>
                </c:pt>
                <c:pt idx="22">
                  <c:v>1.1424657534246574</c:v>
                </c:pt>
                <c:pt idx="23">
                  <c:v>1.1123287671233673</c:v>
                </c:pt>
                <c:pt idx="24">
                  <c:v>1.5027397260273982</c:v>
                </c:pt>
                <c:pt idx="25">
                  <c:v>3.1068493150684908</c:v>
                </c:pt>
                <c:pt idx="26">
                  <c:v>1.836986301369862</c:v>
                </c:pt>
                <c:pt idx="27">
                  <c:v>0.83835616438355842</c:v>
                </c:pt>
                <c:pt idx="28">
                  <c:v>0.73287671232876583</c:v>
                </c:pt>
                <c:pt idx="29">
                  <c:v>8.7465753424656736</c:v>
                </c:pt>
                <c:pt idx="30">
                  <c:v>1.0958904109589014</c:v>
                </c:pt>
                <c:pt idx="31">
                  <c:v>3.5041095890410929</c:v>
                </c:pt>
                <c:pt idx="32">
                  <c:v>3.0616438356164366</c:v>
                </c:pt>
                <c:pt idx="33">
                  <c:v>3.0561643835616401</c:v>
                </c:pt>
                <c:pt idx="34">
                  <c:v>7.8054794520547928</c:v>
                </c:pt>
                <c:pt idx="35">
                  <c:v>3.0232876712328736</c:v>
                </c:pt>
                <c:pt idx="36">
                  <c:v>1.6753424657534222</c:v>
                </c:pt>
                <c:pt idx="37">
                  <c:v>4.0534246575342436</c:v>
                </c:pt>
                <c:pt idx="38">
                  <c:v>3.7972602739725234</c:v>
                </c:pt>
                <c:pt idx="39">
                  <c:v>4.2123287671232852</c:v>
                </c:pt>
                <c:pt idx="41">
                  <c:v>1.1452054794520521</c:v>
                </c:pt>
                <c:pt idx="42">
                  <c:v>3.901369863013695</c:v>
                </c:pt>
                <c:pt idx="43">
                  <c:v>1.5616438356164366</c:v>
                </c:pt>
                <c:pt idx="44">
                  <c:v>2.9684931506849317</c:v>
                </c:pt>
                <c:pt idx="45">
                  <c:v>1.167123287671231</c:v>
                </c:pt>
                <c:pt idx="46">
                  <c:v>2.0520547945205472</c:v>
                </c:pt>
                <c:pt idx="47">
                  <c:v>2.0191780821917806</c:v>
                </c:pt>
                <c:pt idx="48">
                  <c:v>0.98219178082191583</c:v>
                </c:pt>
                <c:pt idx="49">
                  <c:v>1.0328767123287665</c:v>
                </c:pt>
                <c:pt idx="50">
                  <c:v>1.1219178082191767</c:v>
                </c:pt>
                <c:pt idx="51">
                  <c:v>1.3465753424657514</c:v>
                </c:pt>
                <c:pt idx="52">
                  <c:v>1.3452054794520532</c:v>
                </c:pt>
                <c:pt idx="53">
                  <c:v>3.1479452054794503</c:v>
                </c:pt>
                <c:pt idx="54">
                  <c:v>1.1726027397260275</c:v>
                </c:pt>
                <c:pt idx="55">
                  <c:v>3.3041095890410936</c:v>
                </c:pt>
                <c:pt idx="56">
                  <c:v>3.4328767123287669</c:v>
                </c:pt>
                <c:pt idx="57">
                  <c:v>8.5246575342465736</c:v>
                </c:pt>
                <c:pt idx="58">
                  <c:v>10.476712328767123</c:v>
                </c:pt>
                <c:pt idx="59">
                  <c:v>12.012328767123286</c:v>
                </c:pt>
                <c:pt idx="60">
                  <c:v>2.7972602739726007</c:v>
                </c:pt>
                <c:pt idx="61">
                  <c:v>2.4643835616438334</c:v>
                </c:pt>
                <c:pt idx="62">
                  <c:v>12.012328767123286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59456"/>
        <c:axId val="61477632"/>
      </c:barChart>
      <c:catAx>
        <c:axId val="61459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77632"/>
        <c:crosses val="autoZero"/>
        <c:auto val="1"/>
        <c:lblAlgn val="ctr"/>
        <c:lblOffset val="100"/>
        <c:noMultiLvlLbl val="0"/>
      </c:catAx>
      <c:valAx>
        <c:axId val="614776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61459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alf-hour data import summary FINAL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1"/>
  <sheetViews>
    <sheetView topLeftCell="A556" zoomScale="70" zoomScaleNormal="70" workbookViewId="0">
      <selection activeCell="H622" sqref="H622"/>
    </sheetView>
  </sheetViews>
  <sheetFormatPr defaultRowHeight="12.75" x14ac:dyDescent="0.2"/>
  <cols>
    <col min="1" max="1" width="39.140625" customWidth="1"/>
    <col min="2" max="2" width="7.85546875" customWidth="1"/>
    <col min="3" max="3" width="8.140625" customWidth="1"/>
    <col min="4" max="4" width="16.140625" customWidth="1"/>
    <col min="5" max="5" width="9.7109375" customWidth="1"/>
    <col min="6" max="6" width="42.85546875" customWidth="1"/>
    <col min="7" max="7" width="5.140625" customWidth="1"/>
    <col min="8" max="8" width="46.7109375" bestFit="1" customWidth="1"/>
    <col min="9" max="9" width="20.42578125" bestFit="1" customWidth="1"/>
    <col min="10" max="10" width="15.42578125" bestFit="1" customWidth="1"/>
    <col min="11" max="11" width="8.28515625" bestFit="1" customWidth="1"/>
    <col min="12" max="12" width="6.140625" bestFit="1" customWidth="1"/>
    <col min="13" max="13" width="6.140625" customWidth="1"/>
    <col min="14" max="14" width="15.42578125" bestFit="1" customWidth="1"/>
  </cols>
  <sheetData>
    <row r="1" spans="1:14" x14ac:dyDescent="0.2">
      <c r="G1" t="s">
        <v>165</v>
      </c>
      <c r="H1" t="s">
        <v>161</v>
      </c>
      <c r="I1" t="s">
        <v>162</v>
      </c>
      <c r="J1" t="s">
        <v>163</v>
      </c>
      <c r="K1" t="s">
        <v>75</v>
      </c>
      <c r="L1" t="s">
        <v>19</v>
      </c>
      <c r="M1" t="s">
        <v>164</v>
      </c>
    </row>
    <row r="2" spans="1:14" x14ac:dyDescent="0.2">
      <c r="A2" t="s">
        <v>76</v>
      </c>
      <c r="B2" t="s">
        <v>77</v>
      </c>
      <c r="C2" t="s">
        <v>15</v>
      </c>
      <c r="G2">
        <v>0</v>
      </c>
      <c r="H2" t="str">
        <f>CONCATENATE(A2,B2,C2)</f>
        <v>hhdc2$site: Maple Dr E Willows T Blackthorns F2.csv</v>
      </c>
      <c r="I2" s="1">
        <f>D4</f>
        <v>41547.125</v>
      </c>
      <c r="J2" s="1">
        <f>D9</f>
        <v>41912.458333333336</v>
      </c>
      <c r="K2">
        <f>B4</f>
        <v>6578</v>
      </c>
      <c r="L2">
        <f>F10</f>
        <v>768</v>
      </c>
      <c r="N2" s="2">
        <f>24*(J2-I2)</f>
        <v>8768.0000000000582</v>
      </c>
    </row>
    <row r="3" spans="1:14" x14ac:dyDescent="0.2">
      <c r="A3" t="s">
        <v>0</v>
      </c>
      <c r="B3" s="1" t="s">
        <v>1</v>
      </c>
      <c r="C3" s="1" t="s">
        <v>2</v>
      </c>
      <c r="D3" t="s">
        <v>29</v>
      </c>
      <c r="E3" t="s">
        <v>30</v>
      </c>
      <c r="F3" t="s">
        <v>31</v>
      </c>
      <c r="G3">
        <f>G2+1</f>
        <v>1</v>
      </c>
    </row>
    <row r="4" spans="1:14" x14ac:dyDescent="0.2">
      <c r="A4" t="s">
        <v>78</v>
      </c>
      <c r="B4">
        <v>6578</v>
      </c>
      <c r="C4" t="s">
        <v>3</v>
      </c>
      <c r="D4" s="1">
        <v>41547.125</v>
      </c>
      <c r="E4" t="s">
        <v>3</v>
      </c>
      <c r="F4">
        <v>-18.492999999999999</v>
      </c>
      <c r="G4">
        <f t="shared" ref="G4:G67" si="0">G3+1</f>
        <v>2</v>
      </c>
    </row>
    <row r="5" spans="1:14" x14ac:dyDescent="0.2">
      <c r="A5" t="s">
        <v>79</v>
      </c>
      <c r="B5">
        <v>0</v>
      </c>
      <c r="C5" t="s">
        <v>4</v>
      </c>
      <c r="D5" s="1">
        <v>41722.177083333336</v>
      </c>
      <c r="E5" t="s">
        <v>4</v>
      </c>
      <c r="F5">
        <v>-0.21249999999999999</v>
      </c>
      <c r="G5">
        <f t="shared" si="0"/>
        <v>3</v>
      </c>
      <c r="J5" s="1"/>
    </row>
    <row r="6" spans="1:14" x14ac:dyDescent="0.2">
      <c r="A6" t="s">
        <v>80</v>
      </c>
      <c r="B6">
        <v>0</v>
      </c>
      <c r="C6" t="s">
        <v>5</v>
      </c>
      <c r="D6" s="1">
        <v>41787.479166666664</v>
      </c>
      <c r="E6" t="s">
        <v>5</v>
      </c>
      <c r="F6">
        <v>4.9444999999999997</v>
      </c>
      <c r="G6">
        <f t="shared" si="0"/>
        <v>4</v>
      </c>
      <c r="J6" s="1"/>
    </row>
    <row r="7" spans="1:14" x14ac:dyDescent="0.2">
      <c r="A7" t="s">
        <v>81</v>
      </c>
      <c r="B7">
        <v>0</v>
      </c>
      <c r="C7" t="s">
        <v>6</v>
      </c>
      <c r="D7" s="1">
        <v>41767.605798611112</v>
      </c>
      <c r="E7" t="s">
        <v>6</v>
      </c>
      <c r="F7">
        <v>3.5106000000000002</v>
      </c>
      <c r="G7">
        <f t="shared" si="0"/>
        <v>5</v>
      </c>
      <c r="J7" s="1"/>
    </row>
    <row r="8" spans="1:14" x14ac:dyDescent="0.2">
      <c r="A8" t="s">
        <v>82</v>
      </c>
      <c r="B8">
        <v>0</v>
      </c>
      <c r="C8" t="s">
        <v>7</v>
      </c>
      <c r="D8" s="1">
        <v>41849.697916666664</v>
      </c>
      <c r="E8" t="s">
        <v>7</v>
      </c>
      <c r="F8">
        <v>8.1722999999999999</v>
      </c>
      <c r="G8">
        <f t="shared" si="0"/>
        <v>6</v>
      </c>
      <c r="J8" s="1"/>
    </row>
    <row r="9" spans="1:14" x14ac:dyDescent="0.2">
      <c r="A9" t="s">
        <v>83</v>
      </c>
      <c r="B9">
        <v>0</v>
      </c>
      <c r="C9" t="s">
        <v>8</v>
      </c>
      <c r="D9" s="1">
        <v>41912.458333333336</v>
      </c>
      <c r="E9" t="s">
        <v>8</v>
      </c>
      <c r="F9">
        <v>26.667000000000002</v>
      </c>
      <c r="G9">
        <f t="shared" si="0"/>
        <v>7</v>
      </c>
      <c r="J9" s="1"/>
    </row>
    <row r="10" spans="1:14" x14ac:dyDescent="0.2">
      <c r="A10" t="s">
        <v>84</v>
      </c>
      <c r="B10">
        <v>0</v>
      </c>
      <c r="C10" t="s">
        <v>9</v>
      </c>
      <c r="D10">
        <v>764</v>
      </c>
      <c r="E10" t="s">
        <v>9</v>
      </c>
      <c r="F10">
        <v>768</v>
      </c>
      <c r="G10">
        <f t="shared" si="0"/>
        <v>8</v>
      </c>
      <c r="J10" s="1"/>
    </row>
    <row r="11" spans="1:14" x14ac:dyDescent="0.2">
      <c r="G11">
        <f t="shared" si="0"/>
        <v>9</v>
      </c>
    </row>
    <row r="12" spans="1:14" x14ac:dyDescent="0.2">
      <c r="A12" t="s">
        <v>85</v>
      </c>
      <c r="B12" t="s">
        <v>13</v>
      </c>
      <c r="G12">
        <f t="shared" si="0"/>
        <v>10</v>
      </c>
      <c r="H12" t="str">
        <f t="shared" ref="H12" si="1">CONCATENATE(A12,B12,C12)</f>
        <v>hhdc2$site: Alverston Cl Carisbrook F3.csv</v>
      </c>
      <c r="I12" s="1">
        <f t="shared" ref="I12" si="2">D14</f>
        <v>41547.125</v>
      </c>
      <c r="J12" s="1">
        <f t="shared" ref="J12" si="3">D19</f>
        <v>41912.5</v>
      </c>
      <c r="K12">
        <f t="shared" ref="K12" si="4">B14</f>
        <v>8374</v>
      </c>
      <c r="L12">
        <f t="shared" ref="L12" si="5">F20</f>
        <v>691</v>
      </c>
      <c r="N12" s="2">
        <f>24*(J12-I12)</f>
        <v>8769</v>
      </c>
    </row>
    <row r="13" spans="1:14" x14ac:dyDescent="0.2">
      <c r="A13" t="s">
        <v>25</v>
      </c>
      <c r="B13" s="1" t="s">
        <v>2</v>
      </c>
      <c r="C13" s="1"/>
      <c r="D13" t="s">
        <v>86</v>
      </c>
      <c r="E13" t="s">
        <v>87</v>
      </c>
      <c r="G13">
        <f t="shared" si="0"/>
        <v>11</v>
      </c>
    </row>
    <row r="14" spans="1:14" x14ac:dyDescent="0.2">
      <c r="A14" t="s">
        <v>79</v>
      </c>
      <c r="B14">
        <v>8374</v>
      </c>
      <c r="C14" t="s">
        <v>3</v>
      </c>
      <c r="D14" s="1">
        <v>41547.125</v>
      </c>
      <c r="E14" t="s">
        <v>3</v>
      </c>
      <c r="F14">
        <v>2.0310000000000001</v>
      </c>
      <c r="G14">
        <f t="shared" si="0"/>
        <v>12</v>
      </c>
    </row>
    <row r="15" spans="1:14" x14ac:dyDescent="0.2">
      <c r="A15" t="s">
        <v>80</v>
      </c>
      <c r="B15">
        <v>0</v>
      </c>
      <c r="C15" t="s">
        <v>4</v>
      </c>
      <c r="D15" s="1">
        <v>41645.260416666664</v>
      </c>
      <c r="E15" t="s">
        <v>4</v>
      </c>
      <c r="F15">
        <v>6.8</v>
      </c>
      <c r="G15">
        <f t="shared" si="0"/>
        <v>13</v>
      </c>
      <c r="J15" s="1"/>
    </row>
    <row r="16" spans="1:14" x14ac:dyDescent="0.2">
      <c r="A16" t="s">
        <v>81</v>
      </c>
      <c r="B16">
        <v>0</v>
      </c>
      <c r="C16" t="s">
        <v>5</v>
      </c>
      <c r="D16" s="1">
        <v>41748.1875</v>
      </c>
      <c r="E16" t="s">
        <v>5</v>
      </c>
      <c r="F16">
        <v>8.4589999999999996</v>
      </c>
      <c r="G16">
        <f t="shared" si="0"/>
        <v>14</v>
      </c>
      <c r="J16" s="1"/>
    </row>
    <row r="17" spans="1:14" x14ac:dyDescent="0.2">
      <c r="A17" t="s">
        <v>82</v>
      </c>
      <c r="B17">
        <v>0</v>
      </c>
      <c r="C17" t="s">
        <v>6</v>
      </c>
      <c r="D17" s="1">
        <v>41738.221215277779</v>
      </c>
      <c r="E17" t="s">
        <v>6</v>
      </c>
      <c r="F17">
        <v>9.5129999999999999</v>
      </c>
      <c r="G17">
        <f t="shared" si="0"/>
        <v>15</v>
      </c>
      <c r="J17" s="1"/>
    </row>
    <row r="18" spans="1:14" x14ac:dyDescent="0.2">
      <c r="A18" t="s">
        <v>83</v>
      </c>
      <c r="B18">
        <v>0</v>
      </c>
      <c r="C18" t="s">
        <v>7</v>
      </c>
      <c r="D18" s="1">
        <v>41830.072916666664</v>
      </c>
      <c r="E18" t="s">
        <v>7</v>
      </c>
      <c r="F18">
        <v>11.725</v>
      </c>
      <c r="G18">
        <f t="shared" si="0"/>
        <v>16</v>
      </c>
      <c r="J18" s="1"/>
    </row>
    <row r="19" spans="1:14" x14ac:dyDescent="0.2">
      <c r="A19" t="s">
        <v>88</v>
      </c>
      <c r="B19">
        <v>0</v>
      </c>
      <c r="C19" t="s">
        <v>8</v>
      </c>
      <c r="D19" s="1">
        <v>41912.5</v>
      </c>
      <c r="E19" t="s">
        <v>8</v>
      </c>
      <c r="F19">
        <v>26.573</v>
      </c>
      <c r="G19">
        <f t="shared" si="0"/>
        <v>17</v>
      </c>
      <c r="J19" s="1"/>
    </row>
    <row r="20" spans="1:14" x14ac:dyDescent="0.2">
      <c r="A20" t="s">
        <v>84</v>
      </c>
      <c r="B20">
        <v>0</v>
      </c>
      <c r="C20" t="s">
        <v>9</v>
      </c>
      <c r="D20">
        <v>692</v>
      </c>
      <c r="E20" t="s">
        <v>9</v>
      </c>
      <c r="F20">
        <v>691</v>
      </c>
      <c r="G20">
        <f t="shared" si="0"/>
        <v>18</v>
      </c>
      <c r="J20" s="1"/>
    </row>
    <row r="21" spans="1:14" x14ac:dyDescent="0.2">
      <c r="A21" t="s">
        <v>89</v>
      </c>
      <c r="B21" t="s">
        <v>10</v>
      </c>
      <c r="C21" t="s">
        <v>10</v>
      </c>
      <c r="D21" t="s">
        <v>11</v>
      </c>
      <c r="E21" t="s">
        <v>10</v>
      </c>
      <c r="F21" t="s">
        <v>90</v>
      </c>
      <c r="G21">
        <f t="shared" si="0"/>
        <v>19</v>
      </c>
    </row>
    <row r="22" spans="1:14" x14ac:dyDescent="0.2">
      <c r="A22" t="s">
        <v>12</v>
      </c>
      <c r="G22">
        <f t="shared" si="0"/>
        <v>20</v>
      </c>
      <c r="H22" t="str">
        <f t="shared" ref="H22" si="6">CONCATENATE(A22,B22,C22)</f>
        <v>hhdc2$site: Alverston Cl F1.csv</v>
      </c>
      <c r="I22" s="1">
        <f t="shared" ref="I22" si="7">D24</f>
        <v>41547.125</v>
      </c>
      <c r="J22" s="1">
        <f t="shared" ref="J22" si="8">D29</f>
        <v>41912.5</v>
      </c>
      <c r="K22">
        <f t="shared" ref="K22" si="9">B24</f>
        <v>8399</v>
      </c>
      <c r="L22">
        <f t="shared" ref="L22" si="10">F30</f>
        <v>1760</v>
      </c>
      <c r="N22" s="2">
        <f>24*(J22-I22)</f>
        <v>8769</v>
      </c>
    </row>
    <row r="23" spans="1:14" x14ac:dyDescent="0.2">
      <c r="A23" t="s">
        <v>25</v>
      </c>
      <c r="B23" s="1" t="s">
        <v>2</v>
      </c>
      <c r="C23" s="1"/>
      <c r="D23" t="s">
        <v>86</v>
      </c>
      <c r="E23" t="s">
        <v>87</v>
      </c>
      <c r="G23">
        <f t="shared" si="0"/>
        <v>21</v>
      </c>
    </row>
    <row r="24" spans="1:14" x14ac:dyDescent="0.2">
      <c r="A24" t="s">
        <v>80</v>
      </c>
      <c r="B24">
        <v>8399</v>
      </c>
      <c r="C24" t="s">
        <v>3</v>
      </c>
      <c r="D24" s="1">
        <v>41547.125</v>
      </c>
      <c r="E24" t="s">
        <v>3</v>
      </c>
      <c r="F24">
        <v>-0.54600000000000004</v>
      </c>
      <c r="G24">
        <f t="shared" si="0"/>
        <v>22</v>
      </c>
    </row>
    <row r="25" spans="1:14" x14ac:dyDescent="0.2">
      <c r="A25" t="s">
        <v>79</v>
      </c>
      <c r="B25">
        <v>0</v>
      </c>
      <c r="C25" t="s">
        <v>4</v>
      </c>
      <c r="D25" s="1">
        <v>41690.09375</v>
      </c>
      <c r="E25" t="s">
        <v>4</v>
      </c>
      <c r="F25">
        <v>6.6449999999999996</v>
      </c>
      <c r="G25">
        <f t="shared" si="0"/>
        <v>23</v>
      </c>
      <c r="J25" s="1"/>
    </row>
    <row r="26" spans="1:14" x14ac:dyDescent="0.2">
      <c r="A26" t="s">
        <v>81</v>
      </c>
      <c r="B26">
        <v>0</v>
      </c>
      <c r="C26" t="s">
        <v>5</v>
      </c>
      <c r="D26" s="1">
        <v>41770.729166666664</v>
      </c>
      <c r="E26" t="s">
        <v>5</v>
      </c>
      <c r="F26">
        <v>8.35</v>
      </c>
      <c r="G26">
        <f t="shared" si="0"/>
        <v>24</v>
      </c>
      <c r="J26" s="1"/>
    </row>
    <row r="27" spans="1:14" x14ac:dyDescent="0.2">
      <c r="A27" t="s">
        <v>82</v>
      </c>
      <c r="B27">
        <v>0</v>
      </c>
      <c r="C27" t="s">
        <v>6</v>
      </c>
      <c r="D27" s="1">
        <v>41750.946736111109</v>
      </c>
      <c r="E27" t="s">
        <v>6</v>
      </c>
      <c r="F27">
        <v>9.8610000000000007</v>
      </c>
      <c r="G27">
        <f t="shared" si="0"/>
        <v>25</v>
      </c>
      <c r="J27" s="1"/>
    </row>
    <row r="28" spans="1:14" x14ac:dyDescent="0.2">
      <c r="A28" t="s">
        <v>83</v>
      </c>
      <c r="B28">
        <v>0</v>
      </c>
      <c r="C28" t="s">
        <v>7</v>
      </c>
      <c r="D28" s="1">
        <v>41841.03125</v>
      </c>
      <c r="E28" t="s">
        <v>7</v>
      </c>
      <c r="F28">
        <v>12.909000000000001</v>
      </c>
      <c r="G28">
        <f t="shared" si="0"/>
        <v>26</v>
      </c>
      <c r="J28" s="1"/>
    </row>
    <row r="29" spans="1:14" x14ac:dyDescent="0.2">
      <c r="A29" t="s">
        <v>88</v>
      </c>
      <c r="B29">
        <v>0</v>
      </c>
      <c r="C29" t="s">
        <v>8</v>
      </c>
      <c r="D29" s="1">
        <v>41912.5</v>
      </c>
      <c r="E29" t="s">
        <v>8</v>
      </c>
      <c r="F29">
        <v>35.447000000000003</v>
      </c>
      <c r="G29">
        <f t="shared" si="0"/>
        <v>27</v>
      </c>
      <c r="J29" s="1"/>
    </row>
    <row r="30" spans="1:14" x14ac:dyDescent="0.2">
      <c r="A30" t="s">
        <v>84</v>
      </c>
      <c r="B30">
        <v>0</v>
      </c>
      <c r="C30" t="s">
        <v>9</v>
      </c>
      <c r="D30">
        <v>1761</v>
      </c>
      <c r="E30" t="s">
        <v>9</v>
      </c>
      <c r="F30">
        <v>1760</v>
      </c>
      <c r="G30">
        <f t="shared" si="0"/>
        <v>28</v>
      </c>
      <c r="J30" s="1"/>
    </row>
    <row r="31" spans="1:14" x14ac:dyDescent="0.2">
      <c r="A31" t="s">
        <v>89</v>
      </c>
      <c r="B31" t="s">
        <v>10</v>
      </c>
      <c r="C31" t="s">
        <v>10</v>
      </c>
      <c r="D31" t="s">
        <v>11</v>
      </c>
      <c r="E31" t="s">
        <v>10</v>
      </c>
      <c r="F31" t="s">
        <v>90</v>
      </c>
      <c r="G31">
        <f t="shared" si="0"/>
        <v>29</v>
      </c>
    </row>
    <row r="32" spans="1:14" x14ac:dyDescent="0.2">
      <c r="A32" t="s">
        <v>37</v>
      </c>
      <c r="G32">
        <f t="shared" si="0"/>
        <v>30</v>
      </c>
      <c r="H32" t="str">
        <f t="shared" ref="H32" si="11">CONCATENATE(A32,B32,C32)</f>
        <v>hhdc2$site: Alverston Cl Shanklin F2.csv</v>
      </c>
      <c r="I32" s="1">
        <f t="shared" ref="I32" si="12">D34</f>
        <v>41547.125</v>
      </c>
      <c r="J32" s="1">
        <f t="shared" ref="J32" si="13">D39</f>
        <v>41912.5</v>
      </c>
      <c r="K32">
        <f t="shared" ref="K32" si="14">B34</f>
        <v>8805</v>
      </c>
      <c r="L32">
        <f t="shared" ref="L32" si="15">F40</f>
        <v>2144</v>
      </c>
      <c r="N32" s="2">
        <f>24*(J32-I32)</f>
        <v>8769</v>
      </c>
    </row>
    <row r="33" spans="1:14" x14ac:dyDescent="0.2">
      <c r="A33" t="s">
        <v>25</v>
      </c>
      <c r="B33" s="1" t="s">
        <v>2</v>
      </c>
      <c r="C33" s="1"/>
      <c r="D33" t="s">
        <v>86</v>
      </c>
      <c r="E33" t="s">
        <v>87</v>
      </c>
      <c r="G33">
        <f t="shared" si="0"/>
        <v>31</v>
      </c>
    </row>
    <row r="34" spans="1:14" x14ac:dyDescent="0.2">
      <c r="A34" t="s">
        <v>81</v>
      </c>
      <c r="B34">
        <v>8805</v>
      </c>
      <c r="C34" t="s">
        <v>3</v>
      </c>
      <c r="D34" s="1">
        <v>41547.125</v>
      </c>
      <c r="E34" t="s">
        <v>3</v>
      </c>
      <c r="F34">
        <v>5.532</v>
      </c>
      <c r="G34">
        <f t="shared" si="0"/>
        <v>32</v>
      </c>
    </row>
    <row r="35" spans="1:14" x14ac:dyDescent="0.2">
      <c r="A35" t="s">
        <v>79</v>
      </c>
      <c r="B35">
        <v>0</v>
      </c>
      <c r="C35" t="s">
        <v>4</v>
      </c>
      <c r="D35" s="1">
        <v>41634.416666666664</v>
      </c>
      <c r="E35" t="s">
        <v>4</v>
      </c>
      <c r="F35">
        <v>9.359</v>
      </c>
      <c r="G35">
        <f t="shared" si="0"/>
        <v>33</v>
      </c>
      <c r="J35" s="1"/>
    </row>
    <row r="36" spans="1:14" x14ac:dyDescent="0.2">
      <c r="A36" t="s">
        <v>80</v>
      </c>
      <c r="B36">
        <v>0</v>
      </c>
      <c r="C36" t="s">
        <v>5</v>
      </c>
      <c r="D36" s="1">
        <v>41767.208333333336</v>
      </c>
      <c r="E36" t="s">
        <v>5</v>
      </c>
      <c r="F36">
        <v>12.022</v>
      </c>
      <c r="G36">
        <f t="shared" si="0"/>
        <v>34</v>
      </c>
      <c r="J36" s="1"/>
    </row>
    <row r="37" spans="1:14" x14ac:dyDescent="0.2">
      <c r="A37" t="s">
        <v>82</v>
      </c>
      <c r="B37">
        <v>0</v>
      </c>
      <c r="C37" t="s">
        <v>6</v>
      </c>
      <c r="D37" s="1">
        <v>41746.149756944447</v>
      </c>
      <c r="E37" t="s">
        <v>6</v>
      </c>
      <c r="F37">
        <v>13.537000000000001</v>
      </c>
      <c r="G37">
        <f t="shared" si="0"/>
        <v>35</v>
      </c>
      <c r="J37" s="1"/>
    </row>
    <row r="38" spans="1:14" x14ac:dyDescent="0.2">
      <c r="A38" t="s">
        <v>83</v>
      </c>
      <c r="B38">
        <v>0</v>
      </c>
      <c r="C38" t="s">
        <v>7</v>
      </c>
      <c r="D38" s="1">
        <v>41841.125</v>
      </c>
      <c r="E38" t="s">
        <v>7</v>
      </c>
      <c r="F38">
        <v>16.84</v>
      </c>
      <c r="G38">
        <f t="shared" si="0"/>
        <v>36</v>
      </c>
      <c r="J38" s="1"/>
    </row>
    <row r="39" spans="1:14" x14ac:dyDescent="0.2">
      <c r="A39" t="s">
        <v>88</v>
      </c>
      <c r="B39">
        <v>0</v>
      </c>
      <c r="C39" t="s">
        <v>8</v>
      </c>
      <c r="D39" s="1">
        <v>41912.5</v>
      </c>
      <c r="E39" t="s">
        <v>8</v>
      </c>
      <c r="F39">
        <v>37.917999999999999</v>
      </c>
      <c r="G39">
        <f t="shared" si="0"/>
        <v>37</v>
      </c>
      <c r="J39" s="1"/>
    </row>
    <row r="40" spans="1:14" x14ac:dyDescent="0.2">
      <c r="A40" t="s">
        <v>84</v>
      </c>
      <c r="B40">
        <v>0</v>
      </c>
      <c r="C40" t="s">
        <v>9</v>
      </c>
      <c r="D40">
        <v>2144</v>
      </c>
      <c r="E40" t="s">
        <v>9</v>
      </c>
      <c r="F40">
        <v>2144</v>
      </c>
      <c r="G40">
        <f t="shared" si="0"/>
        <v>38</v>
      </c>
      <c r="J40" s="1"/>
    </row>
    <row r="41" spans="1:14" x14ac:dyDescent="0.2">
      <c r="A41" t="s">
        <v>89</v>
      </c>
      <c r="B41" t="s">
        <v>10</v>
      </c>
      <c r="C41" t="s">
        <v>10</v>
      </c>
      <c r="D41" t="s">
        <v>11</v>
      </c>
      <c r="E41" t="s">
        <v>10</v>
      </c>
      <c r="F41" t="s">
        <v>90</v>
      </c>
      <c r="G41">
        <f t="shared" si="0"/>
        <v>39</v>
      </c>
    </row>
    <row r="42" spans="1:14" x14ac:dyDescent="0.2">
      <c r="A42" t="s">
        <v>14</v>
      </c>
      <c r="G42">
        <f t="shared" si="0"/>
        <v>40</v>
      </c>
      <c r="H42" t="str">
        <f t="shared" ref="H42" si="16">CONCATENATE(A42,B42,C42)</f>
        <v>hhdc2$site: Bancroft Cl F2.csv</v>
      </c>
      <c r="I42" s="1">
        <f t="shared" ref="I42" si="17">D44</f>
        <v>41547.125</v>
      </c>
      <c r="J42" s="1">
        <f t="shared" ref="J42" si="18">D49</f>
        <v>41912.458333333336</v>
      </c>
      <c r="K42">
        <f t="shared" ref="K42" si="19">B44</f>
        <v>7822</v>
      </c>
      <c r="L42">
        <f t="shared" ref="L42" si="20">F50</f>
        <v>164</v>
      </c>
      <c r="N42" s="2">
        <f>24*(J42-I42)</f>
        <v>8768.0000000000582</v>
      </c>
    </row>
    <row r="43" spans="1:14" x14ac:dyDescent="0.2">
      <c r="A43" t="s">
        <v>25</v>
      </c>
      <c r="B43" s="1" t="s">
        <v>2</v>
      </c>
      <c r="C43" s="1"/>
      <c r="D43" t="s">
        <v>86</v>
      </c>
      <c r="E43" t="s">
        <v>87</v>
      </c>
      <c r="G43">
        <f t="shared" si="0"/>
        <v>41</v>
      </c>
    </row>
    <row r="44" spans="1:14" x14ac:dyDescent="0.2">
      <c r="A44" t="s">
        <v>82</v>
      </c>
      <c r="B44">
        <v>7822</v>
      </c>
      <c r="C44" t="s">
        <v>3</v>
      </c>
      <c r="D44" s="1">
        <v>41547.125</v>
      </c>
      <c r="E44" t="s">
        <v>3</v>
      </c>
      <c r="F44">
        <v>1.4219999999999999</v>
      </c>
      <c r="G44">
        <f t="shared" si="0"/>
        <v>42</v>
      </c>
    </row>
    <row r="45" spans="1:14" x14ac:dyDescent="0.2">
      <c r="A45" t="s">
        <v>79</v>
      </c>
      <c r="B45">
        <v>0</v>
      </c>
      <c r="C45" t="s">
        <v>4</v>
      </c>
      <c r="D45" s="1">
        <v>41650.71875</v>
      </c>
      <c r="E45" t="s">
        <v>4</v>
      </c>
      <c r="F45">
        <v>4.702</v>
      </c>
      <c r="G45">
        <f t="shared" si="0"/>
        <v>43</v>
      </c>
      <c r="J45" s="1"/>
    </row>
    <row r="46" spans="1:14" x14ac:dyDescent="0.2">
      <c r="A46" t="s">
        <v>80</v>
      </c>
      <c r="B46">
        <v>0</v>
      </c>
      <c r="C46" t="s">
        <v>5</v>
      </c>
      <c r="D46" s="1">
        <v>41742.520833333336</v>
      </c>
      <c r="E46" t="s">
        <v>5</v>
      </c>
      <c r="F46">
        <v>7.452</v>
      </c>
      <c r="G46">
        <f t="shared" si="0"/>
        <v>44</v>
      </c>
      <c r="J46" s="1"/>
    </row>
    <row r="47" spans="1:14" x14ac:dyDescent="0.2">
      <c r="A47" t="s">
        <v>81</v>
      </c>
      <c r="B47">
        <v>0</v>
      </c>
      <c r="C47" t="s">
        <v>6</v>
      </c>
      <c r="D47" s="1">
        <v>41736.150625000002</v>
      </c>
      <c r="E47" t="s">
        <v>6</v>
      </c>
      <c r="F47">
        <v>9.0069999999999997</v>
      </c>
      <c r="G47">
        <f t="shared" si="0"/>
        <v>45</v>
      </c>
      <c r="J47" s="1"/>
    </row>
    <row r="48" spans="1:14" x14ac:dyDescent="0.2">
      <c r="A48" t="s">
        <v>83</v>
      </c>
      <c r="B48">
        <v>0</v>
      </c>
      <c r="C48" t="s">
        <v>7</v>
      </c>
      <c r="D48" s="1">
        <v>41828.114583333336</v>
      </c>
      <c r="E48" t="s">
        <v>7</v>
      </c>
      <c r="F48">
        <v>11.297000000000001</v>
      </c>
      <c r="G48">
        <f t="shared" si="0"/>
        <v>46</v>
      </c>
      <c r="J48" s="1"/>
    </row>
    <row r="49" spans="1:14" x14ac:dyDescent="0.2">
      <c r="A49" t="s">
        <v>88</v>
      </c>
      <c r="B49">
        <v>0</v>
      </c>
      <c r="C49" t="s">
        <v>8</v>
      </c>
      <c r="D49" s="1">
        <v>41912.458333333336</v>
      </c>
      <c r="E49" t="s">
        <v>8</v>
      </c>
      <c r="F49">
        <v>42.271999999999998</v>
      </c>
      <c r="G49">
        <f t="shared" si="0"/>
        <v>47</v>
      </c>
      <c r="J49" s="1"/>
    </row>
    <row r="50" spans="1:14" x14ac:dyDescent="0.2">
      <c r="A50" t="s">
        <v>84</v>
      </c>
      <c r="B50">
        <v>0</v>
      </c>
      <c r="C50" t="s">
        <v>9</v>
      </c>
      <c r="D50">
        <v>132</v>
      </c>
      <c r="E50" t="s">
        <v>9</v>
      </c>
      <c r="F50">
        <v>164</v>
      </c>
      <c r="G50">
        <f t="shared" si="0"/>
        <v>48</v>
      </c>
      <c r="J50" s="1"/>
    </row>
    <row r="51" spans="1:14" x14ac:dyDescent="0.2">
      <c r="A51" t="s">
        <v>89</v>
      </c>
      <c r="B51" t="s">
        <v>10</v>
      </c>
      <c r="C51" t="s">
        <v>10</v>
      </c>
      <c r="D51" t="s">
        <v>11</v>
      </c>
      <c r="E51" t="s">
        <v>10</v>
      </c>
      <c r="F51" t="s">
        <v>90</v>
      </c>
      <c r="G51">
        <f t="shared" si="0"/>
        <v>49</v>
      </c>
    </row>
    <row r="52" spans="1:14" x14ac:dyDescent="0.2">
      <c r="A52" t="s">
        <v>38</v>
      </c>
      <c r="G52">
        <f t="shared" si="0"/>
        <v>50</v>
      </c>
      <c r="H52" t="str">
        <f t="shared" ref="H52" si="21">CONCATENATE(A52,B52,C52)</f>
        <v>hhdc2$site: Bancroft Cl Webster Cl F1.csv</v>
      </c>
      <c r="I52" s="1">
        <f t="shared" ref="I52" si="22">D54</f>
        <v>41547.125</v>
      </c>
      <c r="J52" s="1">
        <f t="shared" ref="J52" si="23">D59</f>
        <v>41912.5</v>
      </c>
      <c r="K52">
        <f t="shared" ref="K52" si="24">B54</f>
        <v>7969</v>
      </c>
      <c r="L52">
        <f t="shared" ref="L52" si="25">F60</f>
        <v>316</v>
      </c>
      <c r="N52" s="2">
        <f>24*(J52-I52)</f>
        <v>8769</v>
      </c>
    </row>
    <row r="53" spans="1:14" x14ac:dyDescent="0.2">
      <c r="A53" t="s">
        <v>25</v>
      </c>
      <c r="B53" s="1" t="s">
        <v>2</v>
      </c>
      <c r="C53" s="1"/>
      <c r="D53" t="s">
        <v>86</v>
      </c>
      <c r="E53" t="s">
        <v>87</v>
      </c>
      <c r="G53">
        <f t="shared" si="0"/>
        <v>51</v>
      </c>
    </row>
    <row r="54" spans="1:14" x14ac:dyDescent="0.2">
      <c r="A54" t="s">
        <v>83</v>
      </c>
      <c r="B54">
        <v>7969</v>
      </c>
      <c r="C54" t="s">
        <v>3</v>
      </c>
      <c r="D54" s="1">
        <v>41547.125</v>
      </c>
      <c r="E54" t="s">
        <v>3</v>
      </c>
      <c r="F54">
        <v>-1.9530000000000001</v>
      </c>
      <c r="G54">
        <f t="shared" si="0"/>
        <v>52</v>
      </c>
    </row>
    <row r="55" spans="1:14" x14ac:dyDescent="0.2">
      <c r="A55" t="s">
        <v>79</v>
      </c>
      <c r="B55">
        <v>0</v>
      </c>
      <c r="C55" t="s">
        <v>4</v>
      </c>
      <c r="D55" s="1">
        <v>41650.03125</v>
      </c>
      <c r="E55" t="s">
        <v>4</v>
      </c>
      <c r="F55">
        <v>3.4049999999999998</v>
      </c>
      <c r="G55">
        <f t="shared" si="0"/>
        <v>53</v>
      </c>
      <c r="J55" s="1"/>
    </row>
    <row r="56" spans="1:14" x14ac:dyDescent="0.2">
      <c r="A56" t="s">
        <v>80</v>
      </c>
      <c r="B56">
        <v>0</v>
      </c>
      <c r="C56" t="s">
        <v>5</v>
      </c>
      <c r="D56" s="1">
        <v>41742.145833333336</v>
      </c>
      <c r="E56" t="s">
        <v>5</v>
      </c>
      <c r="F56">
        <v>5.6390000000000002</v>
      </c>
      <c r="G56">
        <f t="shared" si="0"/>
        <v>54</v>
      </c>
      <c r="J56" s="1"/>
    </row>
    <row r="57" spans="1:14" x14ac:dyDescent="0.2">
      <c r="A57" t="s">
        <v>81</v>
      </c>
      <c r="B57">
        <v>0</v>
      </c>
      <c r="C57" t="s">
        <v>6</v>
      </c>
      <c r="D57" s="1">
        <v>41735.762060185189</v>
      </c>
      <c r="E57" t="s">
        <v>6</v>
      </c>
      <c r="F57">
        <v>6.6760000000000002</v>
      </c>
      <c r="G57">
        <f t="shared" si="0"/>
        <v>55</v>
      </c>
      <c r="J57" s="1"/>
    </row>
    <row r="58" spans="1:14" x14ac:dyDescent="0.2">
      <c r="A58" t="s">
        <v>82</v>
      </c>
      <c r="B58">
        <v>0</v>
      </c>
      <c r="C58" t="s">
        <v>7</v>
      </c>
      <c r="D58" s="1">
        <v>41826.114583333336</v>
      </c>
      <c r="E58" t="s">
        <v>7</v>
      </c>
      <c r="F58">
        <v>8.8469999999999995</v>
      </c>
      <c r="G58">
        <f t="shared" si="0"/>
        <v>56</v>
      </c>
      <c r="J58" s="1"/>
    </row>
    <row r="59" spans="1:14" x14ac:dyDescent="0.2">
      <c r="A59" t="s">
        <v>88</v>
      </c>
      <c r="B59">
        <v>0</v>
      </c>
      <c r="C59" t="s">
        <v>8</v>
      </c>
      <c r="D59" s="1">
        <v>41912.5</v>
      </c>
      <c r="E59" t="s">
        <v>8</v>
      </c>
      <c r="F59">
        <v>30.593</v>
      </c>
      <c r="G59">
        <f t="shared" si="0"/>
        <v>57</v>
      </c>
      <c r="J59" s="1"/>
    </row>
    <row r="60" spans="1:14" x14ac:dyDescent="0.2">
      <c r="A60" t="s">
        <v>84</v>
      </c>
      <c r="B60">
        <v>0</v>
      </c>
      <c r="C60" t="s">
        <v>9</v>
      </c>
      <c r="D60">
        <v>241</v>
      </c>
      <c r="E60" t="s">
        <v>9</v>
      </c>
      <c r="F60">
        <v>316</v>
      </c>
      <c r="G60">
        <f t="shared" si="0"/>
        <v>58</v>
      </c>
      <c r="J60" s="1"/>
    </row>
    <row r="61" spans="1:14" x14ac:dyDescent="0.2">
      <c r="A61" t="s">
        <v>89</v>
      </c>
      <c r="B61" t="s">
        <v>10</v>
      </c>
      <c r="C61" t="s">
        <v>10</v>
      </c>
      <c r="D61" t="s">
        <v>11</v>
      </c>
      <c r="E61" t="s">
        <v>10</v>
      </c>
      <c r="F61" t="s">
        <v>90</v>
      </c>
      <c r="G61">
        <f t="shared" si="0"/>
        <v>59</v>
      </c>
    </row>
    <row r="62" spans="1:14" x14ac:dyDescent="0.2">
      <c r="A62" t="s">
        <v>39</v>
      </c>
      <c r="G62">
        <f t="shared" si="0"/>
        <v>60</v>
      </c>
      <c r="H62" t="str">
        <f t="shared" ref="H62" si="26">CONCATENATE(A62,B62,C62)</f>
        <v>hhdc2$site: Bankfield Way Culpeppers.csv</v>
      </c>
      <c r="I62" s="1">
        <f t="shared" ref="I62" si="27">D64</f>
        <v>41547.125</v>
      </c>
      <c r="J62" s="1">
        <f t="shared" ref="J62" si="28">D69</f>
        <v>41912.5</v>
      </c>
      <c r="K62">
        <f t="shared" ref="K62" si="29">B64</f>
        <v>7776</v>
      </c>
      <c r="L62">
        <f t="shared" ref="L62" si="30">F70</f>
        <v>189</v>
      </c>
      <c r="N62" s="2">
        <f>24*(J62-I62)</f>
        <v>8769</v>
      </c>
    </row>
    <row r="63" spans="1:14" x14ac:dyDescent="0.2">
      <c r="A63" t="s">
        <v>25</v>
      </c>
      <c r="B63" s="1" t="s">
        <v>2</v>
      </c>
      <c r="C63" s="1"/>
      <c r="D63" t="s">
        <v>86</v>
      </c>
      <c r="E63" t="s">
        <v>87</v>
      </c>
      <c r="G63">
        <f t="shared" si="0"/>
        <v>61</v>
      </c>
    </row>
    <row r="64" spans="1:14" x14ac:dyDescent="0.2">
      <c r="A64" t="s">
        <v>88</v>
      </c>
      <c r="B64">
        <v>7776</v>
      </c>
      <c r="C64" t="s">
        <v>3</v>
      </c>
      <c r="D64" s="1">
        <v>41547.125</v>
      </c>
      <c r="E64" t="s">
        <v>3</v>
      </c>
      <c r="F64">
        <v>-3.9860000000000002</v>
      </c>
      <c r="G64">
        <f t="shared" si="0"/>
        <v>62</v>
      </c>
    </row>
    <row r="65" spans="1:14" x14ac:dyDescent="0.2">
      <c r="A65" t="s">
        <v>79</v>
      </c>
      <c r="B65">
        <v>0</v>
      </c>
      <c r="C65" t="s">
        <v>4</v>
      </c>
      <c r="D65" s="1">
        <v>41646.09375</v>
      </c>
      <c r="E65" t="s">
        <v>4</v>
      </c>
      <c r="F65">
        <v>5.6500000000000002E-2</v>
      </c>
      <c r="G65">
        <f t="shared" si="0"/>
        <v>63</v>
      </c>
      <c r="J65" s="1"/>
    </row>
    <row r="66" spans="1:14" x14ac:dyDescent="0.2">
      <c r="A66" t="s">
        <v>80</v>
      </c>
      <c r="B66">
        <v>0</v>
      </c>
      <c r="C66" t="s">
        <v>5</v>
      </c>
      <c r="D66" s="1">
        <v>41734.354166666664</v>
      </c>
      <c r="E66" t="s">
        <v>5</v>
      </c>
      <c r="F66">
        <v>1.1839999999999999</v>
      </c>
      <c r="G66">
        <f t="shared" si="0"/>
        <v>64</v>
      </c>
      <c r="J66" s="1"/>
    </row>
    <row r="67" spans="1:14" x14ac:dyDescent="0.2">
      <c r="A67" t="s">
        <v>81</v>
      </c>
      <c r="B67">
        <v>0</v>
      </c>
      <c r="C67" t="s">
        <v>6</v>
      </c>
      <c r="D67" s="1">
        <v>41735.606203703705</v>
      </c>
      <c r="E67" t="s">
        <v>6</v>
      </c>
      <c r="F67">
        <v>2.6541999999999999</v>
      </c>
      <c r="G67">
        <f t="shared" si="0"/>
        <v>65</v>
      </c>
      <c r="J67" s="1"/>
    </row>
    <row r="68" spans="1:14" x14ac:dyDescent="0.2">
      <c r="A68" t="s">
        <v>82</v>
      </c>
      <c r="B68">
        <v>0</v>
      </c>
      <c r="C68" t="s">
        <v>7</v>
      </c>
      <c r="D68" s="1">
        <v>41831.90625</v>
      </c>
      <c r="E68" t="s">
        <v>7</v>
      </c>
      <c r="F68">
        <v>3.5455000000000001</v>
      </c>
      <c r="G68">
        <f t="shared" ref="G68:G131" si="31">G67+1</f>
        <v>66</v>
      </c>
      <c r="J68" s="1"/>
    </row>
    <row r="69" spans="1:14" x14ac:dyDescent="0.2">
      <c r="A69" t="s">
        <v>83</v>
      </c>
      <c r="B69">
        <v>0</v>
      </c>
      <c r="C69" t="s">
        <v>8</v>
      </c>
      <c r="D69" s="1">
        <v>41912.5</v>
      </c>
      <c r="E69" t="s">
        <v>8</v>
      </c>
      <c r="F69">
        <v>38.235999999999997</v>
      </c>
      <c r="G69">
        <f t="shared" si="31"/>
        <v>67</v>
      </c>
      <c r="J69" s="1"/>
    </row>
    <row r="70" spans="1:14" x14ac:dyDescent="0.2">
      <c r="A70" t="s">
        <v>84</v>
      </c>
      <c r="B70">
        <v>0</v>
      </c>
      <c r="C70" t="s">
        <v>9</v>
      </c>
      <c r="D70">
        <v>166</v>
      </c>
      <c r="E70" t="s">
        <v>9</v>
      </c>
      <c r="F70">
        <v>189</v>
      </c>
      <c r="G70">
        <f t="shared" si="31"/>
        <v>68</v>
      </c>
      <c r="J70" s="1"/>
    </row>
    <row r="71" spans="1:14" x14ac:dyDescent="0.2">
      <c r="A71" t="s">
        <v>89</v>
      </c>
      <c r="B71" t="s">
        <v>10</v>
      </c>
      <c r="C71" t="s">
        <v>10</v>
      </c>
      <c r="D71" t="s">
        <v>11</v>
      </c>
      <c r="E71" t="s">
        <v>10</v>
      </c>
      <c r="F71" t="s">
        <v>90</v>
      </c>
      <c r="G71">
        <f t="shared" si="31"/>
        <v>69</v>
      </c>
    </row>
    <row r="72" spans="1:14" x14ac:dyDescent="0.2">
      <c r="A72" t="s">
        <v>40</v>
      </c>
      <c r="G72">
        <f t="shared" si="31"/>
        <v>70</v>
      </c>
      <c r="H72" t="str">
        <f t="shared" ref="H72" si="32">CONCATENATE(A72,B72,C72)</f>
        <v>hhdc2$site: Bankfield Way Lurkins R.csv</v>
      </c>
      <c r="I72" s="1">
        <f t="shared" ref="I72" si="33">D74</f>
        <v>41547.166666666664</v>
      </c>
      <c r="J72" s="1">
        <f t="shared" ref="J72" si="34">D79</f>
        <v>41912.5</v>
      </c>
      <c r="K72">
        <f t="shared" ref="K72" si="35">B74</f>
        <v>7408</v>
      </c>
      <c r="L72">
        <f t="shared" ref="L72" si="36">F80</f>
        <v>718</v>
      </c>
      <c r="N72" s="2">
        <f>24*(J72-I72)</f>
        <v>8768.0000000000582</v>
      </c>
    </row>
    <row r="73" spans="1:14" x14ac:dyDescent="0.2">
      <c r="A73" t="s">
        <v>25</v>
      </c>
      <c r="B73" s="1" t="s">
        <v>2</v>
      </c>
      <c r="C73" s="1"/>
      <c r="D73" t="s">
        <v>86</v>
      </c>
      <c r="E73" t="s">
        <v>87</v>
      </c>
      <c r="G73">
        <f t="shared" si="31"/>
        <v>71</v>
      </c>
    </row>
    <row r="74" spans="1:14" x14ac:dyDescent="0.2">
      <c r="A74" t="s">
        <v>91</v>
      </c>
      <c r="B74">
        <v>7408</v>
      </c>
      <c r="C74" t="s">
        <v>3</v>
      </c>
      <c r="D74" s="1">
        <v>41547.166666666664</v>
      </c>
      <c r="E74" t="s">
        <v>3</v>
      </c>
      <c r="F74">
        <v>-24.661999999999999</v>
      </c>
      <c r="G74">
        <f t="shared" si="31"/>
        <v>72</v>
      </c>
    </row>
    <row r="75" spans="1:14" x14ac:dyDescent="0.2">
      <c r="A75" t="s">
        <v>79</v>
      </c>
      <c r="B75">
        <v>0</v>
      </c>
      <c r="C75" t="s">
        <v>4</v>
      </c>
      <c r="D75" s="1">
        <v>41636.625</v>
      </c>
      <c r="E75" t="s">
        <v>4</v>
      </c>
      <c r="F75">
        <v>-0.23619999999999999</v>
      </c>
      <c r="G75">
        <f t="shared" si="31"/>
        <v>73</v>
      </c>
      <c r="J75" s="1"/>
    </row>
    <row r="76" spans="1:14" x14ac:dyDescent="0.2">
      <c r="A76" t="s">
        <v>80</v>
      </c>
      <c r="B76">
        <v>0</v>
      </c>
      <c r="C76" t="s">
        <v>5</v>
      </c>
      <c r="D76" s="1">
        <v>41770.541666666664</v>
      </c>
      <c r="E76" t="s">
        <v>5</v>
      </c>
      <c r="F76">
        <v>5.8094999999999999</v>
      </c>
      <c r="G76">
        <f t="shared" si="31"/>
        <v>74</v>
      </c>
      <c r="J76" s="1"/>
    </row>
    <row r="77" spans="1:14" x14ac:dyDescent="0.2">
      <c r="A77" t="s">
        <v>81</v>
      </c>
      <c r="B77">
        <v>0</v>
      </c>
      <c r="C77" t="s">
        <v>6</v>
      </c>
      <c r="D77" s="1">
        <v>41746.957592592589</v>
      </c>
      <c r="E77" t="s">
        <v>6</v>
      </c>
      <c r="F77">
        <v>3.6135000000000002</v>
      </c>
      <c r="G77">
        <f t="shared" si="31"/>
        <v>75</v>
      </c>
      <c r="J77" s="1"/>
    </row>
    <row r="78" spans="1:14" x14ac:dyDescent="0.2">
      <c r="A78" t="s">
        <v>82</v>
      </c>
      <c r="B78">
        <v>0</v>
      </c>
      <c r="C78" t="s">
        <v>7</v>
      </c>
      <c r="D78" s="1">
        <v>41840.875</v>
      </c>
      <c r="E78" t="s">
        <v>7</v>
      </c>
      <c r="F78">
        <v>9.7324999999999999</v>
      </c>
      <c r="G78">
        <f t="shared" si="31"/>
        <v>76</v>
      </c>
      <c r="J78" s="1"/>
    </row>
    <row r="79" spans="1:14" x14ac:dyDescent="0.2">
      <c r="A79" t="s">
        <v>83</v>
      </c>
      <c r="B79">
        <v>0</v>
      </c>
      <c r="C79" t="s">
        <v>8</v>
      </c>
      <c r="D79" s="1">
        <v>41912.5</v>
      </c>
      <c r="E79" t="s">
        <v>8</v>
      </c>
      <c r="F79">
        <v>32.171999999999997</v>
      </c>
      <c r="G79">
        <f t="shared" si="31"/>
        <v>77</v>
      </c>
      <c r="J79" s="1"/>
    </row>
    <row r="80" spans="1:14" x14ac:dyDescent="0.2">
      <c r="A80" t="s">
        <v>84</v>
      </c>
      <c r="B80">
        <v>0</v>
      </c>
      <c r="C80" t="s">
        <v>9</v>
      </c>
      <c r="D80">
        <v>719</v>
      </c>
      <c r="E80" t="s">
        <v>9</v>
      </c>
      <c r="F80">
        <v>718</v>
      </c>
      <c r="G80">
        <f t="shared" si="31"/>
        <v>78</v>
      </c>
      <c r="J80" s="1"/>
    </row>
    <row r="81" spans="1:14" x14ac:dyDescent="0.2">
      <c r="A81" t="s">
        <v>89</v>
      </c>
      <c r="B81" t="s">
        <v>10</v>
      </c>
      <c r="C81" t="s">
        <v>10</v>
      </c>
      <c r="D81" t="s">
        <v>11</v>
      </c>
      <c r="E81" t="s">
        <v>10</v>
      </c>
      <c r="F81" t="s">
        <v>90</v>
      </c>
      <c r="G81">
        <f t="shared" si="31"/>
        <v>79</v>
      </c>
    </row>
    <row r="82" spans="1:14" x14ac:dyDescent="0.2">
      <c r="A82" t="s">
        <v>41</v>
      </c>
      <c r="G82">
        <f t="shared" si="31"/>
        <v>80</v>
      </c>
      <c r="H82" t="str">
        <f t="shared" ref="H82" si="37">CONCATENATE(A82,B82,C82)</f>
        <v>hhdc2$site: Bankfield Way MDTCH LB.csv</v>
      </c>
      <c r="I82" s="1">
        <f t="shared" ref="I82" si="38">D84</f>
        <v>41547.125</v>
      </c>
      <c r="J82" s="1">
        <f t="shared" ref="J82" si="39">D89</f>
        <v>41912.5</v>
      </c>
      <c r="K82">
        <f t="shared" ref="K82" si="40">B84</f>
        <v>6524</v>
      </c>
      <c r="L82">
        <f t="shared" ref="L82" si="41">F90</f>
        <v>389</v>
      </c>
      <c r="N82" s="2">
        <f>24*(J82-I82)</f>
        <v>8769</v>
      </c>
    </row>
    <row r="83" spans="1:14" x14ac:dyDescent="0.2">
      <c r="A83" t="s">
        <v>25</v>
      </c>
      <c r="B83" s="1" t="s">
        <v>2</v>
      </c>
      <c r="C83" s="1"/>
      <c r="D83" t="s">
        <v>86</v>
      </c>
      <c r="E83" t="s">
        <v>87</v>
      </c>
      <c r="G83">
        <f t="shared" si="31"/>
        <v>81</v>
      </c>
    </row>
    <row r="84" spans="1:14" x14ac:dyDescent="0.2">
      <c r="A84" t="s">
        <v>92</v>
      </c>
      <c r="B84">
        <v>6524</v>
      </c>
      <c r="C84" t="s">
        <v>3</v>
      </c>
      <c r="D84" s="1">
        <v>41547.125</v>
      </c>
      <c r="E84" t="s">
        <v>3</v>
      </c>
      <c r="F84">
        <v>-12.939</v>
      </c>
      <c r="G84">
        <f t="shared" si="31"/>
        <v>82</v>
      </c>
    </row>
    <row r="85" spans="1:14" x14ac:dyDescent="0.2">
      <c r="A85" t="s">
        <v>79</v>
      </c>
      <c r="B85">
        <v>0</v>
      </c>
      <c r="C85" t="s">
        <v>4</v>
      </c>
      <c r="D85" s="1">
        <v>41716.322916666664</v>
      </c>
      <c r="E85" t="s">
        <v>4</v>
      </c>
      <c r="F85">
        <v>3.0270000000000001</v>
      </c>
      <c r="G85">
        <f t="shared" si="31"/>
        <v>83</v>
      </c>
      <c r="J85" s="1"/>
    </row>
    <row r="86" spans="1:14" x14ac:dyDescent="0.2">
      <c r="A86" t="s">
        <v>80</v>
      </c>
      <c r="B86">
        <v>0</v>
      </c>
      <c r="C86" t="s">
        <v>5</v>
      </c>
      <c r="D86" s="1">
        <v>41781.5625</v>
      </c>
      <c r="E86" t="s">
        <v>5</v>
      </c>
      <c r="F86">
        <v>6.8920000000000003</v>
      </c>
      <c r="G86">
        <f t="shared" si="31"/>
        <v>84</v>
      </c>
      <c r="J86" s="1"/>
    </row>
    <row r="87" spans="1:14" x14ac:dyDescent="0.2">
      <c r="A87" t="s">
        <v>81</v>
      </c>
      <c r="B87">
        <v>0</v>
      </c>
      <c r="C87" t="s">
        <v>6</v>
      </c>
      <c r="D87" s="1">
        <v>41756.149502314816</v>
      </c>
      <c r="E87" t="s">
        <v>6</v>
      </c>
      <c r="F87">
        <v>6.8079999999999998</v>
      </c>
      <c r="G87">
        <f t="shared" si="31"/>
        <v>85</v>
      </c>
      <c r="J87" s="1"/>
    </row>
    <row r="88" spans="1:14" x14ac:dyDescent="0.2">
      <c r="A88" t="s">
        <v>82</v>
      </c>
      <c r="B88">
        <v>0</v>
      </c>
      <c r="C88" t="s">
        <v>7</v>
      </c>
      <c r="D88" s="1">
        <v>41846.34375</v>
      </c>
      <c r="E88" t="s">
        <v>7</v>
      </c>
      <c r="F88">
        <v>11.276999999999999</v>
      </c>
      <c r="G88">
        <f t="shared" si="31"/>
        <v>86</v>
      </c>
      <c r="J88" s="1"/>
    </row>
    <row r="89" spans="1:14" x14ac:dyDescent="0.2">
      <c r="A89" t="s">
        <v>83</v>
      </c>
      <c r="B89">
        <v>0</v>
      </c>
      <c r="C89" t="s">
        <v>8</v>
      </c>
      <c r="D89" s="1">
        <v>41912.5</v>
      </c>
      <c r="E89" t="s">
        <v>8</v>
      </c>
      <c r="F89">
        <v>45.411999999999999</v>
      </c>
      <c r="G89">
        <f t="shared" si="31"/>
        <v>87</v>
      </c>
      <c r="J89" s="1"/>
    </row>
    <row r="90" spans="1:14" x14ac:dyDescent="0.2">
      <c r="A90" t="s">
        <v>84</v>
      </c>
      <c r="B90">
        <v>0</v>
      </c>
      <c r="C90" t="s">
        <v>9</v>
      </c>
      <c r="D90">
        <v>388</v>
      </c>
      <c r="E90" t="s">
        <v>9</v>
      </c>
      <c r="F90">
        <v>389</v>
      </c>
      <c r="G90">
        <f t="shared" si="31"/>
        <v>88</v>
      </c>
      <c r="J90" s="1"/>
    </row>
    <row r="91" spans="1:14" x14ac:dyDescent="0.2">
      <c r="A91" t="s">
        <v>89</v>
      </c>
      <c r="B91" t="s">
        <v>10</v>
      </c>
      <c r="C91" t="s">
        <v>10</v>
      </c>
      <c r="D91" t="s">
        <v>11</v>
      </c>
      <c r="E91" t="s">
        <v>10</v>
      </c>
      <c r="F91" t="s">
        <v>90</v>
      </c>
      <c r="G91">
        <f t="shared" si="31"/>
        <v>89</v>
      </c>
    </row>
    <row r="92" spans="1:14" x14ac:dyDescent="0.2">
      <c r="A92" t="s">
        <v>42</v>
      </c>
      <c r="G92">
        <f t="shared" si="31"/>
        <v>90</v>
      </c>
      <c r="H92" t="str">
        <f t="shared" ref="H92" si="42">CONCATENATE(A92,B92,C92)</f>
        <v>hhdc2$site: Bankfield Way T Lurkins.csv</v>
      </c>
      <c r="I92" s="1">
        <f t="shared" ref="I92" si="43">D94</f>
        <v>41547.125</v>
      </c>
      <c r="J92" s="1">
        <f t="shared" ref="J92" si="44">D99</f>
        <v>41912.5</v>
      </c>
      <c r="K92">
        <f t="shared" ref="K92" si="45">B94</f>
        <v>7276</v>
      </c>
      <c r="L92">
        <f t="shared" ref="L92" si="46">F100</f>
        <v>475</v>
      </c>
      <c r="N92" s="2">
        <f>24*(J92-I92)</f>
        <v>8769</v>
      </c>
    </row>
    <row r="93" spans="1:14" x14ac:dyDescent="0.2">
      <c r="A93" t="s">
        <v>25</v>
      </c>
      <c r="B93" s="1" t="s">
        <v>2</v>
      </c>
      <c r="C93" s="1"/>
      <c r="D93" t="s">
        <v>86</v>
      </c>
      <c r="E93" t="s">
        <v>87</v>
      </c>
      <c r="G93">
        <f t="shared" si="31"/>
        <v>91</v>
      </c>
    </row>
    <row r="94" spans="1:14" x14ac:dyDescent="0.2">
      <c r="A94" t="s">
        <v>93</v>
      </c>
      <c r="B94">
        <v>7276</v>
      </c>
      <c r="C94" t="s">
        <v>3</v>
      </c>
      <c r="D94" s="1">
        <v>41547.125</v>
      </c>
      <c r="E94" t="s">
        <v>3</v>
      </c>
      <c r="F94">
        <v>-3.4009999999999998</v>
      </c>
      <c r="G94">
        <f t="shared" si="31"/>
        <v>92</v>
      </c>
    </row>
    <row r="95" spans="1:14" x14ac:dyDescent="0.2">
      <c r="A95" t="s">
        <v>79</v>
      </c>
      <c r="B95">
        <v>0</v>
      </c>
      <c r="C95" t="s">
        <v>4</v>
      </c>
      <c r="D95" s="1">
        <v>41638.052083333336</v>
      </c>
      <c r="E95" t="s">
        <v>4</v>
      </c>
      <c r="F95">
        <v>2.5350000000000001</v>
      </c>
      <c r="G95">
        <f t="shared" si="31"/>
        <v>93</v>
      </c>
      <c r="J95" s="1"/>
    </row>
    <row r="96" spans="1:14" x14ac:dyDescent="0.2">
      <c r="A96" t="s">
        <v>80</v>
      </c>
      <c r="B96">
        <v>0</v>
      </c>
      <c r="C96" t="s">
        <v>5</v>
      </c>
      <c r="D96" s="1">
        <v>41767.9375</v>
      </c>
      <c r="E96" t="s">
        <v>5</v>
      </c>
      <c r="F96">
        <v>4.6029999999999998</v>
      </c>
      <c r="G96">
        <f t="shared" si="31"/>
        <v>94</v>
      </c>
      <c r="J96" s="1"/>
    </row>
    <row r="97" spans="1:14" x14ac:dyDescent="0.2">
      <c r="A97" t="s">
        <v>81</v>
      </c>
      <c r="B97">
        <v>0</v>
      </c>
      <c r="C97" t="s">
        <v>6</v>
      </c>
      <c r="D97" s="1">
        <v>41745.48505787037</v>
      </c>
      <c r="E97" t="s">
        <v>6</v>
      </c>
      <c r="F97">
        <v>5.6289999999999996</v>
      </c>
      <c r="G97">
        <f t="shared" si="31"/>
        <v>95</v>
      </c>
      <c r="J97" s="1"/>
    </row>
    <row r="98" spans="1:14" x14ac:dyDescent="0.2">
      <c r="A98" t="s">
        <v>82</v>
      </c>
      <c r="B98">
        <v>0</v>
      </c>
      <c r="C98" t="s">
        <v>7</v>
      </c>
      <c r="D98" s="1">
        <v>41839.614583333336</v>
      </c>
      <c r="E98" t="s">
        <v>7</v>
      </c>
      <c r="F98">
        <v>7.3280000000000003</v>
      </c>
      <c r="G98">
        <f t="shared" si="31"/>
        <v>96</v>
      </c>
      <c r="J98" s="1"/>
    </row>
    <row r="99" spans="1:14" x14ac:dyDescent="0.2">
      <c r="A99" t="s">
        <v>83</v>
      </c>
      <c r="B99">
        <v>0</v>
      </c>
      <c r="C99" t="s">
        <v>8</v>
      </c>
      <c r="D99" s="1">
        <v>41912.5</v>
      </c>
      <c r="E99" t="s">
        <v>8</v>
      </c>
      <c r="F99">
        <v>49.334000000000003</v>
      </c>
      <c r="G99">
        <f t="shared" si="31"/>
        <v>97</v>
      </c>
      <c r="J99" s="1"/>
    </row>
    <row r="100" spans="1:14" x14ac:dyDescent="0.2">
      <c r="A100" t="s">
        <v>84</v>
      </c>
      <c r="B100">
        <v>0</v>
      </c>
      <c r="C100" t="s">
        <v>9</v>
      </c>
      <c r="D100">
        <v>466</v>
      </c>
      <c r="E100" t="s">
        <v>9</v>
      </c>
      <c r="F100">
        <v>475</v>
      </c>
      <c r="G100">
        <f t="shared" si="31"/>
        <v>98</v>
      </c>
      <c r="J100" s="1"/>
    </row>
    <row r="101" spans="1:14" x14ac:dyDescent="0.2">
      <c r="A101" t="s">
        <v>89</v>
      </c>
      <c r="B101" t="s">
        <v>10</v>
      </c>
      <c r="C101" t="s">
        <v>10</v>
      </c>
      <c r="D101" t="s">
        <v>11</v>
      </c>
      <c r="E101" t="s">
        <v>10</v>
      </c>
      <c r="F101" t="s">
        <v>90</v>
      </c>
      <c r="G101">
        <f t="shared" si="31"/>
        <v>99</v>
      </c>
    </row>
    <row r="102" spans="1:14" x14ac:dyDescent="0.2">
      <c r="A102" t="s">
        <v>43</v>
      </c>
      <c r="G102">
        <f t="shared" si="31"/>
        <v>100</v>
      </c>
      <c r="H102" t="str">
        <f t="shared" ref="H102" si="47">CONCATENATE(A102,B102,C102)</f>
        <v>hhdc2$site: Carters Mead E F4.csv</v>
      </c>
      <c r="I102" s="1">
        <f t="shared" ref="I102" si="48">D104</f>
        <v>41547.125</v>
      </c>
      <c r="J102" s="1">
        <f t="shared" ref="J102" si="49">D109</f>
        <v>41912.5</v>
      </c>
      <c r="K102">
        <f t="shared" ref="K102" si="50">B104</f>
        <v>8587</v>
      </c>
      <c r="L102">
        <f t="shared" ref="L102" si="51">F110</f>
        <v>495</v>
      </c>
      <c r="N102" s="2">
        <f>24*(J102-I102)</f>
        <v>8769</v>
      </c>
    </row>
    <row r="103" spans="1:14" x14ac:dyDescent="0.2">
      <c r="A103" t="s">
        <v>25</v>
      </c>
      <c r="B103" s="1" t="s">
        <v>2</v>
      </c>
      <c r="C103" s="1"/>
      <c r="D103" t="s">
        <v>86</v>
      </c>
      <c r="E103" t="s">
        <v>87</v>
      </c>
      <c r="G103">
        <f t="shared" si="31"/>
        <v>101</v>
      </c>
    </row>
    <row r="104" spans="1:14" x14ac:dyDescent="0.2">
      <c r="A104" t="s">
        <v>94</v>
      </c>
      <c r="B104">
        <v>8587</v>
      </c>
      <c r="C104" t="s">
        <v>3</v>
      </c>
      <c r="D104" s="1">
        <v>41547.125</v>
      </c>
      <c r="E104" t="s">
        <v>3</v>
      </c>
      <c r="F104">
        <v>-2.758</v>
      </c>
      <c r="G104">
        <f t="shared" si="31"/>
        <v>102</v>
      </c>
    </row>
    <row r="105" spans="1:14" x14ac:dyDescent="0.2">
      <c r="A105" t="s">
        <v>79</v>
      </c>
      <c r="B105">
        <v>0</v>
      </c>
      <c r="C105" t="s">
        <v>4</v>
      </c>
      <c r="D105" s="1">
        <v>41653.666666666664</v>
      </c>
      <c r="E105" t="s">
        <v>4</v>
      </c>
      <c r="F105">
        <v>1.2410000000000001</v>
      </c>
      <c r="G105">
        <f t="shared" si="31"/>
        <v>103</v>
      </c>
      <c r="J105" s="1"/>
    </row>
    <row r="106" spans="1:14" x14ac:dyDescent="0.2">
      <c r="A106" t="s">
        <v>80</v>
      </c>
      <c r="B106">
        <v>0</v>
      </c>
      <c r="C106" t="s">
        <v>5</v>
      </c>
      <c r="D106" s="1">
        <v>41738.458333333336</v>
      </c>
      <c r="E106" t="s">
        <v>5</v>
      </c>
      <c r="F106">
        <v>1.9750000000000001</v>
      </c>
      <c r="G106">
        <f t="shared" si="31"/>
        <v>104</v>
      </c>
      <c r="J106" s="1"/>
    </row>
    <row r="107" spans="1:14" x14ac:dyDescent="0.2">
      <c r="A107" t="s">
        <v>81</v>
      </c>
      <c r="B107">
        <v>0</v>
      </c>
      <c r="C107" t="s">
        <v>6</v>
      </c>
      <c r="D107" s="1">
        <v>41736.086527777778</v>
      </c>
      <c r="E107" t="s">
        <v>6</v>
      </c>
      <c r="F107">
        <v>2.7690000000000001</v>
      </c>
      <c r="G107">
        <f t="shared" si="31"/>
        <v>105</v>
      </c>
      <c r="J107" s="1"/>
    </row>
    <row r="108" spans="1:14" x14ac:dyDescent="0.2">
      <c r="A108" t="s">
        <v>82</v>
      </c>
      <c r="B108">
        <v>0</v>
      </c>
      <c r="C108" t="s">
        <v>7</v>
      </c>
      <c r="D108" s="1">
        <v>41824.541666666664</v>
      </c>
      <c r="E108" t="s">
        <v>7</v>
      </c>
      <c r="F108">
        <v>4.1760000000000002</v>
      </c>
      <c r="G108">
        <f t="shared" si="31"/>
        <v>106</v>
      </c>
      <c r="J108" s="1"/>
    </row>
    <row r="109" spans="1:14" x14ac:dyDescent="0.2">
      <c r="A109" t="s">
        <v>83</v>
      </c>
      <c r="B109">
        <v>0</v>
      </c>
      <c r="C109" t="s">
        <v>8</v>
      </c>
      <c r="D109" s="1">
        <v>41912.5</v>
      </c>
      <c r="E109" t="s">
        <v>8</v>
      </c>
      <c r="F109">
        <v>17.594999999999999</v>
      </c>
      <c r="G109">
        <f t="shared" si="31"/>
        <v>107</v>
      </c>
      <c r="J109" s="1"/>
    </row>
    <row r="110" spans="1:14" x14ac:dyDescent="0.2">
      <c r="A110" t="s">
        <v>84</v>
      </c>
      <c r="B110">
        <v>0</v>
      </c>
      <c r="C110" t="s">
        <v>9</v>
      </c>
      <c r="D110">
        <v>458</v>
      </c>
      <c r="E110" t="s">
        <v>9</v>
      </c>
      <c r="F110">
        <v>495</v>
      </c>
      <c r="G110">
        <f t="shared" si="31"/>
        <v>108</v>
      </c>
      <c r="J110" s="1"/>
    </row>
    <row r="111" spans="1:14" x14ac:dyDescent="0.2">
      <c r="A111" t="s">
        <v>89</v>
      </c>
      <c r="B111" t="s">
        <v>10</v>
      </c>
      <c r="C111" t="s">
        <v>10</v>
      </c>
      <c r="D111" t="s">
        <v>11</v>
      </c>
      <c r="E111" t="s">
        <v>10</v>
      </c>
      <c r="F111" t="s">
        <v>90</v>
      </c>
      <c r="G111">
        <f t="shared" si="31"/>
        <v>109</v>
      </c>
    </row>
    <row r="112" spans="1:14" x14ac:dyDescent="0.2">
      <c r="A112" t="s">
        <v>16</v>
      </c>
      <c r="G112">
        <f t="shared" si="31"/>
        <v>110</v>
      </c>
      <c r="H112" t="str">
        <f t="shared" ref="H112" si="52">CONCATENATE(A112,B112,C112)</f>
        <v>hhdc2$site: Carters Mead F8.csv</v>
      </c>
      <c r="I112" s="1">
        <f t="shared" ref="I112" si="53">D114</f>
        <v>41547.125</v>
      </c>
      <c r="J112" s="1">
        <f t="shared" ref="J112" si="54">D119</f>
        <v>41912.5</v>
      </c>
      <c r="K112">
        <f t="shared" ref="K112" si="55">B114</f>
        <v>8487</v>
      </c>
      <c r="L112">
        <f t="shared" ref="L112" si="56">F120</f>
        <v>518</v>
      </c>
      <c r="N112" s="2">
        <f>24*(J112-I112)</f>
        <v>8769</v>
      </c>
    </row>
    <row r="113" spans="1:14" x14ac:dyDescent="0.2">
      <c r="A113" t="s">
        <v>25</v>
      </c>
      <c r="B113" s="1" t="s">
        <v>2</v>
      </c>
      <c r="C113" s="1"/>
      <c r="D113" t="s">
        <v>86</v>
      </c>
      <c r="E113" t="s">
        <v>87</v>
      </c>
      <c r="G113">
        <f t="shared" si="31"/>
        <v>111</v>
      </c>
    </row>
    <row r="114" spans="1:14" x14ac:dyDescent="0.2">
      <c r="A114" t="s">
        <v>95</v>
      </c>
      <c r="B114">
        <v>8487</v>
      </c>
      <c r="C114" t="s">
        <v>3</v>
      </c>
      <c r="D114" s="1">
        <v>41547.125</v>
      </c>
      <c r="E114" t="s">
        <v>3</v>
      </c>
      <c r="F114">
        <v>0.97399999999999998</v>
      </c>
      <c r="G114">
        <f t="shared" si="31"/>
        <v>112</v>
      </c>
    </row>
    <row r="115" spans="1:14" x14ac:dyDescent="0.2">
      <c r="A115" t="s">
        <v>79</v>
      </c>
      <c r="B115">
        <v>0</v>
      </c>
      <c r="C115" t="s">
        <v>4</v>
      </c>
      <c r="D115" s="1">
        <v>41652.6875</v>
      </c>
      <c r="E115" t="s">
        <v>4</v>
      </c>
      <c r="F115">
        <v>1.909</v>
      </c>
      <c r="G115">
        <f t="shared" si="31"/>
        <v>113</v>
      </c>
      <c r="J115" s="1"/>
    </row>
    <row r="116" spans="1:14" x14ac:dyDescent="0.2">
      <c r="A116" t="s">
        <v>80</v>
      </c>
      <c r="B116">
        <v>0</v>
      </c>
      <c r="C116" t="s">
        <v>5</v>
      </c>
      <c r="D116" s="1">
        <v>41737.208333333336</v>
      </c>
      <c r="E116" t="s">
        <v>5</v>
      </c>
      <c r="F116">
        <v>2.5030000000000001</v>
      </c>
      <c r="G116">
        <f t="shared" si="31"/>
        <v>114</v>
      </c>
      <c r="J116" s="1"/>
    </row>
    <row r="117" spans="1:14" x14ac:dyDescent="0.2">
      <c r="A117" t="s">
        <v>81</v>
      </c>
      <c r="B117">
        <v>0</v>
      </c>
      <c r="C117" t="s">
        <v>6</v>
      </c>
      <c r="D117" s="1">
        <v>41735.269212962965</v>
      </c>
      <c r="E117" t="s">
        <v>6</v>
      </c>
      <c r="F117">
        <v>2.8690000000000002</v>
      </c>
      <c r="G117">
        <f t="shared" si="31"/>
        <v>115</v>
      </c>
      <c r="J117" s="1"/>
    </row>
    <row r="118" spans="1:14" x14ac:dyDescent="0.2">
      <c r="A118" t="s">
        <v>82</v>
      </c>
      <c r="B118">
        <v>0</v>
      </c>
      <c r="C118" t="s">
        <v>7</v>
      </c>
      <c r="D118" s="1">
        <v>41822.520833333336</v>
      </c>
      <c r="E118" t="s">
        <v>7</v>
      </c>
      <c r="F118">
        <v>3.536</v>
      </c>
      <c r="G118">
        <f t="shared" si="31"/>
        <v>116</v>
      </c>
      <c r="J118" s="1"/>
    </row>
    <row r="119" spans="1:14" x14ac:dyDescent="0.2">
      <c r="A119" t="s">
        <v>83</v>
      </c>
      <c r="B119">
        <v>0</v>
      </c>
      <c r="C119" t="s">
        <v>8</v>
      </c>
      <c r="D119" s="1">
        <v>41912.5</v>
      </c>
      <c r="E119" t="s">
        <v>8</v>
      </c>
      <c r="F119">
        <v>13.965</v>
      </c>
      <c r="G119">
        <f t="shared" si="31"/>
        <v>117</v>
      </c>
      <c r="J119" s="1"/>
    </row>
    <row r="120" spans="1:14" x14ac:dyDescent="0.2">
      <c r="A120" t="s">
        <v>84</v>
      </c>
      <c r="B120">
        <v>0</v>
      </c>
      <c r="C120" t="s">
        <v>9</v>
      </c>
      <c r="D120">
        <v>472</v>
      </c>
      <c r="E120" t="s">
        <v>9</v>
      </c>
      <c r="F120">
        <v>518</v>
      </c>
      <c r="G120">
        <f t="shared" si="31"/>
        <v>118</v>
      </c>
      <c r="J120" s="1"/>
    </row>
    <row r="121" spans="1:14" x14ac:dyDescent="0.2">
      <c r="A121" t="s">
        <v>89</v>
      </c>
      <c r="B121" t="s">
        <v>10</v>
      </c>
      <c r="C121" t="s">
        <v>10</v>
      </c>
      <c r="D121" t="s">
        <v>11</v>
      </c>
      <c r="E121" t="s">
        <v>10</v>
      </c>
      <c r="F121" t="s">
        <v>90</v>
      </c>
      <c r="G121">
        <f t="shared" si="31"/>
        <v>119</v>
      </c>
    </row>
    <row r="122" spans="1:14" x14ac:dyDescent="0.2">
      <c r="A122" t="s">
        <v>96</v>
      </c>
      <c r="B122" t="s">
        <v>15</v>
      </c>
      <c r="G122">
        <f t="shared" si="31"/>
        <v>120</v>
      </c>
      <c r="H122" t="str">
        <f t="shared" ref="H122" si="57">CONCATENATE(A122,B122,C122)</f>
        <v>hhdc2$site: Carters Mead T Potter St F5.csv</v>
      </c>
      <c r="I122" s="1">
        <f t="shared" ref="I122" si="58">D124</f>
        <v>41547.333333333336</v>
      </c>
      <c r="J122" s="1">
        <f t="shared" ref="J122" si="59">D129</f>
        <v>41912.5</v>
      </c>
      <c r="K122">
        <f t="shared" ref="K122" si="60">B124</f>
        <v>8241</v>
      </c>
      <c r="L122">
        <f t="shared" ref="L122" si="61">F130</f>
        <v>213</v>
      </c>
      <c r="N122" s="2">
        <f>24*(J122-I122)</f>
        <v>8763.9999999999418</v>
      </c>
    </row>
    <row r="123" spans="1:14" x14ac:dyDescent="0.2">
      <c r="A123" t="s">
        <v>25</v>
      </c>
      <c r="B123" s="1" t="s">
        <v>2</v>
      </c>
      <c r="C123" s="1"/>
      <c r="D123" t="s">
        <v>97</v>
      </c>
      <c r="E123" t="s">
        <v>31</v>
      </c>
      <c r="G123">
        <f t="shared" si="31"/>
        <v>121</v>
      </c>
    </row>
    <row r="124" spans="1:14" x14ac:dyDescent="0.2">
      <c r="A124" t="s">
        <v>98</v>
      </c>
      <c r="B124">
        <v>8241</v>
      </c>
      <c r="C124" t="s">
        <v>3</v>
      </c>
      <c r="D124" s="1">
        <v>41547.333333333336</v>
      </c>
      <c r="E124" t="s">
        <v>3</v>
      </c>
      <c r="F124">
        <v>2.778</v>
      </c>
      <c r="G124">
        <f t="shared" si="31"/>
        <v>122</v>
      </c>
    </row>
    <row r="125" spans="1:14" x14ac:dyDescent="0.2">
      <c r="A125" t="s">
        <v>79</v>
      </c>
      <c r="B125">
        <v>0</v>
      </c>
      <c r="C125" t="s">
        <v>4</v>
      </c>
      <c r="D125" s="1">
        <v>41657.125</v>
      </c>
      <c r="E125" t="s">
        <v>4</v>
      </c>
      <c r="F125">
        <v>4.9530000000000003</v>
      </c>
      <c r="G125">
        <f t="shared" si="31"/>
        <v>123</v>
      </c>
      <c r="J125" s="1"/>
    </row>
    <row r="126" spans="1:14" x14ac:dyDescent="0.2">
      <c r="A126" t="s">
        <v>80</v>
      </c>
      <c r="B126">
        <v>0</v>
      </c>
      <c r="C126" t="s">
        <v>5</v>
      </c>
      <c r="D126" s="1">
        <v>41741.416666666664</v>
      </c>
      <c r="E126" t="s">
        <v>5</v>
      </c>
      <c r="F126">
        <v>6.5990000000000002</v>
      </c>
      <c r="G126">
        <f t="shared" si="31"/>
        <v>124</v>
      </c>
      <c r="J126" s="1"/>
    </row>
    <row r="127" spans="1:14" x14ac:dyDescent="0.2">
      <c r="A127" t="s">
        <v>81</v>
      </c>
      <c r="B127">
        <v>0</v>
      </c>
      <c r="C127" t="s">
        <v>6</v>
      </c>
      <c r="D127" s="1">
        <v>41738.319305555553</v>
      </c>
      <c r="E127" t="s">
        <v>6</v>
      </c>
      <c r="F127">
        <v>7.2619999999999996</v>
      </c>
      <c r="G127">
        <f t="shared" si="31"/>
        <v>125</v>
      </c>
      <c r="J127" s="1"/>
    </row>
    <row r="128" spans="1:14" x14ac:dyDescent="0.2">
      <c r="A128" t="s">
        <v>82</v>
      </c>
      <c r="B128">
        <v>0</v>
      </c>
      <c r="C128" t="s">
        <v>7</v>
      </c>
      <c r="D128" s="1">
        <v>41826.416666666664</v>
      </c>
      <c r="E128" t="s">
        <v>7</v>
      </c>
      <c r="F128">
        <v>8.9860000000000007</v>
      </c>
      <c r="G128">
        <f t="shared" si="31"/>
        <v>126</v>
      </c>
      <c r="J128" s="1"/>
    </row>
    <row r="129" spans="1:14" x14ac:dyDescent="0.2">
      <c r="A129" t="s">
        <v>83</v>
      </c>
      <c r="B129">
        <v>0</v>
      </c>
      <c r="C129" t="s">
        <v>8</v>
      </c>
      <c r="D129" s="1">
        <v>41912.5</v>
      </c>
      <c r="E129" t="s">
        <v>8</v>
      </c>
      <c r="F129">
        <v>21.478000000000002</v>
      </c>
      <c r="G129">
        <f t="shared" si="31"/>
        <v>127</v>
      </c>
      <c r="J129" s="1"/>
    </row>
    <row r="130" spans="1:14" x14ac:dyDescent="0.2">
      <c r="A130" t="s">
        <v>84</v>
      </c>
      <c r="B130">
        <v>0</v>
      </c>
      <c r="C130" t="s">
        <v>9</v>
      </c>
      <c r="D130">
        <v>212</v>
      </c>
      <c r="E130" t="s">
        <v>9</v>
      </c>
      <c r="F130">
        <v>213</v>
      </c>
      <c r="G130">
        <f t="shared" si="31"/>
        <v>128</v>
      </c>
      <c r="J130" s="1"/>
    </row>
    <row r="131" spans="1:14" x14ac:dyDescent="0.2">
      <c r="A131" t="s">
        <v>89</v>
      </c>
      <c r="B131" t="s">
        <v>10</v>
      </c>
      <c r="C131" t="s">
        <v>10</v>
      </c>
      <c r="D131" t="s">
        <v>11</v>
      </c>
      <c r="E131" t="s">
        <v>10</v>
      </c>
      <c r="F131" t="s">
        <v>90</v>
      </c>
      <c r="G131">
        <f t="shared" si="31"/>
        <v>129</v>
      </c>
    </row>
    <row r="132" spans="1:14" x14ac:dyDescent="0.2">
      <c r="A132" t="s">
        <v>44</v>
      </c>
      <c r="G132">
        <f t="shared" ref="G132:G195" si="62">G131+1</f>
        <v>130</v>
      </c>
      <c r="H132" t="str">
        <f t="shared" ref="H132" si="63">CONCATENATE(A132,B132,C132)</f>
        <v>hhdc2$site: Carters Mead W F3.csv</v>
      </c>
      <c r="I132" s="1">
        <f t="shared" ref="I132" si="64">D134</f>
        <v>41547.125</v>
      </c>
      <c r="J132" s="1">
        <f t="shared" ref="J132" si="65">D139</f>
        <v>41912.5</v>
      </c>
      <c r="K132">
        <f t="shared" ref="K132" si="66">B134</f>
        <v>8698</v>
      </c>
      <c r="L132">
        <f t="shared" ref="L132" si="67">F140</f>
        <v>649</v>
      </c>
      <c r="N132" s="2">
        <f>24*(J132-I132)</f>
        <v>8769</v>
      </c>
    </row>
    <row r="133" spans="1:14" x14ac:dyDescent="0.2">
      <c r="A133" t="s">
        <v>25</v>
      </c>
      <c r="B133" s="1" t="s">
        <v>2</v>
      </c>
      <c r="C133" s="1"/>
      <c r="D133" t="s">
        <v>86</v>
      </c>
      <c r="E133" t="s">
        <v>87</v>
      </c>
      <c r="G133">
        <f t="shared" si="62"/>
        <v>131</v>
      </c>
    </row>
    <row r="134" spans="1:14" x14ac:dyDescent="0.2">
      <c r="A134" t="s">
        <v>99</v>
      </c>
      <c r="B134">
        <v>8698</v>
      </c>
      <c r="C134" t="s">
        <v>3</v>
      </c>
      <c r="D134" s="1">
        <v>41547.125</v>
      </c>
      <c r="E134" t="s">
        <v>3</v>
      </c>
      <c r="F134">
        <v>-1.137</v>
      </c>
      <c r="G134">
        <f t="shared" si="62"/>
        <v>132</v>
      </c>
    </row>
    <row r="135" spans="1:14" x14ac:dyDescent="0.2">
      <c r="A135" t="s">
        <v>79</v>
      </c>
      <c r="B135">
        <v>0</v>
      </c>
      <c r="C135" t="s">
        <v>4</v>
      </c>
      <c r="D135" s="1">
        <v>41655.072916666664</v>
      </c>
      <c r="E135" t="s">
        <v>4</v>
      </c>
      <c r="F135">
        <v>0.62</v>
      </c>
      <c r="G135">
        <f t="shared" si="62"/>
        <v>133</v>
      </c>
      <c r="J135" s="1"/>
    </row>
    <row r="136" spans="1:14" x14ac:dyDescent="0.2">
      <c r="A136" t="s">
        <v>80</v>
      </c>
      <c r="B136">
        <v>0</v>
      </c>
      <c r="C136" t="s">
        <v>5</v>
      </c>
      <c r="D136" s="1">
        <v>41739.9375</v>
      </c>
      <c r="E136" t="s">
        <v>5</v>
      </c>
      <c r="F136">
        <v>0.9</v>
      </c>
      <c r="G136">
        <f t="shared" si="62"/>
        <v>134</v>
      </c>
      <c r="J136" s="1"/>
    </row>
    <row r="137" spans="1:14" x14ac:dyDescent="0.2">
      <c r="A137" t="s">
        <v>81</v>
      </c>
      <c r="B137">
        <v>0</v>
      </c>
      <c r="C137" t="s">
        <v>6</v>
      </c>
      <c r="D137" s="1">
        <v>41737.080578703702</v>
      </c>
      <c r="E137" t="s">
        <v>6</v>
      </c>
      <c r="F137">
        <v>1.004</v>
      </c>
      <c r="G137">
        <f t="shared" si="62"/>
        <v>135</v>
      </c>
      <c r="J137" s="1"/>
    </row>
    <row r="138" spans="1:14" x14ac:dyDescent="0.2">
      <c r="A138" t="s">
        <v>82</v>
      </c>
      <c r="B138">
        <v>0</v>
      </c>
      <c r="C138" t="s">
        <v>7</v>
      </c>
      <c r="D138" s="1">
        <v>41825.59375</v>
      </c>
      <c r="E138" t="s">
        <v>7</v>
      </c>
      <c r="F138">
        <v>1.4259999999999999</v>
      </c>
      <c r="G138">
        <f t="shared" si="62"/>
        <v>136</v>
      </c>
      <c r="J138" s="1"/>
    </row>
    <row r="139" spans="1:14" x14ac:dyDescent="0.2">
      <c r="A139" t="s">
        <v>83</v>
      </c>
      <c r="B139">
        <v>0</v>
      </c>
      <c r="C139" t="s">
        <v>8</v>
      </c>
      <c r="D139" s="1">
        <v>41912.5</v>
      </c>
      <c r="E139" t="s">
        <v>8</v>
      </c>
      <c r="F139">
        <v>11.904999999999999</v>
      </c>
      <c r="G139">
        <f t="shared" si="62"/>
        <v>137</v>
      </c>
      <c r="J139" s="1"/>
    </row>
    <row r="140" spans="1:14" x14ac:dyDescent="0.2">
      <c r="A140" t="s">
        <v>84</v>
      </c>
      <c r="B140">
        <v>0</v>
      </c>
      <c r="C140" t="s">
        <v>9</v>
      </c>
      <c r="D140">
        <v>598</v>
      </c>
      <c r="E140" t="s">
        <v>9</v>
      </c>
      <c r="F140">
        <v>649</v>
      </c>
      <c r="G140">
        <f t="shared" si="62"/>
        <v>138</v>
      </c>
      <c r="J140" s="1"/>
    </row>
    <row r="141" spans="1:14" x14ac:dyDescent="0.2">
      <c r="A141" t="s">
        <v>89</v>
      </c>
      <c r="B141" t="s">
        <v>10</v>
      </c>
      <c r="C141" t="s">
        <v>10</v>
      </c>
      <c r="D141" t="s">
        <v>11</v>
      </c>
      <c r="E141" t="s">
        <v>10</v>
      </c>
      <c r="F141" t="s">
        <v>90</v>
      </c>
      <c r="G141">
        <f t="shared" si="62"/>
        <v>139</v>
      </c>
    </row>
    <row r="142" spans="1:14" x14ac:dyDescent="0.2">
      <c r="A142" t="s">
        <v>45</v>
      </c>
      <c r="G142">
        <f t="shared" si="62"/>
        <v>140</v>
      </c>
      <c r="H142" t="str">
        <f t="shared" ref="H142" si="68">CONCATENATE(A142,B142,C142)</f>
        <v>hhdc2$site: Chapel Ln PMT Feeder.csv</v>
      </c>
      <c r="I142" s="1">
        <f t="shared" ref="I142" si="69">D144</f>
        <v>41585.5</v>
      </c>
      <c r="J142" s="1">
        <f t="shared" ref="J142" si="70">D149</f>
        <v>41912.458333333336</v>
      </c>
      <c r="K142">
        <f t="shared" ref="K142" si="71">B144</f>
        <v>7046</v>
      </c>
      <c r="L142">
        <f t="shared" ref="L142" si="72">F150</f>
        <v>134</v>
      </c>
      <c r="N142" s="2">
        <f>24*(J142-I142)</f>
        <v>7847.0000000000582</v>
      </c>
    </row>
    <row r="143" spans="1:14" x14ac:dyDescent="0.2">
      <c r="A143" t="s">
        <v>25</v>
      </c>
      <c r="B143" s="1" t="s">
        <v>2</v>
      </c>
      <c r="C143" s="1"/>
      <c r="D143" t="s">
        <v>86</v>
      </c>
      <c r="E143" t="s">
        <v>87</v>
      </c>
      <c r="G143">
        <f t="shared" si="62"/>
        <v>141</v>
      </c>
    </row>
    <row r="144" spans="1:14" x14ac:dyDescent="0.2">
      <c r="A144" t="s">
        <v>100</v>
      </c>
      <c r="B144">
        <v>7046</v>
      </c>
      <c r="C144" t="s">
        <v>3</v>
      </c>
      <c r="D144" s="1">
        <v>41585.5</v>
      </c>
      <c r="E144" t="s">
        <v>3</v>
      </c>
      <c r="F144">
        <v>3.5999999999999997E-2</v>
      </c>
      <c r="G144">
        <f t="shared" si="62"/>
        <v>142</v>
      </c>
    </row>
    <row r="145" spans="1:14" x14ac:dyDescent="0.2">
      <c r="A145" t="s">
        <v>79</v>
      </c>
      <c r="B145">
        <v>0</v>
      </c>
      <c r="C145" t="s">
        <v>4</v>
      </c>
      <c r="D145" s="1">
        <v>41672.833333333336</v>
      </c>
      <c r="E145" t="s">
        <v>4</v>
      </c>
      <c r="F145">
        <v>8.4000000000000005E-2</v>
      </c>
      <c r="G145">
        <f t="shared" si="62"/>
        <v>143</v>
      </c>
      <c r="J145" s="1"/>
    </row>
    <row r="146" spans="1:14" x14ac:dyDescent="0.2">
      <c r="A146" t="s">
        <v>80</v>
      </c>
      <c r="B146">
        <v>0</v>
      </c>
      <c r="C146" t="s">
        <v>5</v>
      </c>
      <c r="D146" s="1">
        <v>41750.583333333336</v>
      </c>
      <c r="E146" t="s">
        <v>5</v>
      </c>
      <c r="F146">
        <v>0.155</v>
      </c>
      <c r="G146">
        <f t="shared" si="62"/>
        <v>144</v>
      </c>
      <c r="J146" s="1"/>
    </row>
    <row r="147" spans="1:14" x14ac:dyDescent="0.2">
      <c r="A147" t="s">
        <v>81</v>
      </c>
      <c r="B147">
        <v>0</v>
      </c>
      <c r="C147" t="s">
        <v>6</v>
      </c>
      <c r="D147" s="1">
        <v>41753.614189814813</v>
      </c>
      <c r="E147" t="s">
        <v>6</v>
      </c>
      <c r="F147">
        <v>0.2326</v>
      </c>
      <c r="G147">
        <f t="shared" si="62"/>
        <v>145</v>
      </c>
      <c r="J147" s="1"/>
    </row>
    <row r="148" spans="1:14" x14ac:dyDescent="0.2">
      <c r="A148" t="s">
        <v>82</v>
      </c>
      <c r="B148">
        <v>0</v>
      </c>
      <c r="C148" t="s">
        <v>7</v>
      </c>
      <c r="D148" s="1">
        <v>41838.083333333336</v>
      </c>
      <c r="E148" t="s">
        <v>7</v>
      </c>
      <c r="F148">
        <v>0.25700000000000001</v>
      </c>
      <c r="G148">
        <f t="shared" si="62"/>
        <v>146</v>
      </c>
      <c r="J148" s="1"/>
    </row>
    <row r="149" spans="1:14" x14ac:dyDescent="0.2">
      <c r="A149" t="s">
        <v>83</v>
      </c>
      <c r="B149">
        <v>0</v>
      </c>
      <c r="C149" t="s">
        <v>8</v>
      </c>
      <c r="D149" s="1">
        <v>41912.458333333336</v>
      </c>
      <c r="E149" t="s">
        <v>8</v>
      </c>
      <c r="F149">
        <v>3.863</v>
      </c>
      <c r="G149">
        <f t="shared" si="62"/>
        <v>147</v>
      </c>
      <c r="J149" s="1"/>
    </row>
    <row r="150" spans="1:14" x14ac:dyDescent="0.2">
      <c r="A150" t="s">
        <v>84</v>
      </c>
      <c r="B150">
        <v>0</v>
      </c>
      <c r="C150" t="s">
        <v>9</v>
      </c>
      <c r="D150">
        <v>113</v>
      </c>
      <c r="E150" t="s">
        <v>9</v>
      </c>
      <c r="F150">
        <v>134</v>
      </c>
      <c r="G150">
        <f t="shared" si="62"/>
        <v>148</v>
      </c>
      <c r="J150" s="1"/>
    </row>
    <row r="151" spans="1:14" x14ac:dyDescent="0.2">
      <c r="A151" t="s">
        <v>89</v>
      </c>
      <c r="B151" t="s">
        <v>10</v>
      </c>
      <c r="C151" t="s">
        <v>10</v>
      </c>
      <c r="D151" t="s">
        <v>11</v>
      </c>
      <c r="E151" t="s">
        <v>10</v>
      </c>
      <c r="F151" t="s">
        <v>90</v>
      </c>
      <c r="G151">
        <f t="shared" si="62"/>
        <v>149</v>
      </c>
    </row>
    <row r="152" spans="1:14" x14ac:dyDescent="0.2">
      <c r="A152" t="s">
        <v>17</v>
      </c>
      <c r="G152">
        <f t="shared" si="62"/>
        <v>150</v>
      </c>
      <c r="H152" t="str">
        <f t="shared" ref="H152" si="73">CONCATENATE(A152,B152,C152)</f>
        <v>hhdc2$site: Chapel Ln SS.csv</v>
      </c>
      <c r="I152" s="1">
        <f t="shared" ref="I152" si="74">D154</f>
        <v>41571.416666666664</v>
      </c>
      <c r="J152" s="1">
        <f t="shared" ref="J152" si="75">D159</f>
        <v>41912.458333333336</v>
      </c>
      <c r="K152">
        <f t="shared" ref="K152" si="76">B154</f>
        <v>7198</v>
      </c>
      <c r="L152">
        <f t="shared" ref="L152" si="77">F160</f>
        <v>67</v>
      </c>
      <c r="N152" s="2">
        <f>24*(J152-I152)</f>
        <v>8185.0000000001164</v>
      </c>
    </row>
    <row r="153" spans="1:14" x14ac:dyDescent="0.2">
      <c r="A153" t="s">
        <v>25</v>
      </c>
      <c r="B153" s="1" t="s">
        <v>2</v>
      </c>
      <c r="C153" s="1"/>
      <c r="D153" t="s">
        <v>86</v>
      </c>
      <c r="E153" t="s">
        <v>87</v>
      </c>
      <c r="G153">
        <f t="shared" si="62"/>
        <v>151</v>
      </c>
    </row>
    <row r="154" spans="1:14" x14ac:dyDescent="0.2">
      <c r="A154" t="s">
        <v>101</v>
      </c>
      <c r="B154">
        <v>7198</v>
      </c>
      <c r="C154" t="s">
        <v>3</v>
      </c>
      <c r="D154" s="1">
        <v>41571.416666666664</v>
      </c>
      <c r="E154" t="s">
        <v>3</v>
      </c>
      <c r="F154">
        <v>0.875</v>
      </c>
      <c r="G154">
        <f t="shared" si="62"/>
        <v>152</v>
      </c>
    </row>
    <row r="155" spans="1:14" x14ac:dyDescent="0.2">
      <c r="A155" t="s">
        <v>79</v>
      </c>
      <c r="B155">
        <v>0</v>
      </c>
      <c r="C155" t="s">
        <v>4</v>
      </c>
      <c r="D155" s="1">
        <v>41662.895833333336</v>
      </c>
      <c r="E155" t="s">
        <v>4</v>
      </c>
      <c r="F155">
        <v>2.0579999999999998</v>
      </c>
      <c r="G155">
        <f t="shared" si="62"/>
        <v>153</v>
      </c>
      <c r="J155" s="1"/>
    </row>
    <row r="156" spans="1:14" x14ac:dyDescent="0.2">
      <c r="A156" t="s">
        <v>80</v>
      </c>
      <c r="B156">
        <v>0</v>
      </c>
      <c r="C156" t="s">
        <v>5</v>
      </c>
      <c r="D156" s="1">
        <v>41739.166666666664</v>
      </c>
      <c r="E156" t="s">
        <v>5</v>
      </c>
      <c r="F156">
        <v>2.798</v>
      </c>
      <c r="G156">
        <f t="shared" si="62"/>
        <v>154</v>
      </c>
      <c r="J156" s="1"/>
    </row>
    <row r="157" spans="1:14" x14ac:dyDescent="0.2">
      <c r="A157" t="s">
        <v>81</v>
      </c>
      <c r="B157">
        <v>0</v>
      </c>
      <c r="C157" t="s">
        <v>6</v>
      </c>
      <c r="D157" s="1">
        <v>41743.842361111114</v>
      </c>
      <c r="E157" t="s">
        <v>6</v>
      </c>
      <c r="F157">
        <v>3.2909999999999999</v>
      </c>
      <c r="G157">
        <f t="shared" si="62"/>
        <v>155</v>
      </c>
      <c r="J157" s="1"/>
    </row>
    <row r="158" spans="1:14" x14ac:dyDescent="0.2">
      <c r="A158" t="s">
        <v>82</v>
      </c>
      <c r="B158">
        <v>0</v>
      </c>
      <c r="C158" t="s">
        <v>7</v>
      </c>
      <c r="D158" s="1">
        <v>41833.770833333336</v>
      </c>
      <c r="E158" t="s">
        <v>7</v>
      </c>
      <c r="F158">
        <v>3.9980000000000002</v>
      </c>
      <c r="G158">
        <f t="shared" si="62"/>
        <v>156</v>
      </c>
      <c r="J158" s="1"/>
    </row>
    <row r="159" spans="1:14" x14ac:dyDescent="0.2">
      <c r="A159" t="s">
        <v>83</v>
      </c>
      <c r="B159">
        <v>0</v>
      </c>
      <c r="C159" t="s">
        <v>8</v>
      </c>
      <c r="D159" s="1">
        <v>41912.458333333336</v>
      </c>
      <c r="E159" t="s">
        <v>8</v>
      </c>
      <c r="F159">
        <v>15.272</v>
      </c>
      <c r="G159">
        <f t="shared" si="62"/>
        <v>157</v>
      </c>
      <c r="J159" s="1"/>
    </row>
    <row r="160" spans="1:14" x14ac:dyDescent="0.2">
      <c r="A160" t="s">
        <v>84</v>
      </c>
      <c r="B160">
        <v>0</v>
      </c>
      <c r="C160" t="s">
        <v>9</v>
      </c>
      <c r="D160">
        <v>67</v>
      </c>
      <c r="E160" t="s">
        <v>9</v>
      </c>
      <c r="F160">
        <v>67</v>
      </c>
      <c r="G160">
        <f t="shared" si="62"/>
        <v>158</v>
      </c>
      <c r="J160" s="1"/>
    </row>
    <row r="161" spans="1:14" x14ac:dyDescent="0.2">
      <c r="A161" t="s">
        <v>89</v>
      </c>
      <c r="B161" t="s">
        <v>10</v>
      </c>
      <c r="C161" t="s">
        <v>10</v>
      </c>
      <c r="D161" t="s">
        <v>11</v>
      </c>
      <c r="E161" t="s">
        <v>10</v>
      </c>
      <c r="F161" t="s">
        <v>90</v>
      </c>
      <c r="G161">
        <f t="shared" si="62"/>
        <v>159</v>
      </c>
    </row>
    <row r="162" spans="1:14" x14ac:dyDescent="0.2">
      <c r="A162" t="s">
        <v>102</v>
      </c>
      <c r="B162" t="s">
        <v>15</v>
      </c>
      <c r="G162">
        <f t="shared" si="62"/>
        <v>160</v>
      </c>
      <c r="H162" t="str">
        <f t="shared" ref="H162" si="78">CONCATENATE(A162,B162,C162)</f>
        <v>hhdc2$site: East Hill Costessey EHRE F2.csv</v>
      </c>
      <c r="I162" s="1">
        <f t="shared" ref="I162" si="79">D164</f>
        <v>41547.125</v>
      </c>
      <c r="J162" s="1">
        <f t="shared" ref="J162" si="80">D169</f>
        <v>41912.458333333336</v>
      </c>
      <c r="K162">
        <f t="shared" ref="K162" si="81">B164</f>
        <v>8654</v>
      </c>
      <c r="L162">
        <f t="shared" ref="L162" si="82">F170</f>
        <v>384</v>
      </c>
      <c r="N162" s="2">
        <f>24*(J162-I162)</f>
        <v>8768.0000000000582</v>
      </c>
    </row>
    <row r="163" spans="1:14" x14ac:dyDescent="0.2">
      <c r="A163" t="s">
        <v>25</v>
      </c>
      <c r="B163" s="1" t="s">
        <v>2</v>
      </c>
      <c r="C163" s="1"/>
      <c r="D163" t="s">
        <v>97</v>
      </c>
      <c r="E163" t="s">
        <v>31</v>
      </c>
      <c r="G163">
        <f t="shared" si="62"/>
        <v>161</v>
      </c>
    </row>
    <row r="164" spans="1:14" x14ac:dyDescent="0.2">
      <c r="A164" t="s">
        <v>103</v>
      </c>
      <c r="B164">
        <v>8654</v>
      </c>
      <c r="C164" t="s">
        <v>3</v>
      </c>
      <c r="D164" s="1">
        <v>41547.125</v>
      </c>
      <c r="E164" t="s">
        <v>3</v>
      </c>
      <c r="F164">
        <v>-8.8699999999999992</v>
      </c>
      <c r="G164">
        <f t="shared" si="62"/>
        <v>162</v>
      </c>
    </row>
    <row r="165" spans="1:14" x14ac:dyDescent="0.2">
      <c r="A165" t="s">
        <v>79</v>
      </c>
      <c r="B165">
        <v>0</v>
      </c>
      <c r="C165" t="s">
        <v>4</v>
      </c>
      <c r="D165" s="1">
        <v>41648.322916666664</v>
      </c>
      <c r="E165" t="s">
        <v>4</v>
      </c>
      <c r="F165">
        <v>2.117</v>
      </c>
      <c r="G165">
        <f t="shared" si="62"/>
        <v>163</v>
      </c>
      <c r="J165" s="1"/>
    </row>
    <row r="166" spans="1:14" x14ac:dyDescent="0.2">
      <c r="A166" t="s">
        <v>80</v>
      </c>
      <c r="B166">
        <v>0</v>
      </c>
      <c r="C166" t="s">
        <v>5</v>
      </c>
      <c r="D166" s="1">
        <v>41734.770833333336</v>
      </c>
      <c r="E166" t="s">
        <v>5</v>
      </c>
      <c r="F166">
        <v>3.0289999999999999</v>
      </c>
      <c r="G166">
        <f t="shared" si="62"/>
        <v>164</v>
      </c>
      <c r="J166" s="1"/>
    </row>
    <row r="167" spans="1:14" x14ac:dyDescent="0.2">
      <c r="A167" t="s">
        <v>81</v>
      </c>
      <c r="B167">
        <v>0</v>
      </c>
      <c r="C167" t="s">
        <v>6</v>
      </c>
      <c r="D167" s="1">
        <v>41733.701979166668</v>
      </c>
      <c r="E167" t="s">
        <v>6</v>
      </c>
      <c r="F167">
        <v>3.22</v>
      </c>
      <c r="G167">
        <f t="shared" si="62"/>
        <v>165</v>
      </c>
      <c r="J167" s="1"/>
    </row>
    <row r="168" spans="1:14" x14ac:dyDescent="0.2">
      <c r="A168" t="s">
        <v>82</v>
      </c>
      <c r="B168">
        <v>0</v>
      </c>
      <c r="C168" t="s">
        <v>7</v>
      </c>
      <c r="D168" s="1">
        <v>41823.885416666664</v>
      </c>
      <c r="E168" t="s">
        <v>7</v>
      </c>
      <c r="F168">
        <v>4.9509999999999996</v>
      </c>
      <c r="G168">
        <f t="shared" si="62"/>
        <v>166</v>
      </c>
      <c r="J168" s="1"/>
    </row>
    <row r="169" spans="1:14" x14ac:dyDescent="0.2">
      <c r="A169" t="s">
        <v>83</v>
      </c>
      <c r="B169">
        <v>0</v>
      </c>
      <c r="C169" t="s">
        <v>8</v>
      </c>
      <c r="D169" s="1">
        <v>41912.458333333336</v>
      </c>
      <c r="E169" t="s">
        <v>8</v>
      </c>
      <c r="F169">
        <v>18.173999999999999</v>
      </c>
      <c r="G169">
        <f t="shared" si="62"/>
        <v>167</v>
      </c>
      <c r="J169" s="1"/>
    </row>
    <row r="170" spans="1:14" x14ac:dyDescent="0.2">
      <c r="A170" t="s">
        <v>84</v>
      </c>
      <c r="B170">
        <v>0</v>
      </c>
      <c r="C170" t="s">
        <v>9</v>
      </c>
      <c r="D170">
        <v>358</v>
      </c>
      <c r="E170" t="s">
        <v>9</v>
      </c>
      <c r="F170">
        <v>384</v>
      </c>
      <c r="G170">
        <f t="shared" si="62"/>
        <v>168</v>
      </c>
      <c r="J170" s="1"/>
    </row>
    <row r="171" spans="1:14" x14ac:dyDescent="0.2">
      <c r="A171" t="s">
        <v>89</v>
      </c>
      <c r="B171" t="s">
        <v>10</v>
      </c>
      <c r="C171" t="s">
        <v>10</v>
      </c>
      <c r="D171" t="s">
        <v>11</v>
      </c>
      <c r="E171" t="s">
        <v>10</v>
      </c>
      <c r="F171" t="s">
        <v>90</v>
      </c>
      <c r="G171">
        <f t="shared" si="62"/>
        <v>169</v>
      </c>
    </row>
    <row r="172" spans="1:14" x14ac:dyDescent="0.2">
      <c r="A172" t="s">
        <v>104</v>
      </c>
      <c r="B172" t="s">
        <v>15</v>
      </c>
      <c r="G172">
        <f t="shared" si="62"/>
        <v>170</v>
      </c>
      <c r="H172" t="str">
        <f t="shared" ref="H172" si="83">CONCATENATE(A172,B172,C172)</f>
        <v>hhdc2$site: East Hill Costessey EHRW F3.csv</v>
      </c>
      <c r="I172" s="1">
        <f t="shared" ref="I172" si="84">D174</f>
        <v>41547.125</v>
      </c>
      <c r="J172" s="1">
        <f t="shared" ref="J172" si="85">D179</f>
        <v>41912.5</v>
      </c>
      <c r="K172">
        <f t="shared" ref="K172" si="86">B174</f>
        <v>9178</v>
      </c>
      <c r="L172">
        <f t="shared" ref="L172" si="87">F180</f>
        <v>924</v>
      </c>
      <c r="N172" s="2">
        <f>24*(J172-I172)</f>
        <v>8769</v>
      </c>
    </row>
    <row r="173" spans="1:14" x14ac:dyDescent="0.2">
      <c r="A173" t="s">
        <v>25</v>
      </c>
      <c r="B173" s="1" t="s">
        <v>2</v>
      </c>
      <c r="C173" s="1"/>
      <c r="D173" t="s">
        <v>97</v>
      </c>
      <c r="E173" t="s">
        <v>31</v>
      </c>
      <c r="G173">
        <f t="shared" si="62"/>
        <v>171</v>
      </c>
    </row>
    <row r="174" spans="1:14" x14ac:dyDescent="0.2">
      <c r="A174" t="s">
        <v>105</v>
      </c>
      <c r="B174">
        <v>9178</v>
      </c>
      <c r="C174" t="s">
        <v>3</v>
      </c>
      <c r="D174" s="1">
        <v>41547.125</v>
      </c>
      <c r="E174" t="s">
        <v>3</v>
      </c>
      <c r="F174">
        <v>-7.6609999999999996</v>
      </c>
      <c r="G174">
        <f t="shared" si="62"/>
        <v>172</v>
      </c>
    </row>
    <row r="175" spans="1:14" x14ac:dyDescent="0.2">
      <c r="A175" t="s">
        <v>79</v>
      </c>
      <c r="B175">
        <v>0</v>
      </c>
      <c r="C175" t="s">
        <v>4</v>
      </c>
      <c r="D175" s="1">
        <v>41649.34375</v>
      </c>
      <c r="E175" t="s">
        <v>4</v>
      </c>
      <c r="F175">
        <v>5.9039999999999999</v>
      </c>
      <c r="G175">
        <f t="shared" si="62"/>
        <v>173</v>
      </c>
      <c r="J175" s="1"/>
    </row>
    <row r="176" spans="1:14" x14ac:dyDescent="0.2">
      <c r="A176" t="s">
        <v>80</v>
      </c>
      <c r="B176">
        <v>0</v>
      </c>
      <c r="C176" t="s">
        <v>5</v>
      </c>
      <c r="D176" s="1">
        <v>41735.6875</v>
      </c>
      <c r="E176" t="s">
        <v>5</v>
      </c>
      <c r="F176">
        <v>8.4220000000000006</v>
      </c>
      <c r="G176">
        <f t="shared" si="62"/>
        <v>174</v>
      </c>
      <c r="J176" s="1"/>
    </row>
    <row r="177" spans="1:14" x14ac:dyDescent="0.2">
      <c r="A177" t="s">
        <v>81</v>
      </c>
      <c r="B177">
        <v>0</v>
      </c>
      <c r="C177" t="s">
        <v>6</v>
      </c>
      <c r="D177" s="1">
        <v>41734.235462962963</v>
      </c>
      <c r="E177" t="s">
        <v>6</v>
      </c>
      <c r="F177">
        <v>9.6690000000000005</v>
      </c>
      <c r="G177">
        <f t="shared" si="62"/>
        <v>175</v>
      </c>
      <c r="J177" s="1"/>
    </row>
    <row r="178" spans="1:14" x14ac:dyDescent="0.2">
      <c r="A178" t="s">
        <v>82</v>
      </c>
      <c r="B178">
        <v>0</v>
      </c>
      <c r="C178" t="s">
        <v>7</v>
      </c>
      <c r="D178" s="1">
        <v>41824.114583333336</v>
      </c>
      <c r="E178" t="s">
        <v>7</v>
      </c>
      <c r="F178">
        <v>13.029</v>
      </c>
      <c r="G178">
        <f t="shared" si="62"/>
        <v>176</v>
      </c>
      <c r="J178" s="1"/>
    </row>
    <row r="179" spans="1:14" x14ac:dyDescent="0.2">
      <c r="A179" t="s">
        <v>83</v>
      </c>
      <c r="B179">
        <v>0</v>
      </c>
      <c r="C179" t="s">
        <v>8</v>
      </c>
      <c r="D179" s="1">
        <v>41912.5</v>
      </c>
      <c r="E179" t="s">
        <v>8</v>
      </c>
      <c r="F179">
        <v>36.218000000000004</v>
      </c>
      <c r="G179">
        <f t="shared" si="62"/>
        <v>177</v>
      </c>
      <c r="J179" s="1"/>
    </row>
    <row r="180" spans="1:14" x14ac:dyDescent="0.2">
      <c r="A180" t="s">
        <v>84</v>
      </c>
      <c r="B180">
        <v>0</v>
      </c>
      <c r="C180" t="s">
        <v>9</v>
      </c>
      <c r="D180">
        <v>892</v>
      </c>
      <c r="E180" t="s">
        <v>9</v>
      </c>
      <c r="F180">
        <v>924</v>
      </c>
      <c r="G180">
        <f t="shared" si="62"/>
        <v>178</v>
      </c>
      <c r="J180" s="1"/>
    </row>
    <row r="181" spans="1:14" x14ac:dyDescent="0.2">
      <c r="A181" t="s">
        <v>89</v>
      </c>
      <c r="B181" t="s">
        <v>10</v>
      </c>
      <c r="C181" t="s">
        <v>10</v>
      </c>
      <c r="D181" t="s">
        <v>11</v>
      </c>
      <c r="E181" t="s">
        <v>10</v>
      </c>
      <c r="F181" t="s">
        <v>90</v>
      </c>
      <c r="G181">
        <f t="shared" si="62"/>
        <v>179</v>
      </c>
    </row>
    <row r="182" spans="1:14" x14ac:dyDescent="0.2">
      <c r="A182" t="s">
        <v>106</v>
      </c>
      <c r="B182" t="s">
        <v>15</v>
      </c>
      <c r="G182">
        <f t="shared" si="62"/>
        <v>180</v>
      </c>
      <c r="H182" t="str">
        <f t="shared" ref="H182" si="88">CONCATENATE(A182,B182,C182)</f>
        <v>hhdc2$site: East Hill Costessey S DR F1.csv</v>
      </c>
      <c r="I182" s="1">
        <f t="shared" ref="I182" si="89">D184</f>
        <v>41547.125</v>
      </c>
      <c r="J182" s="1">
        <f t="shared" ref="J182" si="90">D189</f>
        <v>41912.5</v>
      </c>
      <c r="K182">
        <f t="shared" ref="K182" si="91">B184</f>
        <v>8606</v>
      </c>
      <c r="L182">
        <f t="shared" ref="L182" si="92">F190</f>
        <v>413</v>
      </c>
      <c r="N182" s="2">
        <f>24*(J182-I182)</f>
        <v>8769</v>
      </c>
    </row>
    <row r="183" spans="1:14" x14ac:dyDescent="0.2">
      <c r="A183" t="s">
        <v>25</v>
      </c>
      <c r="B183" s="1" t="s">
        <v>2</v>
      </c>
      <c r="C183" s="1"/>
      <c r="D183" t="s">
        <v>97</v>
      </c>
      <c r="E183" t="s">
        <v>31</v>
      </c>
      <c r="G183">
        <f t="shared" si="62"/>
        <v>181</v>
      </c>
    </row>
    <row r="184" spans="1:14" x14ac:dyDescent="0.2">
      <c r="A184" t="s">
        <v>107</v>
      </c>
      <c r="B184">
        <v>8606</v>
      </c>
      <c r="C184" t="s">
        <v>3</v>
      </c>
      <c r="D184" s="1">
        <v>41547.125</v>
      </c>
      <c r="E184" t="s">
        <v>3</v>
      </c>
      <c r="F184">
        <v>-9.9009999999999998</v>
      </c>
      <c r="G184">
        <f t="shared" si="62"/>
        <v>182</v>
      </c>
    </row>
    <row r="185" spans="1:14" x14ac:dyDescent="0.2">
      <c r="A185" t="s">
        <v>79</v>
      </c>
      <c r="B185">
        <v>0</v>
      </c>
      <c r="C185" t="s">
        <v>4</v>
      </c>
      <c r="D185" s="1">
        <v>41648.364583333336</v>
      </c>
      <c r="E185" t="s">
        <v>4</v>
      </c>
      <c r="F185">
        <v>-0.29799999999999999</v>
      </c>
      <c r="G185">
        <f t="shared" si="62"/>
        <v>183</v>
      </c>
      <c r="J185" s="1"/>
    </row>
    <row r="186" spans="1:14" x14ac:dyDescent="0.2">
      <c r="A186" t="s">
        <v>80</v>
      </c>
      <c r="B186">
        <v>0</v>
      </c>
      <c r="C186" t="s">
        <v>5</v>
      </c>
      <c r="D186" s="1">
        <v>41733.895833333336</v>
      </c>
      <c r="E186" t="s">
        <v>5</v>
      </c>
      <c r="F186">
        <v>1.2130000000000001</v>
      </c>
      <c r="G186">
        <f t="shared" si="62"/>
        <v>184</v>
      </c>
      <c r="J186" s="1"/>
    </row>
    <row r="187" spans="1:14" x14ac:dyDescent="0.2">
      <c r="A187" t="s">
        <v>81</v>
      </c>
      <c r="B187">
        <v>0</v>
      </c>
      <c r="C187" t="s">
        <v>6</v>
      </c>
      <c r="D187" s="1">
        <v>41733.373067129629</v>
      </c>
      <c r="E187" t="s">
        <v>6</v>
      </c>
      <c r="F187">
        <v>0.433</v>
      </c>
      <c r="G187">
        <f t="shared" si="62"/>
        <v>185</v>
      </c>
      <c r="J187" s="1"/>
    </row>
    <row r="188" spans="1:14" x14ac:dyDescent="0.2">
      <c r="A188" t="s">
        <v>82</v>
      </c>
      <c r="B188">
        <v>0</v>
      </c>
      <c r="C188" t="s">
        <v>7</v>
      </c>
      <c r="D188" s="1">
        <v>41824.927083333336</v>
      </c>
      <c r="E188" t="s">
        <v>7</v>
      </c>
      <c r="F188">
        <v>2.113</v>
      </c>
      <c r="G188">
        <f t="shared" si="62"/>
        <v>186</v>
      </c>
      <c r="J188" s="1"/>
    </row>
    <row r="189" spans="1:14" x14ac:dyDescent="0.2">
      <c r="A189" t="s">
        <v>83</v>
      </c>
      <c r="B189">
        <v>0</v>
      </c>
      <c r="C189" t="s">
        <v>8</v>
      </c>
      <c r="D189" s="1">
        <v>41912.5</v>
      </c>
      <c r="E189" t="s">
        <v>8</v>
      </c>
      <c r="F189">
        <v>6.5339999999999998</v>
      </c>
      <c r="G189">
        <f t="shared" si="62"/>
        <v>187</v>
      </c>
      <c r="J189" s="1"/>
    </row>
    <row r="190" spans="1:14" x14ac:dyDescent="0.2">
      <c r="A190" t="s">
        <v>84</v>
      </c>
      <c r="B190">
        <v>0</v>
      </c>
      <c r="C190" t="s">
        <v>9</v>
      </c>
      <c r="D190">
        <v>398</v>
      </c>
      <c r="E190" t="s">
        <v>9</v>
      </c>
      <c r="F190">
        <v>413</v>
      </c>
      <c r="G190">
        <f t="shared" si="62"/>
        <v>188</v>
      </c>
      <c r="J190" s="1"/>
    </row>
    <row r="191" spans="1:14" x14ac:dyDescent="0.2">
      <c r="A191" t="s">
        <v>89</v>
      </c>
      <c r="B191" t="s">
        <v>10</v>
      </c>
      <c r="C191" t="s">
        <v>10</v>
      </c>
      <c r="D191" t="s">
        <v>11</v>
      </c>
      <c r="E191" t="s">
        <v>10</v>
      </c>
      <c r="F191" t="s">
        <v>90</v>
      </c>
      <c r="G191">
        <f t="shared" si="62"/>
        <v>189</v>
      </c>
    </row>
    <row r="192" spans="1:14" x14ac:dyDescent="0.2">
      <c r="A192" t="s">
        <v>46</v>
      </c>
      <c r="G192">
        <f t="shared" si="62"/>
        <v>190</v>
      </c>
      <c r="H192" t="str">
        <f t="shared" ref="H192" si="93">CONCATENATE(A192,B192,C192)</f>
        <v>hhdc2$site: Elm Crescent Dewbury Cl.csv</v>
      </c>
      <c r="I192" s="1">
        <f t="shared" ref="I192" si="94">D194</f>
        <v>41547.125</v>
      </c>
      <c r="J192" s="1">
        <f t="shared" ref="J192" si="95">D199</f>
        <v>41912.5</v>
      </c>
      <c r="K192">
        <f t="shared" ref="K192" si="96">B194</f>
        <v>7964</v>
      </c>
      <c r="L192">
        <f t="shared" ref="L192" si="97">F200</f>
        <v>109</v>
      </c>
      <c r="N192" s="2">
        <f>24*(J192-I192)</f>
        <v>8769</v>
      </c>
    </row>
    <row r="193" spans="1:14" x14ac:dyDescent="0.2">
      <c r="A193" t="s">
        <v>25</v>
      </c>
      <c r="B193" s="1" t="s">
        <v>2</v>
      </c>
      <c r="C193" s="1"/>
      <c r="D193" t="s">
        <v>86</v>
      </c>
      <c r="E193" t="s">
        <v>87</v>
      </c>
      <c r="G193">
        <f t="shared" si="62"/>
        <v>191</v>
      </c>
    </row>
    <row r="194" spans="1:14" x14ac:dyDescent="0.2">
      <c r="A194" t="s">
        <v>108</v>
      </c>
      <c r="B194">
        <v>7964</v>
      </c>
      <c r="C194" t="s">
        <v>3</v>
      </c>
      <c r="D194" s="1">
        <v>41547.125</v>
      </c>
      <c r="E194" t="s">
        <v>3</v>
      </c>
      <c r="F194">
        <v>-6.3810000000000002</v>
      </c>
      <c r="G194">
        <f t="shared" si="62"/>
        <v>192</v>
      </c>
    </row>
    <row r="195" spans="1:14" x14ac:dyDescent="0.2">
      <c r="A195" t="s">
        <v>79</v>
      </c>
      <c r="B195">
        <v>0</v>
      </c>
      <c r="C195" t="s">
        <v>4</v>
      </c>
      <c r="D195" s="1">
        <v>41652.1875</v>
      </c>
      <c r="E195" t="s">
        <v>4</v>
      </c>
      <c r="F195">
        <v>-0.28199999999999997</v>
      </c>
      <c r="G195">
        <f t="shared" si="62"/>
        <v>193</v>
      </c>
      <c r="J195" s="1"/>
    </row>
    <row r="196" spans="1:14" x14ac:dyDescent="0.2">
      <c r="A196" t="s">
        <v>80</v>
      </c>
      <c r="B196">
        <v>0</v>
      </c>
      <c r="C196" t="s">
        <v>5</v>
      </c>
      <c r="D196" s="1">
        <v>41746.083333333336</v>
      </c>
      <c r="E196" t="s">
        <v>5</v>
      </c>
      <c r="F196">
        <v>0.35299999999999998</v>
      </c>
      <c r="G196">
        <f t="shared" ref="G196:G259" si="98">G195+1</f>
        <v>194</v>
      </c>
      <c r="J196" s="1"/>
    </row>
    <row r="197" spans="1:14" x14ac:dyDescent="0.2">
      <c r="A197" t="s">
        <v>81</v>
      </c>
      <c r="B197">
        <v>0</v>
      </c>
      <c r="C197" t="s">
        <v>6</v>
      </c>
      <c r="D197" s="1">
        <v>41738.304803240739</v>
      </c>
      <c r="E197" t="s">
        <v>6</v>
      </c>
      <c r="F197">
        <v>-3.8620000000000002E-2</v>
      </c>
      <c r="G197">
        <f t="shared" si="98"/>
        <v>195</v>
      </c>
      <c r="J197" s="1"/>
    </row>
    <row r="198" spans="1:14" x14ac:dyDescent="0.2">
      <c r="A198" t="s">
        <v>82</v>
      </c>
      <c r="B198">
        <v>0</v>
      </c>
      <c r="C198" t="s">
        <v>7</v>
      </c>
      <c r="D198" s="1">
        <v>41830.3125</v>
      </c>
      <c r="E198" t="s">
        <v>7</v>
      </c>
      <c r="F198">
        <v>0.55700000000000005</v>
      </c>
      <c r="G198">
        <f t="shared" si="98"/>
        <v>196</v>
      </c>
      <c r="J198" s="1"/>
    </row>
    <row r="199" spans="1:14" x14ac:dyDescent="0.2">
      <c r="A199" t="s">
        <v>83</v>
      </c>
      <c r="B199">
        <v>0</v>
      </c>
      <c r="C199" t="s">
        <v>8</v>
      </c>
      <c r="D199" s="1">
        <v>41912.5</v>
      </c>
      <c r="E199" t="s">
        <v>8</v>
      </c>
      <c r="F199">
        <v>4.45</v>
      </c>
      <c r="G199">
        <f t="shared" si="98"/>
        <v>197</v>
      </c>
      <c r="J199" s="1"/>
    </row>
    <row r="200" spans="1:14" x14ac:dyDescent="0.2">
      <c r="A200" t="s">
        <v>84</v>
      </c>
      <c r="B200">
        <v>0</v>
      </c>
      <c r="C200" t="s">
        <v>9</v>
      </c>
      <c r="D200">
        <v>81</v>
      </c>
      <c r="E200" t="s">
        <v>9</v>
      </c>
      <c r="F200">
        <v>109</v>
      </c>
      <c r="G200">
        <f t="shared" si="98"/>
        <v>198</v>
      </c>
      <c r="J200" s="1"/>
    </row>
    <row r="201" spans="1:14" x14ac:dyDescent="0.2">
      <c r="A201" t="s">
        <v>89</v>
      </c>
      <c r="B201" t="s">
        <v>10</v>
      </c>
      <c r="C201" t="s">
        <v>10</v>
      </c>
      <c r="D201" t="s">
        <v>11</v>
      </c>
      <c r="E201" t="s">
        <v>10</v>
      </c>
      <c r="F201" t="s">
        <v>90</v>
      </c>
      <c r="G201">
        <f t="shared" si="98"/>
        <v>199</v>
      </c>
    </row>
    <row r="202" spans="1:14" x14ac:dyDescent="0.2">
      <c r="A202" t="s">
        <v>18</v>
      </c>
      <c r="G202">
        <f t="shared" si="98"/>
        <v>200</v>
      </c>
      <c r="H202" t="str">
        <f t="shared" ref="H202" si="99">CONCATENATE(A202,B202,C202)</f>
        <v>hhdc2$site: Elm Crescent FDR.csv</v>
      </c>
      <c r="I202" s="1">
        <f t="shared" ref="I202" si="100">D204</f>
        <v>41547.125</v>
      </c>
      <c r="J202" s="1">
        <f t="shared" ref="J202" si="101">D209</f>
        <v>41912.458333333336</v>
      </c>
      <c r="K202">
        <f t="shared" ref="K202" si="102">B204</f>
        <v>8039</v>
      </c>
      <c r="L202">
        <f t="shared" ref="L202" si="103">F210</f>
        <v>154</v>
      </c>
      <c r="N202" s="2">
        <f>24*(J202-I202)</f>
        <v>8768.0000000000582</v>
      </c>
    </row>
    <row r="203" spans="1:14" x14ac:dyDescent="0.2">
      <c r="A203" t="s">
        <v>25</v>
      </c>
      <c r="B203" s="1" t="s">
        <v>2</v>
      </c>
      <c r="C203" s="1"/>
      <c r="D203" t="s">
        <v>86</v>
      </c>
      <c r="E203" t="s">
        <v>87</v>
      </c>
      <c r="G203">
        <f t="shared" si="98"/>
        <v>201</v>
      </c>
    </row>
    <row r="204" spans="1:14" x14ac:dyDescent="0.2">
      <c r="A204" t="s">
        <v>109</v>
      </c>
      <c r="B204">
        <v>8039</v>
      </c>
      <c r="C204" t="s">
        <v>3</v>
      </c>
      <c r="D204" s="1">
        <v>41547.125</v>
      </c>
      <c r="E204" t="s">
        <v>3</v>
      </c>
      <c r="F204">
        <v>-6.2169999999999996</v>
      </c>
      <c r="G204">
        <f t="shared" si="98"/>
        <v>202</v>
      </c>
    </row>
    <row r="205" spans="1:14" x14ac:dyDescent="0.2">
      <c r="A205" t="s">
        <v>79</v>
      </c>
      <c r="B205">
        <v>0</v>
      </c>
      <c r="C205" t="s">
        <v>4</v>
      </c>
      <c r="D205" s="1">
        <v>41651.4375</v>
      </c>
      <c r="E205" t="s">
        <v>4</v>
      </c>
      <c r="F205">
        <v>-0.16700000000000001</v>
      </c>
      <c r="G205">
        <f t="shared" si="98"/>
        <v>203</v>
      </c>
      <c r="J205" s="1"/>
    </row>
    <row r="206" spans="1:14" x14ac:dyDescent="0.2">
      <c r="A206" t="s">
        <v>80</v>
      </c>
      <c r="B206">
        <v>0</v>
      </c>
      <c r="C206" t="s">
        <v>5</v>
      </c>
      <c r="D206" s="1">
        <v>41744.75</v>
      </c>
      <c r="E206" t="s">
        <v>5</v>
      </c>
      <c r="F206">
        <v>0.97099999999999997</v>
      </c>
      <c r="G206">
        <f t="shared" si="98"/>
        <v>204</v>
      </c>
      <c r="J206" s="1"/>
    </row>
    <row r="207" spans="1:14" x14ac:dyDescent="0.2">
      <c r="A207" t="s">
        <v>81</v>
      </c>
      <c r="B207">
        <v>0</v>
      </c>
      <c r="C207" t="s">
        <v>6</v>
      </c>
      <c r="D207" s="1">
        <v>41737.526053240741</v>
      </c>
      <c r="E207" t="s">
        <v>6</v>
      </c>
      <c r="F207">
        <v>0.31380000000000002</v>
      </c>
      <c r="G207">
        <f t="shared" si="98"/>
        <v>205</v>
      </c>
      <c r="J207" s="1"/>
    </row>
    <row r="208" spans="1:14" x14ac:dyDescent="0.2">
      <c r="A208" t="s">
        <v>82</v>
      </c>
      <c r="B208">
        <v>0</v>
      </c>
      <c r="C208" t="s">
        <v>7</v>
      </c>
      <c r="D208" s="1">
        <v>41829.520833333336</v>
      </c>
      <c r="E208" t="s">
        <v>7</v>
      </c>
      <c r="F208">
        <v>1.5009999999999999</v>
      </c>
      <c r="G208">
        <f t="shared" si="98"/>
        <v>206</v>
      </c>
      <c r="J208" s="1"/>
    </row>
    <row r="209" spans="1:14" x14ac:dyDescent="0.2">
      <c r="A209" t="s">
        <v>83</v>
      </c>
      <c r="B209">
        <v>0</v>
      </c>
      <c r="C209" t="s">
        <v>8</v>
      </c>
      <c r="D209" s="1">
        <v>41912.458333333336</v>
      </c>
      <c r="E209" t="s">
        <v>8</v>
      </c>
      <c r="F209">
        <v>5.306</v>
      </c>
      <c r="G209">
        <f t="shared" si="98"/>
        <v>207</v>
      </c>
      <c r="J209" s="1"/>
    </row>
    <row r="210" spans="1:14" x14ac:dyDescent="0.2">
      <c r="A210" t="s">
        <v>84</v>
      </c>
      <c r="B210">
        <v>0</v>
      </c>
      <c r="C210" t="s">
        <v>9</v>
      </c>
      <c r="D210">
        <v>108</v>
      </c>
      <c r="E210" t="s">
        <v>9</v>
      </c>
      <c r="F210">
        <v>154</v>
      </c>
      <c r="G210">
        <f t="shared" si="98"/>
        <v>208</v>
      </c>
      <c r="J210" s="1"/>
    </row>
    <row r="211" spans="1:14" x14ac:dyDescent="0.2">
      <c r="A211" t="s">
        <v>89</v>
      </c>
      <c r="B211" t="s">
        <v>10</v>
      </c>
      <c r="C211" t="s">
        <v>10</v>
      </c>
      <c r="D211" t="s">
        <v>11</v>
      </c>
      <c r="E211" t="s">
        <v>10</v>
      </c>
      <c r="F211" t="s">
        <v>90</v>
      </c>
      <c r="G211">
        <f t="shared" si="98"/>
        <v>209</v>
      </c>
    </row>
    <row r="212" spans="1:14" x14ac:dyDescent="0.2">
      <c r="A212" t="s">
        <v>47</v>
      </c>
      <c r="G212">
        <f t="shared" si="98"/>
        <v>210</v>
      </c>
      <c r="H212" t="str">
        <f t="shared" ref="H212" si="104">CONCATENATE(A212,B212,C212)</f>
        <v>hhdc2$site: Elm Crescent Gorse Wlk.csv</v>
      </c>
      <c r="I212" s="1">
        <f t="shared" ref="I212" si="105">D214</f>
        <v>41547.125</v>
      </c>
      <c r="J212" s="1">
        <f t="shared" ref="J212" si="106">D219</f>
        <v>41912.5</v>
      </c>
      <c r="K212">
        <f t="shared" ref="K212" si="107">B214</f>
        <v>8003</v>
      </c>
      <c r="L212">
        <f t="shared" ref="L212" si="108">F220</f>
        <v>190</v>
      </c>
      <c r="N212" s="2">
        <f>24*(J212-I212)</f>
        <v>8769</v>
      </c>
    </row>
    <row r="213" spans="1:14" x14ac:dyDescent="0.2">
      <c r="A213" t="s">
        <v>25</v>
      </c>
      <c r="B213" s="1" t="s">
        <v>2</v>
      </c>
      <c r="C213" s="1"/>
      <c r="D213" t="s">
        <v>86</v>
      </c>
      <c r="E213" t="s">
        <v>87</v>
      </c>
      <c r="G213">
        <f t="shared" si="98"/>
        <v>211</v>
      </c>
    </row>
    <row r="214" spans="1:14" x14ac:dyDescent="0.2">
      <c r="A214" t="s">
        <v>110</v>
      </c>
      <c r="B214">
        <v>8003</v>
      </c>
      <c r="C214" t="s">
        <v>3</v>
      </c>
      <c r="D214" s="1">
        <v>41547.125</v>
      </c>
      <c r="E214" t="s">
        <v>3</v>
      </c>
      <c r="F214">
        <v>-9.6679999999999993</v>
      </c>
      <c r="G214">
        <f t="shared" si="98"/>
        <v>212</v>
      </c>
    </row>
    <row r="215" spans="1:14" x14ac:dyDescent="0.2">
      <c r="A215" t="s">
        <v>79</v>
      </c>
      <c r="B215">
        <v>0</v>
      </c>
      <c r="C215" t="s">
        <v>4</v>
      </c>
      <c r="D215" s="1">
        <v>41652.541666666664</v>
      </c>
      <c r="E215" t="s">
        <v>4</v>
      </c>
      <c r="F215">
        <v>-0.71499999999999997</v>
      </c>
      <c r="G215">
        <f t="shared" si="98"/>
        <v>213</v>
      </c>
      <c r="J215" s="1"/>
    </row>
    <row r="216" spans="1:14" x14ac:dyDescent="0.2">
      <c r="A216" t="s">
        <v>80</v>
      </c>
      <c r="B216">
        <v>0</v>
      </c>
      <c r="C216" t="s">
        <v>5</v>
      </c>
      <c r="D216" s="1">
        <v>41744.791666666664</v>
      </c>
      <c r="E216" t="s">
        <v>5</v>
      </c>
      <c r="F216">
        <v>1.1719999999999999</v>
      </c>
      <c r="G216">
        <f t="shared" si="98"/>
        <v>214</v>
      </c>
      <c r="J216" s="1"/>
    </row>
    <row r="217" spans="1:14" x14ac:dyDescent="0.2">
      <c r="A217" t="s">
        <v>81</v>
      </c>
      <c r="B217">
        <v>0</v>
      </c>
      <c r="C217" t="s">
        <v>6</v>
      </c>
      <c r="D217" s="1">
        <v>41737.85864583333</v>
      </c>
      <c r="E217" t="s">
        <v>6</v>
      </c>
      <c r="F217">
        <v>0.1696</v>
      </c>
      <c r="G217">
        <f t="shared" si="98"/>
        <v>215</v>
      </c>
      <c r="J217" s="1"/>
    </row>
    <row r="218" spans="1:14" x14ac:dyDescent="0.2">
      <c r="A218" t="s">
        <v>82</v>
      </c>
      <c r="B218">
        <v>0</v>
      </c>
      <c r="C218" t="s">
        <v>7</v>
      </c>
      <c r="D218" s="1">
        <v>41828.791666666664</v>
      </c>
      <c r="E218" t="s">
        <v>7</v>
      </c>
      <c r="F218">
        <v>2.0249999999999999</v>
      </c>
      <c r="G218">
        <f t="shared" si="98"/>
        <v>216</v>
      </c>
      <c r="J218" s="1"/>
    </row>
    <row r="219" spans="1:14" x14ac:dyDescent="0.2">
      <c r="A219" t="s">
        <v>83</v>
      </c>
      <c r="B219">
        <v>0</v>
      </c>
      <c r="C219" t="s">
        <v>8</v>
      </c>
      <c r="D219" s="1">
        <v>41912.5</v>
      </c>
      <c r="E219" t="s">
        <v>8</v>
      </c>
      <c r="F219">
        <v>8.3919999999999995</v>
      </c>
      <c r="G219">
        <f t="shared" si="98"/>
        <v>217</v>
      </c>
      <c r="J219" s="1"/>
    </row>
    <row r="220" spans="1:14" x14ac:dyDescent="0.2">
      <c r="A220" t="s">
        <v>84</v>
      </c>
      <c r="B220">
        <v>0</v>
      </c>
      <c r="C220" t="s">
        <v>9</v>
      </c>
      <c r="D220">
        <v>138</v>
      </c>
      <c r="E220" t="s">
        <v>9</v>
      </c>
      <c r="F220">
        <v>190</v>
      </c>
      <c r="G220">
        <f t="shared" si="98"/>
        <v>218</v>
      </c>
      <c r="J220" s="1"/>
    </row>
    <row r="221" spans="1:14" x14ac:dyDescent="0.2">
      <c r="A221" t="s">
        <v>89</v>
      </c>
      <c r="B221" t="s">
        <v>10</v>
      </c>
      <c r="C221" t="s">
        <v>10</v>
      </c>
      <c r="D221" t="s">
        <v>11</v>
      </c>
      <c r="E221" t="s">
        <v>10</v>
      </c>
      <c r="F221" t="s">
        <v>90</v>
      </c>
      <c r="G221">
        <f t="shared" si="98"/>
        <v>219</v>
      </c>
    </row>
    <row r="222" spans="1:14" x14ac:dyDescent="0.2">
      <c r="A222" t="s">
        <v>48</v>
      </c>
      <c r="G222">
        <f t="shared" si="98"/>
        <v>220</v>
      </c>
      <c r="H222" t="str">
        <f t="shared" ref="H222" si="109">CONCATENATE(A222,B222,C222)</f>
        <v>hhdc2$site: Elm Crescent S Hickory Av.csv</v>
      </c>
      <c r="I222" s="1">
        <f t="shared" ref="I222" si="110">D224</f>
        <v>41590.875</v>
      </c>
      <c r="J222" s="1">
        <f t="shared" ref="J222" si="111">D229</f>
        <v>41912.5</v>
      </c>
      <c r="K222">
        <f t="shared" ref="K222" si="112">B224</f>
        <v>6965</v>
      </c>
      <c r="L222">
        <f t="shared" ref="L222" si="113">F230</f>
        <v>80</v>
      </c>
      <c r="N222" s="2">
        <f>24*(J222-I222)</f>
        <v>7719</v>
      </c>
    </row>
    <row r="223" spans="1:14" x14ac:dyDescent="0.2">
      <c r="A223" t="s">
        <v>25</v>
      </c>
      <c r="B223" s="1" t="s">
        <v>2</v>
      </c>
      <c r="C223" s="1"/>
      <c r="D223" t="s">
        <v>86</v>
      </c>
      <c r="E223" t="s">
        <v>87</v>
      </c>
      <c r="G223">
        <f t="shared" si="98"/>
        <v>221</v>
      </c>
    </row>
    <row r="224" spans="1:14" x14ac:dyDescent="0.2">
      <c r="A224" t="s">
        <v>111</v>
      </c>
      <c r="B224">
        <v>6965</v>
      </c>
      <c r="C224" t="s">
        <v>3</v>
      </c>
      <c r="D224" s="1">
        <v>41590.875</v>
      </c>
      <c r="E224" t="s">
        <v>3</v>
      </c>
      <c r="F224">
        <v>0.376</v>
      </c>
      <c r="G224">
        <f t="shared" si="98"/>
        <v>222</v>
      </c>
    </row>
    <row r="225" spans="1:14" x14ac:dyDescent="0.2">
      <c r="A225" t="s">
        <v>79</v>
      </c>
      <c r="B225">
        <v>0</v>
      </c>
      <c r="C225" t="s">
        <v>4</v>
      </c>
      <c r="D225" s="1">
        <v>41682.760416666664</v>
      </c>
      <c r="E225" t="s">
        <v>4</v>
      </c>
      <c r="F225">
        <v>0.71399999999999997</v>
      </c>
      <c r="G225">
        <f t="shared" si="98"/>
        <v>223</v>
      </c>
      <c r="J225" s="1"/>
    </row>
    <row r="226" spans="1:14" x14ac:dyDescent="0.2">
      <c r="A226" t="s">
        <v>80</v>
      </c>
      <c r="B226">
        <v>0</v>
      </c>
      <c r="C226" t="s">
        <v>5</v>
      </c>
      <c r="D226" s="1">
        <v>41767.229166666664</v>
      </c>
      <c r="E226" t="s">
        <v>5</v>
      </c>
      <c r="F226">
        <v>0.88100000000000001</v>
      </c>
      <c r="G226">
        <f t="shared" si="98"/>
        <v>224</v>
      </c>
      <c r="J226" s="1"/>
    </row>
    <row r="227" spans="1:14" x14ac:dyDescent="0.2">
      <c r="A227" t="s">
        <v>81</v>
      </c>
      <c r="B227">
        <v>0</v>
      </c>
      <c r="C227" t="s">
        <v>6</v>
      </c>
      <c r="D227" s="1">
        <v>41762.127152777779</v>
      </c>
      <c r="E227" t="s">
        <v>6</v>
      </c>
      <c r="F227">
        <v>1.0609999999999999</v>
      </c>
      <c r="G227">
        <f t="shared" si="98"/>
        <v>225</v>
      </c>
      <c r="J227" s="1"/>
    </row>
    <row r="228" spans="1:14" x14ac:dyDescent="0.2">
      <c r="A228" t="s">
        <v>82</v>
      </c>
      <c r="B228">
        <v>0</v>
      </c>
      <c r="C228" t="s">
        <v>7</v>
      </c>
      <c r="D228" s="1">
        <v>41840.364583333336</v>
      </c>
      <c r="E228" t="s">
        <v>7</v>
      </c>
      <c r="F228">
        <v>1.226</v>
      </c>
      <c r="G228">
        <f t="shared" si="98"/>
        <v>226</v>
      </c>
      <c r="J228" s="1"/>
    </row>
    <row r="229" spans="1:14" x14ac:dyDescent="0.2">
      <c r="A229" t="s">
        <v>83</v>
      </c>
      <c r="B229">
        <v>0</v>
      </c>
      <c r="C229" t="s">
        <v>8</v>
      </c>
      <c r="D229" s="1">
        <v>41912.5</v>
      </c>
      <c r="E229" t="s">
        <v>8</v>
      </c>
      <c r="F229">
        <v>5.9550000000000001</v>
      </c>
      <c r="G229">
        <f t="shared" si="98"/>
        <v>227</v>
      </c>
      <c r="J229" s="1"/>
    </row>
    <row r="230" spans="1:14" x14ac:dyDescent="0.2">
      <c r="A230" t="s">
        <v>84</v>
      </c>
      <c r="B230">
        <v>0</v>
      </c>
      <c r="C230" t="s">
        <v>9</v>
      </c>
      <c r="D230">
        <v>43</v>
      </c>
      <c r="E230" t="s">
        <v>9</v>
      </c>
      <c r="F230">
        <v>80</v>
      </c>
      <c r="G230">
        <f t="shared" si="98"/>
        <v>228</v>
      </c>
      <c r="J230" s="1"/>
    </row>
    <row r="231" spans="1:14" x14ac:dyDescent="0.2">
      <c r="A231" t="s">
        <v>89</v>
      </c>
      <c r="B231" t="s">
        <v>10</v>
      </c>
      <c r="C231" t="s">
        <v>10</v>
      </c>
      <c r="D231" t="s">
        <v>11</v>
      </c>
      <c r="E231" t="s">
        <v>10</v>
      </c>
      <c r="F231" t="s">
        <v>90</v>
      </c>
      <c r="G231">
        <f t="shared" si="98"/>
        <v>229</v>
      </c>
    </row>
    <row r="232" spans="1:14" x14ac:dyDescent="0.2">
      <c r="A232" t="s">
        <v>49</v>
      </c>
      <c r="G232">
        <f t="shared" si="98"/>
        <v>230</v>
      </c>
      <c r="H232" t="str">
        <f t="shared" ref="H232" si="114">CONCATENATE(A232,B232,C232)</f>
        <v>hhdc2$site: EP 10 Bancroft Cl.csv</v>
      </c>
      <c r="I232" s="1">
        <f t="shared" ref="I232" si="115">D234</f>
        <v>41551.541666666664</v>
      </c>
      <c r="J232" s="1">
        <f t="shared" ref="J232" si="116">D239</f>
        <v>41912.5</v>
      </c>
      <c r="K232">
        <f t="shared" ref="K232" si="117">B234</f>
        <v>7851</v>
      </c>
      <c r="L232">
        <f t="shared" ref="L232" si="118">F240</f>
        <v>0</v>
      </c>
      <c r="N232" s="2">
        <f>24*(J232-I232)</f>
        <v>8663.0000000000582</v>
      </c>
    </row>
    <row r="233" spans="1:14" x14ac:dyDescent="0.2">
      <c r="A233" t="s">
        <v>25</v>
      </c>
      <c r="B233" s="1" t="s">
        <v>2</v>
      </c>
      <c r="C233" s="1"/>
      <c r="D233" t="s">
        <v>86</v>
      </c>
      <c r="E233" t="s">
        <v>87</v>
      </c>
      <c r="G233">
        <f t="shared" si="98"/>
        <v>231</v>
      </c>
    </row>
    <row r="234" spans="1:14" x14ac:dyDescent="0.2">
      <c r="A234" t="s">
        <v>112</v>
      </c>
      <c r="B234">
        <v>7851</v>
      </c>
      <c r="C234" t="s">
        <v>3</v>
      </c>
      <c r="D234" s="1">
        <v>41551.541666666664</v>
      </c>
      <c r="E234" t="s">
        <v>3</v>
      </c>
      <c r="F234">
        <v>-3.5190000000000001</v>
      </c>
      <c r="G234">
        <f t="shared" si="98"/>
        <v>232</v>
      </c>
    </row>
    <row r="235" spans="1:14" x14ac:dyDescent="0.2">
      <c r="A235" t="s">
        <v>79</v>
      </c>
      <c r="B235">
        <v>0</v>
      </c>
      <c r="C235" t="s">
        <v>4</v>
      </c>
      <c r="D235" s="1">
        <v>41654.84375</v>
      </c>
      <c r="E235" t="s">
        <v>4</v>
      </c>
      <c r="F235">
        <v>-0.89049999999999996</v>
      </c>
      <c r="G235">
        <f t="shared" si="98"/>
        <v>233</v>
      </c>
      <c r="J235" s="1"/>
    </row>
    <row r="236" spans="1:14" x14ac:dyDescent="0.2">
      <c r="A236" t="s">
        <v>80</v>
      </c>
      <c r="B236">
        <v>0</v>
      </c>
      <c r="C236" t="s">
        <v>5</v>
      </c>
      <c r="D236" s="1">
        <v>41738.104166666664</v>
      </c>
      <c r="E236" t="s">
        <v>5</v>
      </c>
      <c r="F236">
        <v>7.4999999999999997E-2</v>
      </c>
      <c r="G236">
        <f t="shared" si="98"/>
        <v>234</v>
      </c>
      <c r="J236" s="1"/>
    </row>
    <row r="237" spans="1:14" x14ac:dyDescent="0.2">
      <c r="A237" t="s">
        <v>81</v>
      </c>
      <c r="B237">
        <v>0</v>
      </c>
      <c r="C237" t="s">
        <v>6</v>
      </c>
      <c r="D237" s="1">
        <v>41737.196168981478</v>
      </c>
      <c r="E237" t="s">
        <v>6</v>
      </c>
      <c r="F237">
        <v>-0.46729999999999999</v>
      </c>
      <c r="G237">
        <f t="shared" si="98"/>
        <v>235</v>
      </c>
      <c r="J237" s="1"/>
    </row>
    <row r="238" spans="1:14" x14ac:dyDescent="0.2">
      <c r="A238" t="s">
        <v>82</v>
      </c>
      <c r="B238">
        <v>0</v>
      </c>
      <c r="C238" t="s">
        <v>7</v>
      </c>
      <c r="D238" s="1">
        <v>41825.197916666664</v>
      </c>
      <c r="E238" t="s">
        <v>7</v>
      </c>
      <c r="F238">
        <v>0.121</v>
      </c>
      <c r="G238">
        <f t="shared" si="98"/>
        <v>236</v>
      </c>
      <c r="J238" s="1"/>
    </row>
    <row r="239" spans="1:14" x14ac:dyDescent="0.2">
      <c r="A239" t="s">
        <v>83</v>
      </c>
      <c r="B239">
        <v>0</v>
      </c>
      <c r="C239" t="s">
        <v>8</v>
      </c>
      <c r="D239" s="1">
        <v>41912.5</v>
      </c>
      <c r="E239" t="s">
        <v>8</v>
      </c>
      <c r="F239">
        <v>1.609</v>
      </c>
      <c r="G239">
        <f t="shared" si="98"/>
        <v>237</v>
      </c>
      <c r="J239" s="1"/>
    </row>
    <row r="240" spans="1:14" x14ac:dyDescent="0.2">
      <c r="A240" t="s">
        <v>84</v>
      </c>
      <c r="B240">
        <v>0</v>
      </c>
      <c r="C240" t="s">
        <v>9</v>
      </c>
      <c r="D240">
        <v>1</v>
      </c>
      <c r="G240">
        <f t="shared" si="98"/>
        <v>238</v>
      </c>
      <c r="J240" s="1"/>
    </row>
    <row r="241" spans="1:14" x14ac:dyDescent="0.2">
      <c r="A241" t="s">
        <v>89</v>
      </c>
      <c r="B241" t="s">
        <v>10</v>
      </c>
      <c r="C241" t="s">
        <v>10</v>
      </c>
      <c r="D241" t="s">
        <v>11</v>
      </c>
      <c r="E241" t="s">
        <v>10</v>
      </c>
      <c r="F241" t="s">
        <v>90</v>
      </c>
      <c r="G241">
        <f t="shared" si="98"/>
        <v>239</v>
      </c>
    </row>
    <row r="242" spans="1:14" x14ac:dyDescent="0.2">
      <c r="A242" t="s">
        <v>50</v>
      </c>
      <c r="G242">
        <f t="shared" si="98"/>
        <v>240</v>
      </c>
      <c r="H242" t="str">
        <f t="shared" ref="H242" si="119">CONCATENATE(A242,B242,C242)</f>
        <v>hhdc2$site: EP 12 Fairbrother Court.csv</v>
      </c>
      <c r="I242" s="1">
        <f t="shared" ref="I242" si="120">D244</f>
        <v>41548.5</v>
      </c>
      <c r="J242" s="1">
        <f t="shared" ref="J242" si="121">D249</f>
        <v>41912.5</v>
      </c>
      <c r="K242">
        <f t="shared" ref="K242" si="122">B244</f>
        <v>7644</v>
      </c>
      <c r="L242">
        <f t="shared" ref="L242" si="123">F250</f>
        <v>5</v>
      </c>
      <c r="N242" s="2">
        <f>24*(J242-I242)</f>
        <v>8736</v>
      </c>
    </row>
    <row r="243" spans="1:14" x14ac:dyDescent="0.2">
      <c r="A243" t="s">
        <v>25</v>
      </c>
      <c r="B243" s="1" t="s">
        <v>2</v>
      </c>
      <c r="C243" s="1"/>
      <c r="D243" t="s">
        <v>86</v>
      </c>
      <c r="E243" t="s">
        <v>87</v>
      </c>
      <c r="G243">
        <f t="shared" si="98"/>
        <v>241</v>
      </c>
    </row>
    <row r="244" spans="1:14" x14ac:dyDescent="0.2">
      <c r="A244" t="s">
        <v>113</v>
      </c>
      <c r="B244">
        <v>7644</v>
      </c>
      <c r="C244" t="s">
        <v>3</v>
      </c>
      <c r="D244" s="1">
        <v>41548.5</v>
      </c>
      <c r="E244" t="s">
        <v>3</v>
      </c>
      <c r="F244">
        <v>-3.0030000000000001</v>
      </c>
      <c r="G244">
        <f t="shared" si="98"/>
        <v>242</v>
      </c>
    </row>
    <row r="245" spans="1:14" x14ac:dyDescent="0.2">
      <c r="A245" t="s">
        <v>79</v>
      </c>
      <c r="B245">
        <v>0</v>
      </c>
      <c r="C245" t="s">
        <v>4</v>
      </c>
      <c r="D245" s="1">
        <v>41643.8125</v>
      </c>
      <c r="E245" t="s">
        <v>4</v>
      </c>
      <c r="F245">
        <v>-0.5665</v>
      </c>
      <c r="G245">
        <f t="shared" si="98"/>
        <v>243</v>
      </c>
      <c r="J245" s="1"/>
    </row>
    <row r="246" spans="1:14" x14ac:dyDescent="0.2">
      <c r="A246" t="s">
        <v>80</v>
      </c>
      <c r="B246">
        <v>0</v>
      </c>
      <c r="C246" t="s">
        <v>5</v>
      </c>
      <c r="D246" s="1">
        <v>41750.333333333336</v>
      </c>
      <c r="E246" t="s">
        <v>5</v>
      </c>
      <c r="F246">
        <v>2.9000000000000001E-2</v>
      </c>
      <c r="G246">
        <f t="shared" si="98"/>
        <v>244</v>
      </c>
      <c r="J246" s="1"/>
    </row>
    <row r="247" spans="1:14" x14ac:dyDescent="0.2">
      <c r="A247" t="s">
        <v>81</v>
      </c>
      <c r="B247">
        <v>0</v>
      </c>
      <c r="C247" t="s">
        <v>6</v>
      </c>
      <c r="D247" s="1">
        <v>41739.131562499999</v>
      </c>
      <c r="E247" t="s">
        <v>6</v>
      </c>
      <c r="F247">
        <v>-0.39879999999999999</v>
      </c>
      <c r="G247">
        <f t="shared" si="98"/>
        <v>245</v>
      </c>
      <c r="J247" s="1"/>
    </row>
    <row r="248" spans="1:14" x14ac:dyDescent="0.2">
      <c r="A248" t="s">
        <v>82</v>
      </c>
      <c r="B248">
        <v>0</v>
      </c>
      <c r="C248" t="s">
        <v>7</v>
      </c>
      <c r="D248" s="1">
        <v>41831.9375</v>
      </c>
      <c r="E248" t="s">
        <v>7</v>
      </c>
      <c r="F248">
        <v>5.1999999999999998E-2</v>
      </c>
      <c r="G248">
        <f t="shared" si="98"/>
        <v>246</v>
      </c>
      <c r="J248" s="1"/>
    </row>
    <row r="249" spans="1:14" x14ac:dyDescent="0.2">
      <c r="A249" t="s">
        <v>83</v>
      </c>
      <c r="B249">
        <v>0</v>
      </c>
      <c r="C249" t="s">
        <v>8</v>
      </c>
      <c r="D249" s="1">
        <v>41912.5</v>
      </c>
      <c r="E249" t="s">
        <v>8</v>
      </c>
      <c r="F249">
        <v>1.5620000000000001</v>
      </c>
      <c r="G249">
        <f t="shared" si="98"/>
        <v>247</v>
      </c>
      <c r="J249" s="1"/>
    </row>
    <row r="250" spans="1:14" x14ac:dyDescent="0.2">
      <c r="A250" t="s">
        <v>84</v>
      </c>
      <c r="B250">
        <v>0</v>
      </c>
      <c r="C250" t="s">
        <v>9</v>
      </c>
      <c r="D250">
        <v>5</v>
      </c>
      <c r="E250" t="s">
        <v>9</v>
      </c>
      <c r="F250">
        <v>5</v>
      </c>
      <c r="G250">
        <f t="shared" si="98"/>
        <v>248</v>
      </c>
      <c r="J250" s="1"/>
    </row>
    <row r="251" spans="1:14" x14ac:dyDescent="0.2">
      <c r="A251" t="s">
        <v>89</v>
      </c>
      <c r="B251" t="s">
        <v>10</v>
      </c>
      <c r="C251" t="s">
        <v>10</v>
      </c>
      <c r="D251" t="s">
        <v>11</v>
      </c>
      <c r="E251" t="s">
        <v>10</v>
      </c>
      <c r="F251" t="s">
        <v>90</v>
      </c>
      <c r="G251">
        <f t="shared" si="98"/>
        <v>249</v>
      </c>
    </row>
    <row r="252" spans="1:14" x14ac:dyDescent="0.2">
      <c r="A252" t="s">
        <v>51</v>
      </c>
      <c r="G252">
        <f t="shared" si="98"/>
        <v>250</v>
      </c>
      <c r="H252" t="str">
        <f t="shared" ref="H252" si="124">CONCATENATE(A252,B252,C252)</f>
        <v>hhdc2$site: EP 40A Norfolk Rd.csv</v>
      </c>
      <c r="I252" s="1">
        <f t="shared" ref="I252" si="125">D254</f>
        <v>41547.125</v>
      </c>
      <c r="J252" s="1">
        <f t="shared" ref="J252" si="126">D259</f>
        <v>41912.5</v>
      </c>
      <c r="K252">
        <f t="shared" ref="K252" si="127">B254</f>
        <v>6598</v>
      </c>
      <c r="L252">
        <f t="shared" ref="L252" si="128">F260</f>
        <v>97</v>
      </c>
      <c r="N252" s="2">
        <f>24*(J252-I252)</f>
        <v>8769</v>
      </c>
    </row>
    <row r="253" spans="1:14" x14ac:dyDescent="0.2">
      <c r="A253" t="s">
        <v>25</v>
      </c>
      <c r="B253" s="1" t="s">
        <v>2</v>
      </c>
      <c r="C253" s="1"/>
      <c r="D253" t="s">
        <v>86</v>
      </c>
      <c r="E253" t="s">
        <v>87</v>
      </c>
      <c r="G253">
        <f t="shared" si="98"/>
        <v>251</v>
      </c>
    </row>
    <row r="254" spans="1:14" x14ac:dyDescent="0.2">
      <c r="A254" t="s">
        <v>114</v>
      </c>
      <c r="B254">
        <v>6598</v>
      </c>
      <c r="C254" t="s">
        <v>3</v>
      </c>
      <c r="D254" s="1">
        <v>41547.125</v>
      </c>
      <c r="E254" t="s">
        <v>3</v>
      </c>
      <c r="F254">
        <v>-0.41299999999999998</v>
      </c>
      <c r="G254">
        <f t="shared" si="98"/>
        <v>252</v>
      </c>
    </row>
    <row r="255" spans="1:14" x14ac:dyDescent="0.2">
      <c r="A255" t="s">
        <v>79</v>
      </c>
      <c r="B255">
        <v>0</v>
      </c>
      <c r="C255" t="s">
        <v>4</v>
      </c>
      <c r="D255" s="1">
        <v>41632.270833333336</v>
      </c>
      <c r="E255" t="s">
        <v>4</v>
      </c>
      <c r="F255">
        <v>3.5999999999999997E-2</v>
      </c>
      <c r="G255">
        <f t="shared" si="98"/>
        <v>253</v>
      </c>
      <c r="J255" s="1"/>
    </row>
    <row r="256" spans="1:14" x14ac:dyDescent="0.2">
      <c r="A256" t="s">
        <v>80</v>
      </c>
      <c r="B256">
        <v>0</v>
      </c>
      <c r="C256" t="s">
        <v>5</v>
      </c>
      <c r="D256" s="1">
        <v>41774.125</v>
      </c>
      <c r="E256" t="s">
        <v>5</v>
      </c>
      <c r="F256">
        <v>0.13500000000000001</v>
      </c>
      <c r="G256">
        <f t="shared" si="98"/>
        <v>254</v>
      </c>
      <c r="J256" s="1"/>
    </row>
    <row r="257" spans="1:14" x14ac:dyDescent="0.2">
      <c r="A257" t="s">
        <v>81</v>
      </c>
      <c r="B257">
        <v>0</v>
      </c>
      <c r="C257" t="s">
        <v>6</v>
      </c>
      <c r="D257" s="1">
        <v>41747.051817129628</v>
      </c>
      <c r="E257" t="s">
        <v>6</v>
      </c>
      <c r="F257">
        <v>0.15</v>
      </c>
      <c r="G257">
        <f t="shared" si="98"/>
        <v>255</v>
      </c>
      <c r="J257" s="1"/>
    </row>
    <row r="258" spans="1:14" x14ac:dyDescent="0.2">
      <c r="A258" t="s">
        <v>82</v>
      </c>
      <c r="B258">
        <v>0</v>
      </c>
      <c r="C258" t="s">
        <v>7</v>
      </c>
      <c r="D258" s="1">
        <v>41842.645833333336</v>
      </c>
      <c r="E258" t="s">
        <v>7</v>
      </c>
      <c r="F258">
        <v>0.30199999999999999</v>
      </c>
      <c r="G258">
        <f t="shared" si="98"/>
        <v>256</v>
      </c>
      <c r="J258" s="1"/>
    </row>
    <row r="259" spans="1:14" x14ac:dyDescent="0.2">
      <c r="A259" t="s">
        <v>83</v>
      </c>
      <c r="B259">
        <v>0</v>
      </c>
      <c r="C259" t="s">
        <v>8</v>
      </c>
      <c r="D259" s="1">
        <v>41912.5</v>
      </c>
      <c r="E259" t="s">
        <v>8</v>
      </c>
      <c r="F259">
        <v>1.4530000000000001</v>
      </c>
      <c r="G259">
        <f t="shared" si="98"/>
        <v>257</v>
      </c>
      <c r="J259" s="1"/>
    </row>
    <row r="260" spans="1:14" x14ac:dyDescent="0.2">
      <c r="A260" t="s">
        <v>84</v>
      </c>
      <c r="B260">
        <v>0</v>
      </c>
      <c r="C260" t="s">
        <v>9</v>
      </c>
      <c r="D260">
        <v>91</v>
      </c>
      <c r="E260" t="s">
        <v>9</v>
      </c>
      <c r="F260">
        <v>97</v>
      </c>
      <c r="G260">
        <f t="shared" ref="G260:G323" si="129">G259+1</f>
        <v>258</v>
      </c>
      <c r="J260" s="1"/>
    </row>
    <row r="261" spans="1:14" x14ac:dyDescent="0.2">
      <c r="A261" t="s">
        <v>89</v>
      </c>
      <c r="B261" t="s">
        <v>10</v>
      </c>
      <c r="C261" t="s">
        <v>10</v>
      </c>
      <c r="D261" t="s">
        <v>11</v>
      </c>
      <c r="E261" t="s">
        <v>10</v>
      </c>
      <c r="F261" t="s">
        <v>90</v>
      </c>
      <c r="G261">
        <f t="shared" si="129"/>
        <v>259</v>
      </c>
    </row>
    <row r="262" spans="1:14" x14ac:dyDescent="0.2">
      <c r="A262" t="s">
        <v>52</v>
      </c>
      <c r="G262">
        <f t="shared" si="129"/>
        <v>260</v>
      </c>
      <c r="H262" t="str">
        <f t="shared" ref="H262" si="130">CONCATENATE(A262,B262,C262)</f>
        <v>hhdc2$site: EP 5 Ventnor Close.csv</v>
      </c>
      <c r="I262" s="1">
        <f t="shared" ref="I262" si="131">D264</f>
        <v>41584.625</v>
      </c>
      <c r="J262" s="1">
        <f t="shared" ref="J262" si="132">D269</f>
        <v>41912.5</v>
      </c>
      <c r="K262">
        <f t="shared" ref="K262" si="133">B264</f>
        <v>6657</v>
      </c>
      <c r="L262">
        <f>D270</f>
        <v>129</v>
      </c>
      <c r="N262" s="2">
        <f>24*(J262-I262)</f>
        <v>7869</v>
      </c>
    </row>
    <row r="263" spans="1:14" x14ac:dyDescent="0.2">
      <c r="A263" t="s">
        <v>25</v>
      </c>
      <c r="B263" s="1" t="s">
        <v>2</v>
      </c>
      <c r="C263" s="1"/>
      <c r="D263" t="s">
        <v>86</v>
      </c>
      <c r="E263" t="s">
        <v>87</v>
      </c>
      <c r="G263">
        <f t="shared" si="129"/>
        <v>261</v>
      </c>
    </row>
    <row r="264" spans="1:14" x14ac:dyDescent="0.2">
      <c r="A264" t="s">
        <v>115</v>
      </c>
      <c r="B264">
        <v>6657</v>
      </c>
      <c r="C264" t="s">
        <v>3</v>
      </c>
      <c r="D264" s="1">
        <v>41584.625</v>
      </c>
      <c r="E264" t="s">
        <v>3</v>
      </c>
      <c r="F264" t="s">
        <v>19</v>
      </c>
      <c r="G264">
        <f t="shared" si="129"/>
        <v>262</v>
      </c>
    </row>
    <row r="265" spans="1:14" x14ac:dyDescent="0.2">
      <c r="A265" t="s">
        <v>79</v>
      </c>
      <c r="B265">
        <v>0</v>
      </c>
      <c r="C265" t="s">
        <v>4</v>
      </c>
      <c r="D265" s="1">
        <v>41669.322916666664</v>
      </c>
      <c r="E265" t="s">
        <v>4</v>
      </c>
      <c r="F265" t="s">
        <v>19</v>
      </c>
      <c r="G265">
        <f t="shared" si="129"/>
        <v>263</v>
      </c>
      <c r="J265" s="1"/>
    </row>
    <row r="266" spans="1:14" x14ac:dyDescent="0.2">
      <c r="A266" t="s">
        <v>80</v>
      </c>
      <c r="B266">
        <v>0</v>
      </c>
      <c r="C266" t="s">
        <v>5</v>
      </c>
      <c r="D266" s="1">
        <v>41751.604166666664</v>
      </c>
      <c r="E266" t="s">
        <v>5</v>
      </c>
      <c r="F266" t="s">
        <v>19</v>
      </c>
      <c r="G266">
        <f t="shared" si="129"/>
        <v>264</v>
      </c>
      <c r="J266" s="1"/>
    </row>
    <row r="267" spans="1:14" x14ac:dyDescent="0.2">
      <c r="A267" t="s">
        <v>81</v>
      </c>
      <c r="B267">
        <v>0</v>
      </c>
      <c r="C267" t="s">
        <v>6</v>
      </c>
      <c r="D267" s="1">
        <v>41749.541238425925</v>
      </c>
      <c r="E267" t="s">
        <v>6</v>
      </c>
      <c r="F267" t="s">
        <v>20</v>
      </c>
      <c r="G267">
        <f t="shared" si="129"/>
        <v>265</v>
      </c>
      <c r="J267" s="1"/>
    </row>
    <row r="268" spans="1:14" x14ac:dyDescent="0.2">
      <c r="A268" t="s">
        <v>82</v>
      </c>
      <c r="B268">
        <v>0</v>
      </c>
      <c r="C268" t="s">
        <v>7</v>
      </c>
      <c r="D268" s="1">
        <v>41831.260416666664</v>
      </c>
      <c r="E268" t="s">
        <v>7</v>
      </c>
      <c r="F268" t="s">
        <v>19</v>
      </c>
      <c r="G268">
        <f t="shared" si="129"/>
        <v>266</v>
      </c>
      <c r="J268" s="1"/>
    </row>
    <row r="269" spans="1:14" x14ac:dyDescent="0.2">
      <c r="A269" t="s">
        <v>83</v>
      </c>
      <c r="B269">
        <v>0</v>
      </c>
      <c r="C269" t="s">
        <v>8</v>
      </c>
      <c r="D269" s="1">
        <v>41912.5</v>
      </c>
      <c r="E269" t="s">
        <v>8</v>
      </c>
      <c r="F269" t="s">
        <v>19</v>
      </c>
      <c r="G269">
        <f t="shared" si="129"/>
        <v>267</v>
      </c>
      <c r="J269" s="1"/>
    </row>
    <row r="270" spans="1:14" x14ac:dyDescent="0.2">
      <c r="A270" t="s">
        <v>84</v>
      </c>
      <c r="B270">
        <v>0</v>
      </c>
      <c r="C270" t="s">
        <v>9</v>
      </c>
      <c r="D270">
        <v>129</v>
      </c>
      <c r="E270" t="s">
        <v>9</v>
      </c>
      <c r="F270">
        <v>6657</v>
      </c>
      <c r="G270">
        <f t="shared" si="129"/>
        <v>268</v>
      </c>
      <c r="J270" s="1"/>
    </row>
    <row r="271" spans="1:14" x14ac:dyDescent="0.2">
      <c r="A271" t="s">
        <v>89</v>
      </c>
      <c r="B271" t="s">
        <v>10</v>
      </c>
      <c r="C271" t="s">
        <v>10</v>
      </c>
      <c r="D271" t="s">
        <v>11</v>
      </c>
      <c r="E271" t="s">
        <v>10</v>
      </c>
      <c r="F271" t="s">
        <v>90</v>
      </c>
      <c r="G271">
        <f t="shared" si="129"/>
        <v>269</v>
      </c>
    </row>
    <row r="272" spans="1:14" x14ac:dyDescent="0.2">
      <c r="A272" t="s">
        <v>53</v>
      </c>
      <c r="G272">
        <f t="shared" si="129"/>
        <v>270</v>
      </c>
      <c r="H272" t="str">
        <f t="shared" ref="H272" si="134">CONCATENATE(A272,B272,C272)</f>
        <v>hhdc2$site: EP 53 Melrose  Close.csv</v>
      </c>
      <c r="I272" s="1">
        <f t="shared" ref="I272" si="135">D274</f>
        <v>41547.125</v>
      </c>
      <c r="J272" s="1">
        <f t="shared" ref="J272" si="136">D279</f>
        <v>41912.5</v>
      </c>
      <c r="K272">
        <f t="shared" ref="K272" si="137">B274</f>
        <v>8269</v>
      </c>
      <c r="L272">
        <f t="shared" ref="L272" si="138">F280</f>
        <v>112</v>
      </c>
      <c r="N272" s="2">
        <f>24*(J272-I272)</f>
        <v>8769</v>
      </c>
    </row>
    <row r="273" spans="1:14" x14ac:dyDescent="0.2">
      <c r="A273" t="s">
        <v>25</v>
      </c>
      <c r="B273" s="1" t="s">
        <v>2</v>
      </c>
      <c r="C273" s="1"/>
      <c r="D273" t="s">
        <v>86</v>
      </c>
      <c r="E273" t="s">
        <v>87</v>
      </c>
      <c r="G273">
        <f t="shared" si="129"/>
        <v>271</v>
      </c>
    </row>
    <row r="274" spans="1:14" x14ac:dyDescent="0.2">
      <c r="A274" t="s">
        <v>116</v>
      </c>
      <c r="B274">
        <v>8269</v>
      </c>
      <c r="C274" t="s">
        <v>3</v>
      </c>
      <c r="D274" s="1">
        <v>41547.125</v>
      </c>
      <c r="E274" t="s">
        <v>3</v>
      </c>
      <c r="F274">
        <v>-6.0000000000000001E-3</v>
      </c>
      <c r="G274">
        <f t="shared" si="129"/>
        <v>272</v>
      </c>
    </row>
    <row r="275" spans="1:14" x14ac:dyDescent="0.2">
      <c r="A275" t="s">
        <v>79</v>
      </c>
      <c r="B275">
        <v>0</v>
      </c>
      <c r="C275" t="s">
        <v>4</v>
      </c>
      <c r="D275" s="1">
        <v>41652.145833333336</v>
      </c>
      <c r="E275" t="s">
        <v>4</v>
      </c>
      <c r="F275">
        <v>-5.0000000000000001E-3</v>
      </c>
      <c r="G275">
        <f t="shared" si="129"/>
        <v>273</v>
      </c>
      <c r="J275" s="1"/>
    </row>
    <row r="276" spans="1:14" x14ac:dyDescent="0.2">
      <c r="A276" t="s">
        <v>80</v>
      </c>
      <c r="B276">
        <v>0</v>
      </c>
      <c r="C276" t="s">
        <v>5</v>
      </c>
      <c r="D276" s="1">
        <v>41738.083333333336</v>
      </c>
      <c r="E276" t="s">
        <v>5</v>
      </c>
      <c r="F276">
        <v>-5.0000000000000001E-3</v>
      </c>
      <c r="G276">
        <f t="shared" si="129"/>
        <v>274</v>
      </c>
      <c r="J276" s="1"/>
    </row>
    <row r="277" spans="1:14" x14ac:dyDescent="0.2">
      <c r="A277" t="s">
        <v>81</v>
      </c>
      <c r="B277">
        <v>0</v>
      </c>
      <c r="C277" t="s">
        <v>6</v>
      </c>
      <c r="D277" s="1">
        <v>41735.951284722221</v>
      </c>
      <c r="E277" t="s">
        <v>6</v>
      </c>
      <c r="F277">
        <v>2.332E-2</v>
      </c>
      <c r="G277">
        <f t="shared" si="129"/>
        <v>275</v>
      </c>
      <c r="J277" s="1"/>
    </row>
    <row r="278" spans="1:14" x14ac:dyDescent="0.2">
      <c r="A278" t="s">
        <v>82</v>
      </c>
      <c r="B278">
        <v>0</v>
      </c>
      <c r="C278" t="s">
        <v>7</v>
      </c>
      <c r="D278" s="1">
        <v>41825.3125</v>
      </c>
      <c r="E278" t="s">
        <v>7</v>
      </c>
      <c r="F278">
        <v>2.1999999999999999E-2</v>
      </c>
      <c r="G278">
        <f t="shared" si="129"/>
        <v>276</v>
      </c>
      <c r="J278" s="1"/>
    </row>
    <row r="279" spans="1:14" x14ac:dyDescent="0.2">
      <c r="A279" t="s">
        <v>83</v>
      </c>
      <c r="B279">
        <v>0</v>
      </c>
      <c r="C279" t="s">
        <v>8</v>
      </c>
      <c r="D279" s="1">
        <v>41912.5</v>
      </c>
      <c r="E279" t="s">
        <v>8</v>
      </c>
      <c r="F279">
        <v>0.35399999999999998</v>
      </c>
      <c r="G279">
        <f t="shared" si="129"/>
        <v>277</v>
      </c>
      <c r="J279" s="1"/>
    </row>
    <row r="280" spans="1:14" x14ac:dyDescent="0.2">
      <c r="A280" t="s">
        <v>84</v>
      </c>
      <c r="B280">
        <v>0</v>
      </c>
      <c r="C280" t="s">
        <v>9</v>
      </c>
      <c r="D280">
        <v>110</v>
      </c>
      <c r="E280" t="s">
        <v>9</v>
      </c>
      <c r="F280">
        <v>112</v>
      </c>
      <c r="G280">
        <f t="shared" si="129"/>
        <v>278</v>
      </c>
      <c r="J280" s="1"/>
    </row>
    <row r="281" spans="1:14" x14ac:dyDescent="0.2">
      <c r="A281" t="s">
        <v>89</v>
      </c>
      <c r="B281" t="s">
        <v>10</v>
      </c>
      <c r="C281" t="s">
        <v>10</v>
      </c>
      <c r="D281" t="s">
        <v>11</v>
      </c>
      <c r="E281" t="s">
        <v>10</v>
      </c>
      <c r="F281" t="s">
        <v>90</v>
      </c>
      <c r="G281">
        <f t="shared" si="129"/>
        <v>279</v>
      </c>
    </row>
    <row r="282" spans="1:14" x14ac:dyDescent="0.2">
      <c r="A282" t="s">
        <v>54</v>
      </c>
      <c r="G282">
        <f t="shared" si="129"/>
        <v>280</v>
      </c>
      <c r="H282" t="str">
        <f t="shared" ref="H282" si="139">CONCATENATE(A282,B282,C282)</f>
        <v>hhdc2$site: EP 9 Coopers Close.csv</v>
      </c>
      <c r="I282" s="1">
        <f t="shared" ref="I282" si="140">D284</f>
        <v>41547.125</v>
      </c>
      <c r="J282" s="1">
        <f t="shared" ref="J282" si="141">D289</f>
        <v>41912.5</v>
      </c>
      <c r="K282">
        <f t="shared" ref="K282" si="142">B284</f>
        <v>8288</v>
      </c>
      <c r="L282">
        <f t="shared" ref="L282" si="143">F290</f>
        <v>54</v>
      </c>
      <c r="N282" s="2">
        <f>24*(J282-I282)</f>
        <v>8769</v>
      </c>
    </row>
    <row r="283" spans="1:14" x14ac:dyDescent="0.2">
      <c r="A283" t="s">
        <v>25</v>
      </c>
      <c r="B283" s="1" t="s">
        <v>2</v>
      </c>
      <c r="C283" s="1"/>
      <c r="D283" t="s">
        <v>86</v>
      </c>
      <c r="E283" t="s">
        <v>87</v>
      </c>
      <c r="G283">
        <f t="shared" si="129"/>
        <v>281</v>
      </c>
    </row>
    <row r="284" spans="1:14" x14ac:dyDescent="0.2">
      <c r="A284" t="s">
        <v>117</v>
      </c>
      <c r="B284">
        <v>8288</v>
      </c>
      <c r="C284" t="s">
        <v>3</v>
      </c>
      <c r="D284" s="1">
        <v>41547.125</v>
      </c>
      <c r="E284" t="s">
        <v>3</v>
      </c>
      <c r="F284">
        <v>-3.7789999999999999</v>
      </c>
      <c r="G284">
        <f t="shared" si="129"/>
        <v>282</v>
      </c>
    </row>
    <row r="285" spans="1:14" x14ac:dyDescent="0.2">
      <c r="A285" t="s">
        <v>79</v>
      </c>
      <c r="B285">
        <v>0</v>
      </c>
      <c r="C285" t="s">
        <v>4</v>
      </c>
      <c r="D285" s="1">
        <v>41649.875</v>
      </c>
      <c r="E285" t="s">
        <v>4</v>
      </c>
      <c r="F285">
        <v>-0.79500000000000004</v>
      </c>
      <c r="G285">
        <f t="shared" si="129"/>
        <v>283</v>
      </c>
      <c r="J285" s="1"/>
    </row>
    <row r="286" spans="1:14" x14ac:dyDescent="0.2">
      <c r="A286" t="s">
        <v>80</v>
      </c>
      <c r="B286">
        <v>0</v>
      </c>
      <c r="C286" t="s">
        <v>5</v>
      </c>
      <c r="D286" s="1">
        <v>41736.291666666664</v>
      </c>
      <c r="E286" t="s">
        <v>5</v>
      </c>
      <c r="F286">
        <v>0.13500000000000001</v>
      </c>
      <c r="G286">
        <f t="shared" si="129"/>
        <v>284</v>
      </c>
      <c r="J286" s="1"/>
    </row>
    <row r="287" spans="1:14" x14ac:dyDescent="0.2">
      <c r="A287" t="s">
        <v>81</v>
      </c>
      <c r="B287">
        <v>0</v>
      </c>
      <c r="C287" t="s">
        <v>6</v>
      </c>
      <c r="D287" s="1">
        <v>41734.717581018522</v>
      </c>
      <c r="E287" t="s">
        <v>6</v>
      </c>
      <c r="F287">
        <v>-0.35970000000000002</v>
      </c>
      <c r="G287">
        <f t="shared" si="129"/>
        <v>285</v>
      </c>
      <c r="J287" s="1"/>
    </row>
    <row r="288" spans="1:14" x14ac:dyDescent="0.2">
      <c r="A288" t="s">
        <v>82</v>
      </c>
      <c r="B288">
        <v>0</v>
      </c>
      <c r="C288" t="s">
        <v>7</v>
      </c>
      <c r="D288" s="1">
        <v>41824.583333333336</v>
      </c>
      <c r="E288" t="s">
        <v>7</v>
      </c>
      <c r="F288">
        <v>0.26300000000000001</v>
      </c>
      <c r="G288">
        <f t="shared" si="129"/>
        <v>286</v>
      </c>
      <c r="J288" s="1"/>
    </row>
    <row r="289" spans="1:14" x14ac:dyDescent="0.2">
      <c r="A289" t="s">
        <v>83</v>
      </c>
      <c r="B289">
        <v>0</v>
      </c>
      <c r="C289" t="s">
        <v>8</v>
      </c>
      <c r="D289" s="1">
        <v>41912.5</v>
      </c>
      <c r="E289" t="s">
        <v>8</v>
      </c>
      <c r="F289">
        <v>2.9649999999999999</v>
      </c>
      <c r="G289">
        <f t="shared" si="129"/>
        <v>287</v>
      </c>
      <c r="J289" s="1"/>
    </row>
    <row r="290" spans="1:14" x14ac:dyDescent="0.2">
      <c r="A290" t="s">
        <v>84</v>
      </c>
      <c r="B290">
        <v>0</v>
      </c>
      <c r="C290" t="s">
        <v>9</v>
      </c>
      <c r="D290">
        <v>55</v>
      </c>
      <c r="E290" t="s">
        <v>9</v>
      </c>
      <c r="F290">
        <v>54</v>
      </c>
      <c r="G290">
        <f t="shared" si="129"/>
        <v>288</v>
      </c>
      <c r="J290" s="1"/>
    </row>
    <row r="291" spans="1:14" x14ac:dyDescent="0.2">
      <c r="A291" t="s">
        <v>89</v>
      </c>
      <c r="B291" t="s">
        <v>10</v>
      </c>
      <c r="C291" t="s">
        <v>10</v>
      </c>
      <c r="D291" t="s">
        <v>11</v>
      </c>
      <c r="E291" t="s">
        <v>10</v>
      </c>
      <c r="F291" t="s">
        <v>90</v>
      </c>
      <c r="G291">
        <f t="shared" si="129"/>
        <v>289</v>
      </c>
    </row>
    <row r="292" spans="1:14" x14ac:dyDescent="0.2">
      <c r="A292" t="s">
        <v>55</v>
      </c>
      <c r="G292">
        <f t="shared" si="129"/>
        <v>290</v>
      </c>
      <c r="H292" t="str">
        <f t="shared" ref="H292" si="144">CONCATENATE(A292,B292,C292)</f>
        <v>hhdc2$site: EP Priesthawes Svce.csv</v>
      </c>
      <c r="I292" s="1">
        <f t="shared" ref="I292" si="145">D294</f>
        <v>41646.458333333336</v>
      </c>
      <c r="J292" s="1">
        <f t="shared" ref="J292" si="146">D299</f>
        <v>41912.416666666664</v>
      </c>
      <c r="K292">
        <f t="shared" ref="K292" si="147">B294</f>
        <v>4242</v>
      </c>
      <c r="L292">
        <f t="shared" ref="L292" si="148">F300</f>
        <v>4242</v>
      </c>
      <c r="N292" s="2">
        <f>24*(J292-I292)</f>
        <v>6382.9999999998836</v>
      </c>
    </row>
    <row r="293" spans="1:14" x14ac:dyDescent="0.2">
      <c r="A293" t="s">
        <v>25</v>
      </c>
      <c r="B293" s="1" t="s">
        <v>2</v>
      </c>
      <c r="C293" s="1"/>
      <c r="D293" t="s">
        <v>86</v>
      </c>
      <c r="E293" t="s">
        <v>87</v>
      </c>
      <c r="G293">
        <f t="shared" si="129"/>
        <v>291</v>
      </c>
    </row>
    <row r="294" spans="1:14" x14ac:dyDescent="0.2">
      <c r="A294" t="s">
        <v>118</v>
      </c>
      <c r="B294">
        <v>4242</v>
      </c>
      <c r="C294" t="s">
        <v>3</v>
      </c>
      <c r="D294" s="1">
        <v>41646.458333333336</v>
      </c>
      <c r="E294" t="s">
        <v>3</v>
      </c>
      <c r="F294" t="s">
        <v>19</v>
      </c>
      <c r="G294">
        <f t="shared" si="129"/>
        <v>292</v>
      </c>
    </row>
    <row r="295" spans="1:14" x14ac:dyDescent="0.2">
      <c r="A295" t="s">
        <v>79</v>
      </c>
      <c r="B295">
        <v>0</v>
      </c>
      <c r="C295" t="s">
        <v>4</v>
      </c>
      <c r="D295" s="1">
        <v>41776.427083333336</v>
      </c>
      <c r="E295" t="s">
        <v>4</v>
      </c>
      <c r="F295" t="s">
        <v>19</v>
      </c>
      <c r="G295">
        <f t="shared" si="129"/>
        <v>293</v>
      </c>
      <c r="J295" s="1"/>
    </row>
    <row r="296" spans="1:14" x14ac:dyDescent="0.2">
      <c r="A296" t="s">
        <v>80</v>
      </c>
      <c r="B296">
        <v>0</v>
      </c>
      <c r="C296" t="s">
        <v>5</v>
      </c>
      <c r="D296" s="1">
        <v>41821.4375</v>
      </c>
      <c r="E296" t="s">
        <v>5</v>
      </c>
      <c r="F296" t="s">
        <v>19</v>
      </c>
      <c r="G296">
        <f t="shared" si="129"/>
        <v>294</v>
      </c>
      <c r="J296" s="1"/>
    </row>
    <row r="297" spans="1:14" x14ac:dyDescent="0.2">
      <c r="A297" t="s">
        <v>81</v>
      </c>
      <c r="B297">
        <v>0</v>
      </c>
      <c r="C297" t="s">
        <v>6</v>
      </c>
      <c r="D297" s="1">
        <v>41821.076145833336</v>
      </c>
      <c r="E297" t="s">
        <v>6</v>
      </c>
      <c r="F297" t="s">
        <v>20</v>
      </c>
      <c r="G297">
        <f t="shared" si="129"/>
        <v>295</v>
      </c>
      <c r="J297" s="1"/>
    </row>
    <row r="298" spans="1:14" x14ac:dyDescent="0.2">
      <c r="A298" t="s">
        <v>82</v>
      </c>
      <c r="B298">
        <v>0</v>
      </c>
      <c r="C298" t="s">
        <v>7</v>
      </c>
      <c r="D298" s="1">
        <v>41866.15625</v>
      </c>
      <c r="E298" t="s">
        <v>7</v>
      </c>
      <c r="F298" t="s">
        <v>19</v>
      </c>
      <c r="G298">
        <f t="shared" si="129"/>
        <v>296</v>
      </c>
      <c r="J298" s="1"/>
    </row>
    <row r="299" spans="1:14" x14ac:dyDescent="0.2">
      <c r="A299" t="s">
        <v>83</v>
      </c>
      <c r="B299">
        <v>0</v>
      </c>
      <c r="C299" t="s">
        <v>8</v>
      </c>
      <c r="D299" s="1">
        <v>41912.416666666664</v>
      </c>
      <c r="E299" t="s">
        <v>8</v>
      </c>
      <c r="F299" t="s">
        <v>19</v>
      </c>
      <c r="G299">
        <f t="shared" si="129"/>
        <v>297</v>
      </c>
      <c r="J299" s="1"/>
    </row>
    <row r="300" spans="1:14" x14ac:dyDescent="0.2">
      <c r="A300" t="s">
        <v>84</v>
      </c>
      <c r="B300">
        <v>0</v>
      </c>
      <c r="E300" t="s">
        <v>9</v>
      </c>
      <c r="F300">
        <v>4242</v>
      </c>
      <c r="G300">
        <f t="shared" si="129"/>
        <v>298</v>
      </c>
      <c r="J300" s="1"/>
    </row>
    <row r="301" spans="1:14" x14ac:dyDescent="0.2">
      <c r="A301" t="s">
        <v>89</v>
      </c>
      <c r="B301" t="s">
        <v>10</v>
      </c>
      <c r="C301" t="s">
        <v>10</v>
      </c>
      <c r="D301" t="s">
        <v>11</v>
      </c>
      <c r="E301" t="s">
        <v>10</v>
      </c>
      <c r="F301" t="s">
        <v>90</v>
      </c>
      <c r="G301">
        <f t="shared" si="129"/>
        <v>299</v>
      </c>
    </row>
    <row r="302" spans="1:14" x14ac:dyDescent="0.2">
      <c r="A302" t="s">
        <v>56</v>
      </c>
      <c r="G302">
        <f t="shared" si="129"/>
        <v>300</v>
      </c>
      <c r="H302" t="str">
        <f t="shared" ref="H302" si="149">CONCATENATE(A302,B302,C302)</f>
        <v>hhdc2$site: Fairview Rd Scott Cl F1.csv</v>
      </c>
      <c r="I302" s="1">
        <f t="shared" ref="I302" si="150">D304</f>
        <v>41547.125</v>
      </c>
      <c r="J302" s="1">
        <f t="shared" ref="J302" si="151">D309</f>
        <v>41912.5</v>
      </c>
      <c r="K302">
        <f t="shared" ref="K302" si="152">B304</f>
        <v>8311</v>
      </c>
      <c r="L302">
        <f t="shared" ref="L302" si="153">F310</f>
        <v>342</v>
      </c>
      <c r="N302" s="2">
        <f>24*(J302-I302)</f>
        <v>8769</v>
      </c>
    </row>
    <row r="303" spans="1:14" x14ac:dyDescent="0.2">
      <c r="A303" t="s">
        <v>25</v>
      </c>
      <c r="B303" s="1" t="s">
        <v>2</v>
      </c>
      <c r="C303" s="1"/>
      <c r="D303" t="s">
        <v>86</v>
      </c>
      <c r="E303" t="s">
        <v>87</v>
      </c>
      <c r="G303">
        <f t="shared" si="129"/>
        <v>301</v>
      </c>
    </row>
    <row r="304" spans="1:14" x14ac:dyDescent="0.2">
      <c r="A304" t="s">
        <v>119</v>
      </c>
      <c r="B304">
        <v>8311</v>
      </c>
      <c r="C304" t="s">
        <v>3</v>
      </c>
      <c r="D304" s="1">
        <v>41547.125</v>
      </c>
      <c r="E304" t="s">
        <v>3</v>
      </c>
      <c r="F304">
        <v>-9.4209999999999994</v>
      </c>
      <c r="G304">
        <f t="shared" si="129"/>
        <v>302</v>
      </c>
    </row>
    <row r="305" spans="1:14" x14ac:dyDescent="0.2">
      <c r="A305" t="s">
        <v>79</v>
      </c>
      <c r="B305">
        <v>0</v>
      </c>
      <c r="C305" t="s">
        <v>4</v>
      </c>
      <c r="D305" s="1">
        <v>41646.166666666664</v>
      </c>
      <c r="E305" t="s">
        <v>4</v>
      </c>
      <c r="F305">
        <v>-1.1910000000000001</v>
      </c>
      <c r="G305">
        <f t="shared" si="129"/>
        <v>303</v>
      </c>
      <c r="J305" s="1"/>
    </row>
    <row r="306" spans="1:14" x14ac:dyDescent="0.2">
      <c r="A306" t="s">
        <v>80</v>
      </c>
      <c r="B306">
        <v>0</v>
      </c>
      <c r="C306" t="s">
        <v>5</v>
      </c>
      <c r="D306" s="1">
        <v>41739.875</v>
      </c>
      <c r="E306" t="s">
        <v>5</v>
      </c>
      <c r="F306">
        <v>0.47699999999999998</v>
      </c>
      <c r="G306">
        <f t="shared" si="129"/>
        <v>304</v>
      </c>
      <c r="J306" s="1"/>
    </row>
    <row r="307" spans="1:14" x14ac:dyDescent="0.2">
      <c r="A307" t="s">
        <v>81</v>
      </c>
      <c r="B307">
        <v>0</v>
      </c>
      <c r="C307" t="s">
        <v>6</v>
      </c>
      <c r="D307" s="1">
        <v>41734.725219907406</v>
      </c>
      <c r="E307" t="s">
        <v>6</v>
      </c>
      <c r="F307">
        <v>0.10920000000000001</v>
      </c>
      <c r="G307">
        <f t="shared" si="129"/>
        <v>305</v>
      </c>
      <c r="J307" s="1"/>
    </row>
    <row r="308" spans="1:14" x14ac:dyDescent="0.2">
      <c r="A308" t="s">
        <v>82</v>
      </c>
      <c r="B308">
        <v>0</v>
      </c>
      <c r="C308" t="s">
        <v>7</v>
      </c>
      <c r="D308" s="1">
        <v>41827.416666666664</v>
      </c>
      <c r="E308" t="s">
        <v>7</v>
      </c>
      <c r="F308">
        <v>1.2050000000000001</v>
      </c>
      <c r="G308">
        <f t="shared" si="129"/>
        <v>306</v>
      </c>
      <c r="J308" s="1"/>
    </row>
    <row r="309" spans="1:14" x14ac:dyDescent="0.2">
      <c r="A309" t="s">
        <v>83</v>
      </c>
      <c r="B309">
        <v>0</v>
      </c>
      <c r="C309" t="s">
        <v>8</v>
      </c>
      <c r="D309" s="1">
        <v>41912.5</v>
      </c>
      <c r="E309" t="s">
        <v>8</v>
      </c>
      <c r="F309">
        <v>19.221</v>
      </c>
      <c r="G309">
        <f t="shared" si="129"/>
        <v>307</v>
      </c>
      <c r="J309" s="1"/>
    </row>
    <row r="310" spans="1:14" x14ac:dyDescent="0.2">
      <c r="A310" t="s">
        <v>84</v>
      </c>
      <c r="B310">
        <v>0</v>
      </c>
      <c r="C310" t="s">
        <v>9</v>
      </c>
      <c r="D310">
        <v>342</v>
      </c>
      <c r="E310" t="s">
        <v>9</v>
      </c>
      <c r="F310">
        <v>342</v>
      </c>
      <c r="G310">
        <f t="shared" si="129"/>
        <v>308</v>
      </c>
      <c r="J310" s="1"/>
    </row>
    <row r="311" spans="1:14" x14ac:dyDescent="0.2">
      <c r="A311" t="s">
        <v>89</v>
      </c>
      <c r="B311" t="s">
        <v>10</v>
      </c>
      <c r="C311" t="s">
        <v>10</v>
      </c>
      <c r="D311" t="s">
        <v>11</v>
      </c>
      <c r="E311" t="s">
        <v>10</v>
      </c>
      <c r="F311" t="s">
        <v>90</v>
      </c>
      <c r="G311">
        <f t="shared" si="129"/>
        <v>309</v>
      </c>
    </row>
    <row r="312" spans="1:14" x14ac:dyDescent="0.2">
      <c r="A312" t="s">
        <v>57</v>
      </c>
      <c r="G312">
        <f t="shared" si="129"/>
        <v>310</v>
      </c>
      <c r="H312" t="str">
        <f t="shared" ref="H312" si="154">CONCATENATE(A312,B312,C312)</f>
        <v>hhdc2$site: Fairview Rd Unknown Fdr.csv</v>
      </c>
      <c r="I312" s="1">
        <f t="shared" ref="I312" si="155">D314</f>
        <v>41547.125</v>
      </c>
      <c r="J312" s="1">
        <f t="shared" ref="J312" si="156">D319</f>
        <v>41912.5</v>
      </c>
      <c r="K312">
        <f t="shared" ref="K312" si="157">B314</f>
        <v>6604</v>
      </c>
      <c r="L312">
        <f t="shared" ref="L312" si="158">F320</f>
        <v>393</v>
      </c>
      <c r="N312" s="2">
        <f>24*(J312-I312)</f>
        <v>8769</v>
      </c>
    </row>
    <row r="313" spans="1:14" x14ac:dyDescent="0.2">
      <c r="A313" t="s">
        <v>25</v>
      </c>
      <c r="B313" s="1" t="s">
        <v>2</v>
      </c>
      <c r="C313" s="1"/>
      <c r="D313" t="s">
        <v>86</v>
      </c>
      <c r="E313" t="s">
        <v>87</v>
      </c>
      <c r="G313">
        <f t="shared" si="129"/>
        <v>311</v>
      </c>
    </row>
    <row r="314" spans="1:14" x14ac:dyDescent="0.2">
      <c r="A314" t="s">
        <v>120</v>
      </c>
      <c r="B314">
        <v>6604</v>
      </c>
      <c r="C314" t="s">
        <v>3</v>
      </c>
      <c r="D314" s="1">
        <v>41547.125</v>
      </c>
      <c r="E314" t="s">
        <v>3</v>
      </c>
      <c r="F314">
        <v>-6.5010000000000003</v>
      </c>
      <c r="G314">
        <f t="shared" si="129"/>
        <v>312</v>
      </c>
    </row>
    <row r="315" spans="1:14" x14ac:dyDescent="0.2">
      <c r="A315" t="s">
        <v>79</v>
      </c>
      <c r="B315">
        <v>0</v>
      </c>
      <c r="C315" t="s">
        <v>4</v>
      </c>
      <c r="D315" s="1">
        <v>41710.760416666664</v>
      </c>
      <c r="E315" t="s">
        <v>4</v>
      </c>
      <c r="F315">
        <v>-0.34100000000000003</v>
      </c>
      <c r="G315">
        <f t="shared" si="129"/>
        <v>313</v>
      </c>
      <c r="J315" s="1"/>
    </row>
    <row r="316" spans="1:14" x14ac:dyDescent="0.2">
      <c r="A316" t="s">
        <v>80</v>
      </c>
      <c r="B316">
        <v>0</v>
      </c>
      <c r="C316" t="s">
        <v>5</v>
      </c>
      <c r="D316" s="1">
        <v>41781.020833333336</v>
      </c>
      <c r="E316" t="s">
        <v>5</v>
      </c>
      <c r="F316">
        <v>1.5640000000000001</v>
      </c>
      <c r="G316">
        <f t="shared" si="129"/>
        <v>314</v>
      </c>
      <c r="J316" s="1"/>
    </row>
    <row r="317" spans="1:14" x14ac:dyDescent="0.2">
      <c r="A317" t="s">
        <v>81</v>
      </c>
      <c r="B317">
        <v>0</v>
      </c>
      <c r="C317" t="s">
        <v>6</v>
      </c>
      <c r="D317" s="1">
        <v>41756.03229166667</v>
      </c>
      <c r="E317" t="s">
        <v>6</v>
      </c>
      <c r="F317">
        <v>2.827</v>
      </c>
      <c r="G317">
        <f t="shared" si="129"/>
        <v>315</v>
      </c>
      <c r="J317" s="1"/>
    </row>
    <row r="318" spans="1:14" x14ac:dyDescent="0.2">
      <c r="A318" t="s">
        <v>82</v>
      </c>
      <c r="B318">
        <v>0</v>
      </c>
      <c r="C318" t="s">
        <v>7</v>
      </c>
      <c r="D318" s="1">
        <v>41845.739583333336</v>
      </c>
      <c r="E318" t="s">
        <v>7</v>
      </c>
      <c r="F318">
        <v>4.4569999999999999</v>
      </c>
      <c r="G318">
        <f t="shared" si="129"/>
        <v>316</v>
      </c>
      <c r="J318" s="1"/>
    </row>
    <row r="319" spans="1:14" x14ac:dyDescent="0.2">
      <c r="A319" t="s">
        <v>83</v>
      </c>
      <c r="B319">
        <v>0</v>
      </c>
      <c r="C319" t="s">
        <v>8</v>
      </c>
      <c r="D319" s="1">
        <v>41912.5</v>
      </c>
      <c r="E319" t="s">
        <v>8</v>
      </c>
      <c r="F319">
        <v>32.523000000000003</v>
      </c>
      <c r="G319">
        <f t="shared" si="129"/>
        <v>317</v>
      </c>
      <c r="J319" s="1"/>
    </row>
    <row r="320" spans="1:14" x14ac:dyDescent="0.2">
      <c r="A320" t="s">
        <v>84</v>
      </c>
      <c r="B320">
        <v>0</v>
      </c>
      <c r="C320" t="s">
        <v>9</v>
      </c>
      <c r="D320">
        <v>394</v>
      </c>
      <c r="E320" t="s">
        <v>9</v>
      </c>
      <c r="F320">
        <v>393</v>
      </c>
      <c r="G320">
        <f t="shared" si="129"/>
        <v>318</v>
      </c>
      <c r="J320" s="1"/>
    </row>
    <row r="321" spans="1:14" x14ac:dyDescent="0.2">
      <c r="A321" t="s">
        <v>89</v>
      </c>
      <c r="B321" t="s">
        <v>10</v>
      </c>
      <c r="C321" t="s">
        <v>10</v>
      </c>
      <c r="D321" t="s">
        <v>11</v>
      </c>
      <c r="E321" t="s">
        <v>10</v>
      </c>
      <c r="F321" t="s">
        <v>90</v>
      </c>
      <c r="G321">
        <f t="shared" si="129"/>
        <v>319</v>
      </c>
    </row>
    <row r="322" spans="1:14" x14ac:dyDescent="0.2">
      <c r="A322" t="s">
        <v>21</v>
      </c>
      <c r="G322">
        <f t="shared" si="129"/>
        <v>320</v>
      </c>
      <c r="H322" t="str">
        <f t="shared" ref="H322" si="159">CONCATENATE(A322,B322,C322)</f>
        <v>hhdc2$site: Forest Rd FREast.csv</v>
      </c>
      <c r="I322" s="1">
        <f t="shared" ref="I322" si="160">D324</f>
        <v>41547.125</v>
      </c>
      <c r="J322" s="1">
        <f t="shared" ref="J322" si="161">D329</f>
        <v>41912.458333333336</v>
      </c>
      <c r="K322">
        <f t="shared" ref="K322" si="162">B324</f>
        <v>6678</v>
      </c>
      <c r="L322">
        <f t="shared" ref="L322" si="163">F330</f>
        <v>144</v>
      </c>
      <c r="N322" s="2">
        <f>24*(J322-I322)</f>
        <v>8768.0000000000582</v>
      </c>
    </row>
    <row r="323" spans="1:14" x14ac:dyDescent="0.2">
      <c r="A323" t="s">
        <v>25</v>
      </c>
      <c r="B323" s="1" t="s">
        <v>2</v>
      </c>
      <c r="C323" s="1"/>
      <c r="D323" t="s">
        <v>86</v>
      </c>
      <c r="E323" t="s">
        <v>87</v>
      </c>
      <c r="G323">
        <f t="shared" si="129"/>
        <v>321</v>
      </c>
    </row>
    <row r="324" spans="1:14" x14ac:dyDescent="0.2">
      <c r="A324" t="s">
        <v>121</v>
      </c>
      <c r="B324">
        <v>6678</v>
      </c>
      <c r="C324" t="s">
        <v>3</v>
      </c>
      <c r="D324" s="1">
        <v>41547.125</v>
      </c>
      <c r="E324" t="s">
        <v>3</v>
      </c>
      <c r="F324">
        <v>-13.635999999999999</v>
      </c>
      <c r="G324">
        <f t="shared" ref="G324:G387" si="164">G323+1</f>
        <v>322</v>
      </c>
    </row>
    <row r="325" spans="1:14" x14ac:dyDescent="0.2">
      <c r="A325" t="s">
        <v>79</v>
      </c>
      <c r="B325">
        <v>0</v>
      </c>
      <c r="C325" t="s">
        <v>4</v>
      </c>
      <c r="D325" s="1">
        <v>41631.989583333336</v>
      </c>
      <c r="E325" t="s">
        <v>4</v>
      </c>
      <c r="F325">
        <v>6.0749999999999998E-2</v>
      </c>
      <c r="G325">
        <f t="shared" si="164"/>
        <v>323</v>
      </c>
      <c r="J325" s="1"/>
    </row>
    <row r="326" spans="1:14" x14ac:dyDescent="0.2">
      <c r="A326" t="s">
        <v>80</v>
      </c>
      <c r="B326">
        <v>0</v>
      </c>
      <c r="C326" t="s">
        <v>5</v>
      </c>
      <c r="D326" s="1">
        <v>41774.5625</v>
      </c>
      <c r="E326" t="s">
        <v>5</v>
      </c>
      <c r="F326">
        <v>2.4304999999999999</v>
      </c>
      <c r="G326">
        <f t="shared" si="164"/>
        <v>324</v>
      </c>
      <c r="J326" s="1"/>
    </row>
    <row r="327" spans="1:14" x14ac:dyDescent="0.2">
      <c r="A327" t="s">
        <v>81</v>
      </c>
      <c r="B327">
        <v>0</v>
      </c>
      <c r="C327" t="s">
        <v>6</v>
      </c>
      <c r="D327" s="1">
        <v>41736.422210648147</v>
      </c>
      <c r="E327" t="s">
        <v>6</v>
      </c>
      <c r="F327">
        <v>1.72014</v>
      </c>
      <c r="G327">
        <f t="shared" si="164"/>
        <v>325</v>
      </c>
      <c r="J327" s="1"/>
    </row>
    <row r="328" spans="1:14" x14ac:dyDescent="0.2">
      <c r="A328" t="s">
        <v>82</v>
      </c>
      <c r="B328">
        <v>0</v>
      </c>
      <c r="C328" t="s">
        <v>7</v>
      </c>
      <c r="D328" s="1">
        <v>41843.135416666664</v>
      </c>
      <c r="E328" t="s">
        <v>7</v>
      </c>
      <c r="F328">
        <v>4.6470000000000002</v>
      </c>
      <c r="G328">
        <f t="shared" si="164"/>
        <v>326</v>
      </c>
      <c r="J328" s="1"/>
    </row>
    <row r="329" spans="1:14" x14ac:dyDescent="0.2">
      <c r="A329" t="s">
        <v>83</v>
      </c>
      <c r="B329">
        <v>0</v>
      </c>
      <c r="C329" t="s">
        <v>8</v>
      </c>
      <c r="D329" s="1">
        <v>41912.458333333336</v>
      </c>
      <c r="E329" t="s">
        <v>8</v>
      </c>
      <c r="F329">
        <v>12.976000000000001</v>
      </c>
      <c r="G329">
        <f t="shared" si="164"/>
        <v>327</v>
      </c>
      <c r="J329" s="1"/>
    </row>
    <row r="330" spans="1:14" x14ac:dyDescent="0.2">
      <c r="A330" t="s">
        <v>84</v>
      </c>
      <c r="B330">
        <v>0</v>
      </c>
      <c r="C330" t="s">
        <v>9</v>
      </c>
      <c r="D330">
        <v>118</v>
      </c>
      <c r="E330" t="s">
        <v>9</v>
      </c>
      <c r="F330">
        <v>144</v>
      </c>
      <c r="G330">
        <f t="shared" si="164"/>
        <v>328</v>
      </c>
      <c r="J330" s="1"/>
    </row>
    <row r="331" spans="1:14" x14ac:dyDescent="0.2">
      <c r="A331" t="s">
        <v>89</v>
      </c>
      <c r="B331" t="s">
        <v>10</v>
      </c>
      <c r="C331" t="s">
        <v>10</v>
      </c>
      <c r="D331" t="s">
        <v>11</v>
      </c>
      <c r="E331" t="s">
        <v>10</v>
      </c>
      <c r="F331" t="s">
        <v>90</v>
      </c>
      <c r="G331">
        <f t="shared" si="164"/>
        <v>329</v>
      </c>
    </row>
    <row r="332" spans="1:14" x14ac:dyDescent="0.2">
      <c r="A332" t="s">
        <v>58</v>
      </c>
      <c r="G332">
        <f t="shared" si="164"/>
        <v>330</v>
      </c>
      <c r="H332" t="str">
        <f t="shared" ref="H332" si="165">CONCATENATE(A332,B332,C332)</f>
        <v>hhdc2$site: Forest Rd Geranium Walk.csv</v>
      </c>
      <c r="I332" s="1">
        <f t="shared" ref="I332" si="166">D334</f>
        <v>41547.125</v>
      </c>
      <c r="J332" s="1">
        <f t="shared" ref="J332" si="167">D339</f>
        <v>41912.5</v>
      </c>
      <c r="K332">
        <f t="shared" ref="K332" si="168">B334</f>
        <v>6592</v>
      </c>
      <c r="L332">
        <f t="shared" ref="L332" si="169">F340</f>
        <v>54</v>
      </c>
      <c r="N332" s="2">
        <f>24*(J332-I332)</f>
        <v>8769</v>
      </c>
    </row>
    <row r="333" spans="1:14" x14ac:dyDescent="0.2">
      <c r="A333" t="s">
        <v>25</v>
      </c>
      <c r="B333" s="1" t="s">
        <v>2</v>
      </c>
      <c r="C333" s="1"/>
      <c r="D333" t="s">
        <v>86</v>
      </c>
      <c r="E333" t="s">
        <v>87</v>
      </c>
      <c r="G333">
        <f t="shared" si="164"/>
        <v>331</v>
      </c>
    </row>
    <row r="334" spans="1:14" x14ac:dyDescent="0.2">
      <c r="A334" t="s">
        <v>122</v>
      </c>
      <c r="B334">
        <v>6592</v>
      </c>
      <c r="C334" t="s">
        <v>3</v>
      </c>
      <c r="D334" s="1">
        <v>41547.125</v>
      </c>
      <c r="E334" t="s">
        <v>3</v>
      </c>
      <c r="F334">
        <v>-9.0660000000000007</v>
      </c>
      <c r="G334">
        <f t="shared" si="164"/>
        <v>332</v>
      </c>
    </row>
    <row r="335" spans="1:14" x14ac:dyDescent="0.2">
      <c r="A335" t="s">
        <v>79</v>
      </c>
      <c r="B335">
        <v>0</v>
      </c>
      <c r="C335" t="s">
        <v>4</v>
      </c>
      <c r="D335" s="1">
        <v>41631.979166666664</v>
      </c>
      <c r="E335" t="s">
        <v>4</v>
      </c>
      <c r="F335">
        <v>-1.3827</v>
      </c>
      <c r="G335">
        <f t="shared" si="164"/>
        <v>333</v>
      </c>
      <c r="J335" s="1"/>
    </row>
    <row r="336" spans="1:14" x14ac:dyDescent="0.2">
      <c r="A336" t="s">
        <v>80</v>
      </c>
      <c r="B336">
        <v>0</v>
      </c>
      <c r="C336" t="s">
        <v>5</v>
      </c>
      <c r="D336" s="1">
        <v>41774.375</v>
      </c>
      <c r="E336" t="s">
        <v>5</v>
      </c>
      <c r="F336">
        <v>0.45500000000000002</v>
      </c>
      <c r="G336">
        <f t="shared" si="164"/>
        <v>334</v>
      </c>
      <c r="J336" s="1"/>
    </row>
    <row r="337" spans="1:14" x14ac:dyDescent="0.2">
      <c r="A337" t="s">
        <v>81</v>
      </c>
      <c r="B337">
        <v>0</v>
      </c>
      <c r="C337" t="s">
        <v>6</v>
      </c>
      <c r="D337" s="1">
        <v>41736.170613425929</v>
      </c>
      <c r="E337" t="s">
        <v>6</v>
      </c>
      <c r="F337">
        <v>-0.59660000000000002</v>
      </c>
      <c r="G337">
        <f t="shared" si="164"/>
        <v>335</v>
      </c>
      <c r="J337" s="1"/>
    </row>
    <row r="338" spans="1:14" x14ac:dyDescent="0.2">
      <c r="A338" t="s">
        <v>82</v>
      </c>
      <c r="B338">
        <v>0</v>
      </c>
      <c r="C338" t="s">
        <v>7</v>
      </c>
      <c r="D338" s="1">
        <v>41842.895833333336</v>
      </c>
      <c r="E338" t="s">
        <v>7</v>
      </c>
      <c r="F338">
        <v>0.876</v>
      </c>
      <c r="G338">
        <f t="shared" si="164"/>
        <v>336</v>
      </c>
      <c r="J338" s="1"/>
    </row>
    <row r="339" spans="1:14" x14ac:dyDescent="0.2">
      <c r="A339" t="s">
        <v>83</v>
      </c>
      <c r="B339">
        <v>0</v>
      </c>
      <c r="C339" t="s">
        <v>8</v>
      </c>
      <c r="D339" s="1">
        <v>41912.5</v>
      </c>
      <c r="E339" t="s">
        <v>8</v>
      </c>
      <c r="F339">
        <v>4.4169999999999998</v>
      </c>
      <c r="G339">
        <f t="shared" si="164"/>
        <v>337</v>
      </c>
      <c r="J339" s="1"/>
    </row>
    <row r="340" spans="1:14" x14ac:dyDescent="0.2">
      <c r="A340" t="s">
        <v>84</v>
      </c>
      <c r="B340">
        <v>0</v>
      </c>
      <c r="C340" t="s">
        <v>9</v>
      </c>
      <c r="D340">
        <v>29</v>
      </c>
      <c r="E340" t="s">
        <v>9</v>
      </c>
      <c r="F340">
        <v>54</v>
      </c>
      <c r="G340">
        <f t="shared" si="164"/>
        <v>338</v>
      </c>
      <c r="J340" s="1"/>
    </row>
    <row r="341" spans="1:14" x14ac:dyDescent="0.2">
      <c r="A341" t="s">
        <v>89</v>
      </c>
      <c r="B341" t="s">
        <v>10</v>
      </c>
      <c r="C341" t="s">
        <v>10</v>
      </c>
      <c r="D341" t="s">
        <v>11</v>
      </c>
      <c r="E341" t="s">
        <v>10</v>
      </c>
      <c r="F341" t="s">
        <v>90</v>
      </c>
      <c r="G341">
        <f t="shared" si="164"/>
        <v>339</v>
      </c>
    </row>
    <row r="342" spans="1:14" x14ac:dyDescent="0.2">
      <c r="A342" t="s">
        <v>22</v>
      </c>
      <c r="G342">
        <f t="shared" si="164"/>
        <v>340</v>
      </c>
      <c r="H342" t="str">
        <f t="shared" ref="H342" si="170">CONCATENATE(A342,B342,C342)</f>
        <v>hhdc2$site: Forest Rd LB261.csv</v>
      </c>
      <c r="I342" s="1">
        <f t="shared" ref="I342" si="171">D344</f>
        <v>41547.125</v>
      </c>
      <c r="J342" s="1">
        <f t="shared" ref="J342" si="172">D349</f>
        <v>41693.208333333336</v>
      </c>
      <c r="K342">
        <f t="shared" ref="K342" si="173">B344</f>
        <v>3102</v>
      </c>
      <c r="L342">
        <f t="shared" ref="L342" si="174">F350</f>
        <v>31</v>
      </c>
      <c r="N342" s="2">
        <f>24*(J342-I342)</f>
        <v>3506.0000000000582</v>
      </c>
    </row>
    <row r="343" spans="1:14" x14ac:dyDescent="0.2">
      <c r="A343" t="s">
        <v>25</v>
      </c>
      <c r="B343" s="1" t="s">
        <v>2</v>
      </c>
      <c r="C343" s="1"/>
      <c r="D343" t="s">
        <v>86</v>
      </c>
      <c r="E343" t="s">
        <v>87</v>
      </c>
      <c r="G343">
        <f t="shared" si="164"/>
        <v>341</v>
      </c>
    </row>
    <row r="344" spans="1:14" x14ac:dyDescent="0.2">
      <c r="A344" t="s">
        <v>123</v>
      </c>
      <c r="B344">
        <v>3102</v>
      </c>
      <c r="C344" t="s">
        <v>3</v>
      </c>
      <c r="D344" s="1">
        <v>41547.125</v>
      </c>
      <c r="E344" t="s">
        <v>3</v>
      </c>
      <c r="F344">
        <v>-4.0439999999999996</v>
      </c>
      <c r="G344">
        <f t="shared" si="164"/>
        <v>342</v>
      </c>
    </row>
    <row r="345" spans="1:14" x14ac:dyDescent="0.2">
      <c r="A345" t="s">
        <v>79</v>
      </c>
      <c r="B345">
        <v>0</v>
      </c>
      <c r="C345" t="s">
        <v>4</v>
      </c>
      <c r="D345" s="1">
        <v>41580.208333333336</v>
      </c>
      <c r="E345" t="s">
        <v>4</v>
      </c>
      <c r="F345">
        <v>2.4590000000000001</v>
      </c>
      <c r="G345">
        <f t="shared" si="164"/>
        <v>343</v>
      </c>
      <c r="J345" s="1"/>
    </row>
    <row r="346" spans="1:14" x14ac:dyDescent="0.2">
      <c r="A346" t="s">
        <v>80</v>
      </c>
      <c r="B346">
        <v>0</v>
      </c>
      <c r="C346" t="s">
        <v>5</v>
      </c>
      <c r="D346" s="1">
        <v>41628.708333333336</v>
      </c>
      <c r="E346" t="s">
        <v>5</v>
      </c>
      <c r="F346">
        <v>3.3170000000000002</v>
      </c>
      <c r="G346">
        <f t="shared" si="164"/>
        <v>344</v>
      </c>
      <c r="J346" s="1"/>
    </row>
    <row r="347" spans="1:14" x14ac:dyDescent="0.2">
      <c r="A347" t="s">
        <v>81</v>
      </c>
      <c r="B347">
        <v>0</v>
      </c>
      <c r="C347" t="s">
        <v>6</v>
      </c>
      <c r="D347" s="1">
        <v>41621.631099537037</v>
      </c>
      <c r="E347" t="s">
        <v>6</v>
      </c>
      <c r="F347">
        <v>3.7480000000000002</v>
      </c>
      <c r="G347">
        <f t="shared" si="164"/>
        <v>345</v>
      </c>
      <c r="J347" s="1"/>
    </row>
    <row r="348" spans="1:14" x14ac:dyDescent="0.2">
      <c r="A348" t="s">
        <v>82</v>
      </c>
      <c r="B348">
        <v>0</v>
      </c>
      <c r="C348" t="s">
        <v>7</v>
      </c>
      <c r="D348" s="1">
        <v>41660.958333333336</v>
      </c>
      <c r="E348" t="s">
        <v>7</v>
      </c>
      <c r="F348">
        <v>5.4969999999999999</v>
      </c>
      <c r="G348">
        <f t="shared" si="164"/>
        <v>346</v>
      </c>
      <c r="J348" s="1"/>
    </row>
    <row r="349" spans="1:14" x14ac:dyDescent="0.2">
      <c r="A349" t="s">
        <v>83</v>
      </c>
      <c r="B349">
        <v>0</v>
      </c>
      <c r="C349" t="s">
        <v>8</v>
      </c>
      <c r="D349" s="1">
        <v>41693.208333333336</v>
      </c>
      <c r="E349" t="s">
        <v>8</v>
      </c>
      <c r="F349">
        <v>10.823</v>
      </c>
      <c r="G349">
        <f t="shared" si="164"/>
        <v>347</v>
      </c>
      <c r="J349" s="1"/>
    </row>
    <row r="350" spans="1:14" x14ac:dyDescent="0.2">
      <c r="A350" t="s">
        <v>84</v>
      </c>
      <c r="B350">
        <v>0</v>
      </c>
      <c r="C350" t="s">
        <v>9</v>
      </c>
      <c r="D350">
        <v>5</v>
      </c>
      <c r="E350" t="s">
        <v>9</v>
      </c>
      <c r="F350">
        <v>31</v>
      </c>
      <c r="G350">
        <f t="shared" si="164"/>
        <v>348</v>
      </c>
      <c r="J350" s="1"/>
    </row>
    <row r="351" spans="1:14" x14ac:dyDescent="0.2">
      <c r="A351" t="s">
        <v>89</v>
      </c>
      <c r="B351" t="s">
        <v>10</v>
      </c>
      <c r="C351" t="s">
        <v>10</v>
      </c>
      <c r="D351" t="s">
        <v>11</v>
      </c>
      <c r="E351" t="s">
        <v>10</v>
      </c>
      <c r="F351" t="s">
        <v>90</v>
      </c>
      <c r="G351">
        <f t="shared" si="164"/>
        <v>349</v>
      </c>
    </row>
    <row r="352" spans="1:14" x14ac:dyDescent="0.2">
      <c r="A352" t="s">
        <v>23</v>
      </c>
      <c r="G352">
        <f t="shared" si="164"/>
        <v>350</v>
      </c>
      <c r="H352" t="str">
        <f t="shared" ref="H352" si="175">CONCATENATE(A352,B352,C352)</f>
        <v>hhdc2$site: Forest Rd South.csv</v>
      </c>
      <c r="I352" s="1">
        <f t="shared" ref="I352" si="176">D354</f>
        <v>41547.125</v>
      </c>
      <c r="J352" s="1">
        <f t="shared" ref="J352" si="177">D359</f>
        <v>41912.458333333336</v>
      </c>
      <c r="K352">
        <f t="shared" ref="K352" si="178">B354</f>
        <v>6644</v>
      </c>
      <c r="L352">
        <f t="shared" ref="L352" si="179">F360</f>
        <v>82</v>
      </c>
      <c r="N352" s="2">
        <f>24*(J352-I352)</f>
        <v>8768.0000000000582</v>
      </c>
    </row>
    <row r="353" spans="1:14" x14ac:dyDescent="0.2">
      <c r="A353" t="s">
        <v>25</v>
      </c>
      <c r="B353" s="1" t="s">
        <v>2</v>
      </c>
      <c r="C353" s="1"/>
      <c r="D353" t="s">
        <v>86</v>
      </c>
      <c r="E353" t="s">
        <v>87</v>
      </c>
      <c r="G353">
        <f t="shared" si="164"/>
        <v>351</v>
      </c>
    </row>
    <row r="354" spans="1:14" x14ac:dyDescent="0.2">
      <c r="A354" t="s">
        <v>124</v>
      </c>
      <c r="B354">
        <v>6644</v>
      </c>
      <c r="C354" t="s">
        <v>3</v>
      </c>
      <c r="D354" s="1">
        <v>41547.125</v>
      </c>
      <c r="E354" t="s">
        <v>3</v>
      </c>
      <c r="F354">
        <v>-1.5760000000000001</v>
      </c>
      <c r="G354">
        <f t="shared" si="164"/>
        <v>352</v>
      </c>
    </row>
    <row r="355" spans="1:14" x14ac:dyDescent="0.2">
      <c r="A355" t="s">
        <v>79</v>
      </c>
      <c r="B355">
        <v>0</v>
      </c>
      <c r="C355" t="s">
        <v>4</v>
      </c>
      <c r="D355" s="1">
        <v>41631.791666666664</v>
      </c>
      <c r="E355" t="s">
        <v>4</v>
      </c>
      <c r="F355">
        <v>1.081</v>
      </c>
      <c r="G355">
        <f t="shared" si="164"/>
        <v>353</v>
      </c>
      <c r="J355" s="1"/>
    </row>
    <row r="356" spans="1:14" x14ac:dyDescent="0.2">
      <c r="A356" t="s">
        <v>80</v>
      </c>
      <c r="B356">
        <v>0</v>
      </c>
      <c r="C356" t="s">
        <v>5</v>
      </c>
      <c r="D356" s="1">
        <v>41774.708333333336</v>
      </c>
      <c r="E356" t="s">
        <v>5</v>
      </c>
      <c r="F356">
        <v>1.6919999999999999</v>
      </c>
      <c r="G356">
        <f t="shared" si="164"/>
        <v>354</v>
      </c>
      <c r="J356" s="1"/>
    </row>
    <row r="357" spans="1:14" x14ac:dyDescent="0.2">
      <c r="A357" t="s">
        <v>81</v>
      </c>
      <c r="B357">
        <v>0</v>
      </c>
      <c r="C357" t="s">
        <v>6</v>
      </c>
      <c r="D357" s="1">
        <v>41736.596724537034</v>
      </c>
      <c r="E357" t="s">
        <v>6</v>
      </c>
      <c r="F357">
        <v>1.9750000000000001</v>
      </c>
      <c r="G357">
        <f t="shared" si="164"/>
        <v>355</v>
      </c>
      <c r="J357" s="1"/>
    </row>
    <row r="358" spans="1:14" x14ac:dyDescent="0.2">
      <c r="A358" t="s">
        <v>82</v>
      </c>
      <c r="B358">
        <v>0</v>
      </c>
      <c r="C358" t="s">
        <v>7</v>
      </c>
      <c r="D358" s="1">
        <v>41843.708333333336</v>
      </c>
      <c r="E358" t="s">
        <v>7</v>
      </c>
      <c r="F358">
        <v>2.7370000000000001</v>
      </c>
      <c r="G358">
        <f t="shared" si="164"/>
        <v>356</v>
      </c>
      <c r="J358" s="1"/>
    </row>
    <row r="359" spans="1:14" x14ac:dyDescent="0.2">
      <c r="A359" t="s">
        <v>83</v>
      </c>
      <c r="B359">
        <v>0</v>
      </c>
      <c r="C359" t="s">
        <v>8</v>
      </c>
      <c r="D359" s="1">
        <v>41912.458333333336</v>
      </c>
      <c r="E359" t="s">
        <v>8</v>
      </c>
      <c r="F359">
        <v>10.695</v>
      </c>
      <c r="G359">
        <f t="shared" si="164"/>
        <v>357</v>
      </c>
      <c r="J359" s="1"/>
    </row>
    <row r="360" spans="1:14" x14ac:dyDescent="0.2">
      <c r="A360" t="s">
        <v>84</v>
      </c>
      <c r="B360">
        <v>0</v>
      </c>
      <c r="C360" t="s">
        <v>9</v>
      </c>
      <c r="D360">
        <v>51</v>
      </c>
      <c r="E360" t="s">
        <v>9</v>
      </c>
      <c r="F360">
        <v>82</v>
      </c>
      <c r="G360">
        <f t="shared" si="164"/>
        <v>358</v>
      </c>
      <c r="J360" s="1"/>
    </row>
    <row r="361" spans="1:14" x14ac:dyDescent="0.2">
      <c r="A361" t="s">
        <v>89</v>
      </c>
      <c r="B361" t="s">
        <v>10</v>
      </c>
      <c r="C361" t="s">
        <v>10</v>
      </c>
      <c r="D361" t="s">
        <v>11</v>
      </c>
      <c r="E361" t="s">
        <v>10</v>
      </c>
      <c r="F361" t="s">
        <v>90</v>
      </c>
      <c r="G361">
        <f t="shared" si="164"/>
        <v>359</v>
      </c>
    </row>
    <row r="362" spans="1:14" x14ac:dyDescent="0.2">
      <c r="A362" t="s">
        <v>59</v>
      </c>
      <c r="G362">
        <f t="shared" si="164"/>
        <v>360</v>
      </c>
      <c r="H362" t="str">
        <f t="shared" ref="H362" si="180">CONCATENATE(A362,B362,C362)</f>
        <v>hhdc2$site: Maple Dr E Chestnum T MD.csv</v>
      </c>
      <c r="I362" s="1">
        <f t="shared" ref="I362" si="181">D364</f>
        <v>41547.125</v>
      </c>
      <c r="J362" s="1">
        <f t="shared" ref="J362" si="182">D369</f>
        <v>41912.458333333336</v>
      </c>
      <c r="K362">
        <f t="shared" ref="K362" si="183">B364</f>
        <v>9098</v>
      </c>
      <c r="L362">
        <f t="shared" ref="L362" si="184">F370</f>
        <v>1552</v>
      </c>
      <c r="N362" s="2">
        <f>24*(J362-I362)</f>
        <v>8768.0000000000582</v>
      </c>
    </row>
    <row r="363" spans="1:14" x14ac:dyDescent="0.2">
      <c r="A363" t="s">
        <v>25</v>
      </c>
      <c r="B363" s="1" t="s">
        <v>2</v>
      </c>
      <c r="C363" s="1"/>
      <c r="D363" t="s">
        <v>86</v>
      </c>
      <c r="E363" t="s">
        <v>87</v>
      </c>
      <c r="G363">
        <f t="shared" si="164"/>
        <v>361</v>
      </c>
    </row>
    <row r="364" spans="1:14" x14ac:dyDescent="0.2">
      <c r="A364" t="s">
        <v>125</v>
      </c>
      <c r="B364">
        <v>9098</v>
      </c>
      <c r="C364" t="s">
        <v>3</v>
      </c>
      <c r="D364" s="1">
        <v>41547.125</v>
      </c>
      <c r="E364" t="s">
        <v>3</v>
      </c>
      <c r="F364">
        <v>0.68200000000000005</v>
      </c>
      <c r="G364">
        <f t="shared" si="164"/>
        <v>362</v>
      </c>
    </row>
    <row r="365" spans="1:14" x14ac:dyDescent="0.2">
      <c r="A365" t="s">
        <v>79</v>
      </c>
      <c r="B365">
        <v>0</v>
      </c>
      <c r="C365" t="s">
        <v>4</v>
      </c>
      <c r="D365" s="1">
        <v>41645.208333333336</v>
      </c>
      <c r="E365" t="s">
        <v>4</v>
      </c>
      <c r="F365">
        <v>3.254</v>
      </c>
      <c r="G365">
        <f t="shared" si="164"/>
        <v>363</v>
      </c>
      <c r="J365" s="1"/>
    </row>
    <row r="366" spans="1:14" x14ac:dyDescent="0.2">
      <c r="A366" t="s">
        <v>80</v>
      </c>
      <c r="B366">
        <v>0</v>
      </c>
      <c r="C366" t="s">
        <v>5</v>
      </c>
      <c r="D366" s="1">
        <v>41750.166666666664</v>
      </c>
      <c r="E366" t="s">
        <v>5</v>
      </c>
      <c r="F366">
        <v>4.47</v>
      </c>
      <c r="G366">
        <f t="shared" si="164"/>
        <v>364</v>
      </c>
      <c r="J366" s="1"/>
    </row>
    <row r="367" spans="1:14" x14ac:dyDescent="0.2">
      <c r="A367" t="s">
        <v>81</v>
      </c>
      <c r="B367">
        <v>0</v>
      </c>
      <c r="C367" t="s">
        <v>6</v>
      </c>
      <c r="D367" s="1">
        <v>41736.745335648149</v>
      </c>
      <c r="E367" t="s">
        <v>6</v>
      </c>
      <c r="F367">
        <v>5.0119999999999996</v>
      </c>
      <c r="G367">
        <f t="shared" si="164"/>
        <v>365</v>
      </c>
      <c r="J367" s="1"/>
    </row>
    <row r="368" spans="1:14" x14ac:dyDescent="0.2">
      <c r="A368" t="s">
        <v>82</v>
      </c>
      <c r="B368">
        <v>0</v>
      </c>
      <c r="C368" t="s">
        <v>7</v>
      </c>
      <c r="D368" s="1">
        <v>41831.666666666664</v>
      </c>
      <c r="E368" t="s">
        <v>7</v>
      </c>
      <c r="F368">
        <v>6.3159999999999998</v>
      </c>
      <c r="G368">
        <f t="shared" si="164"/>
        <v>366</v>
      </c>
      <c r="J368" s="1"/>
    </row>
    <row r="369" spans="1:14" x14ac:dyDescent="0.2">
      <c r="A369" t="s">
        <v>83</v>
      </c>
      <c r="B369">
        <v>0</v>
      </c>
      <c r="C369" t="s">
        <v>8</v>
      </c>
      <c r="D369" s="1">
        <v>41912.458333333336</v>
      </c>
      <c r="E369" t="s">
        <v>8</v>
      </c>
      <c r="F369">
        <v>20.137</v>
      </c>
      <c r="G369">
        <f t="shared" si="164"/>
        <v>367</v>
      </c>
      <c r="J369" s="1"/>
    </row>
    <row r="370" spans="1:14" x14ac:dyDescent="0.2">
      <c r="A370" t="s">
        <v>84</v>
      </c>
      <c r="B370">
        <v>0</v>
      </c>
      <c r="C370" t="s">
        <v>9</v>
      </c>
      <c r="D370">
        <v>1537</v>
      </c>
      <c r="E370" t="s">
        <v>9</v>
      </c>
      <c r="F370">
        <v>1552</v>
      </c>
      <c r="G370">
        <f t="shared" si="164"/>
        <v>368</v>
      </c>
      <c r="J370" s="1"/>
    </row>
    <row r="371" spans="1:14" x14ac:dyDescent="0.2">
      <c r="A371" t="s">
        <v>89</v>
      </c>
      <c r="B371" t="s">
        <v>10</v>
      </c>
      <c r="C371" t="s">
        <v>10</v>
      </c>
      <c r="D371" t="s">
        <v>11</v>
      </c>
      <c r="E371" t="s">
        <v>10</v>
      </c>
      <c r="F371" t="s">
        <v>90</v>
      </c>
      <c r="G371">
        <f t="shared" si="164"/>
        <v>369</v>
      </c>
    </row>
    <row r="372" spans="1:14" x14ac:dyDescent="0.2">
      <c r="A372" t="s">
        <v>76</v>
      </c>
      <c r="B372" t="s">
        <v>77</v>
      </c>
      <c r="C372" t="s">
        <v>15</v>
      </c>
      <c r="G372">
        <f t="shared" si="164"/>
        <v>370</v>
      </c>
      <c r="H372" t="str">
        <f t="shared" ref="H372" si="185">CONCATENATE(A372,B372,C372)</f>
        <v>hhdc2$site: Maple Dr E Willows T Blackthorns F2.csv</v>
      </c>
      <c r="I372" s="1">
        <f t="shared" ref="I372" si="186">D374</f>
        <v>41547.125</v>
      </c>
      <c r="J372" s="1">
        <f t="shared" ref="J372" si="187">D379</f>
        <v>41912.458333333336</v>
      </c>
      <c r="K372">
        <f t="shared" ref="K372" si="188">B374</f>
        <v>6578</v>
      </c>
      <c r="L372">
        <f t="shared" ref="L372" si="189">F380</f>
        <v>768</v>
      </c>
      <c r="N372" s="2">
        <f>24*(J372-I372)</f>
        <v>8768.0000000000582</v>
      </c>
    </row>
    <row r="373" spans="1:14" x14ac:dyDescent="0.2">
      <c r="A373" t="s">
        <v>0</v>
      </c>
      <c r="B373" s="1" t="s">
        <v>1</v>
      </c>
      <c r="C373" s="1" t="s">
        <v>2</v>
      </c>
      <c r="D373" t="s">
        <v>29</v>
      </c>
      <c r="E373" t="s">
        <v>30</v>
      </c>
      <c r="F373" t="s">
        <v>31</v>
      </c>
      <c r="G373">
        <f t="shared" si="164"/>
        <v>371</v>
      </c>
    </row>
    <row r="374" spans="1:14" x14ac:dyDescent="0.2">
      <c r="A374" t="s">
        <v>78</v>
      </c>
      <c r="B374">
        <v>6578</v>
      </c>
      <c r="C374" t="s">
        <v>3</v>
      </c>
      <c r="D374" s="1">
        <v>41547.125</v>
      </c>
      <c r="E374" t="s">
        <v>3</v>
      </c>
      <c r="F374">
        <v>-18.492999999999999</v>
      </c>
      <c r="G374">
        <f t="shared" si="164"/>
        <v>372</v>
      </c>
    </row>
    <row r="375" spans="1:14" x14ac:dyDescent="0.2">
      <c r="A375" t="s">
        <v>79</v>
      </c>
      <c r="B375">
        <v>0</v>
      </c>
      <c r="C375" t="s">
        <v>4</v>
      </c>
      <c r="D375" s="1">
        <v>41722.177083333336</v>
      </c>
      <c r="E375" t="s">
        <v>4</v>
      </c>
      <c r="F375">
        <v>-0.21249999999999999</v>
      </c>
      <c r="G375">
        <f t="shared" si="164"/>
        <v>373</v>
      </c>
      <c r="J375" s="1"/>
    </row>
    <row r="376" spans="1:14" x14ac:dyDescent="0.2">
      <c r="A376" t="s">
        <v>80</v>
      </c>
      <c r="B376">
        <v>0</v>
      </c>
      <c r="C376" t="s">
        <v>5</v>
      </c>
      <c r="D376" s="1">
        <v>41787.479166666664</v>
      </c>
      <c r="E376" t="s">
        <v>5</v>
      </c>
      <c r="F376">
        <v>4.9444999999999997</v>
      </c>
      <c r="G376">
        <f t="shared" si="164"/>
        <v>374</v>
      </c>
      <c r="J376" s="1"/>
    </row>
    <row r="377" spans="1:14" x14ac:dyDescent="0.2">
      <c r="A377" t="s">
        <v>81</v>
      </c>
      <c r="B377">
        <v>0</v>
      </c>
      <c r="C377" t="s">
        <v>6</v>
      </c>
      <c r="D377" s="1">
        <v>41767.605798611112</v>
      </c>
      <c r="E377" t="s">
        <v>6</v>
      </c>
      <c r="F377">
        <v>3.5106000000000002</v>
      </c>
      <c r="G377">
        <f t="shared" si="164"/>
        <v>375</v>
      </c>
      <c r="J377" s="1"/>
    </row>
    <row r="378" spans="1:14" x14ac:dyDescent="0.2">
      <c r="A378" t="s">
        <v>82</v>
      </c>
      <c r="B378">
        <v>0</v>
      </c>
      <c r="C378" t="s">
        <v>7</v>
      </c>
      <c r="D378" s="1">
        <v>41849.697916666664</v>
      </c>
      <c r="E378" t="s">
        <v>7</v>
      </c>
      <c r="F378">
        <v>8.1722999999999999</v>
      </c>
      <c r="G378">
        <f t="shared" si="164"/>
        <v>376</v>
      </c>
      <c r="J378" s="1"/>
    </row>
    <row r="379" spans="1:14" x14ac:dyDescent="0.2">
      <c r="A379" t="s">
        <v>83</v>
      </c>
      <c r="B379">
        <v>0</v>
      </c>
      <c r="C379" t="s">
        <v>8</v>
      </c>
      <c r="D379" s="1">
        <v>41912.458333333336</v>
      </c>
      <c r="E379" t="s">
        <v>8</v>
      </c>
      <c r="F379">
        <v>26.667000000000002</v>
      </c>
      <c r="G379">
        <f t="shared" si="164"/>
        <v>377</v>
      </c>
      <c r="J379" s="1"/>
    </row>
    <row r="380" spans="1:14" x14ac:dyDescent="0.2">
      <c r="A380" t="s">
        <v>84</v>
      </c>
      <c r="B380">
        <v>0</v>
      </c>
      <c r="C380" t="s">
        <v>9</v>
      </c>
      <c r="D380">
        <v>764</v>
      </c>
      <c r="E380" t="s">
        <v>9</v>
      </c>
      <c r="F380">
        <v>768</v>
      </c>
      <c r="G380">
        <f t="shared" si="164"/>
        <v>378</v>
      </c>
      <c r="J380" s="1"/>
    </row>
    <row r="381" spans="1:14" x14ac:dyDescent="0.2">
      <c r="A381" t="s">
        <v>89</v>
      </c>
      <c r="B381" t="s">
        <v>10</v>
      </c>
      <c r="C381" t="s">
        <v>10</v>
      </c>
      <c r="D381" t="s">
        <v>11</v>
      </c>
      <c r="E381" t="s">
        <v>10</v>
      </c>
      <c r="F381" t="s">
        <v>90</v>
      </c>
      <c r="G381">
        <f t="shared" si="164"/>
        <v>379</v>
      </c>
    </row>
    <row r="382" spans="1:14" x14ac:dyDescent="0.2">
      <c r="A382" t="s">
        <v>126</v>
      </c>
      <c r="B382" t="s">
        <v>13</v>
      </c>
      <c r="G382">
        <f t="shared" si="164"/>
        <v>380</v>
      </c>
      <c r="H382" t="str">
        <f t="shared" ref="H382" si="190">CONCATENATE(A382,B382,C382)</f>
        <v>hhdc2$site: Old Mill Nordelph OHL SVCE.csv</v>
      </c>
      <c r="I382" s="1">
        <f t="shared" ref="I382" si="191">D384</f>
        <v>41587.458333333336</v>
      </c>
      <c r="J382" s="1">
        <f t="shared" ref="J382" si="192">D389</f>
        <v>41912.458333333336</v>
      </c>
      <c r="K382">
        <f t="shared" ref="K382" si="193">B384</f>
        <v>7678</v>
      </c>
      <c r="L382">
        <f t="shared" ref="L382" si="194">F390</f>
        <v>2649</v>
      </c>
      <c r="N382" s="2">
        <f>24*(J382-I382)</f>
        <v>7800</v>
      </c>
    </row>
    <row r="383" spans="1:14" x14ac:dyDescent="0.2">
      <c r="A383" t="s">
        <v>25</v>
      </c>
      <c r="B383" s="1" t="s">
        <v>2</v>
      </c>
      <c r="C383" s="1"/>
      <c r="D383" t="s">
        <v>86</v>
      </c>
      <c r="E383" t="s">
        <v>87</v>
      </c>
      <c r="G383">
        <f t="shared" si="164"/>
        <v>381</v>
      </c>
    </row>
    <row r="384" spans="1:14" x14ac:dyDescent="0.2">
      <c r="A384" t="s">
        <v>127</v>
      </c>
      <c r="B384">
        <v>7678</v>
      </c>
      <c r="C384" t="s">
        <v>3</v>
      </c>
      <c r="D384" s="1">
        <v>41587.458333333336</v>
      </c>
      <c r="E384" t="s">
        <v>3</v>
      </c>
      <c r="F384">
        <v>-4.2290000000000001</v>
      </c>
      <c r="G384">
        <f t="shared" si="164"/>
        <v>382</v>
      </c>
    </row>
    <row r="385" spans="1:14" x14ac:dyDescent="0.2">
      <c r="A385" t="s">
        <v>79</v>
      </c>
      <c r="B385">
        <v>0</v>
      </c>
      <c r="C385" t="s">
        <v>4</v>
      </c>
      <c r="D385" s="1">
        <v>41680.020833333336</v>
      </c>
      <c r="E385" t="s">
        <v>4</v>
      </c>
      <c r="F385">
        <v>-0.14599999999999999</v>
      </c>
      <c r="G385">
        <f t="shared" si="164"/>
        <v>383</v>
      </c>
      <c r="J385" s="1"/>
    </row>
    <row r="386" spans="1:14" x14ac:dyDescent="0.2">
      <c r="A386" t="s">
        <v>80</v>
      </c>
      <c r="B386">
        <v>0</v>
      </c>
      <c r="C386" t="s">
        <v>5</v>
      </c>
      <c r="D386" s="1">
        <v>41756.625</v>
      </c>
      <c r="E386" t="s">
        <v>5</v>
      </c>
      <c r="F386">
        <v>0.23799999999999999</v>
      </c>
      <c r="G386">
        <f t="shared" si="164"/>
        <v>384</v>
      </c>
      <c r="J386" s="1"/>
    </row>
    <row r="387" spans="1:14" x14ac:dyDescent="0.2">
      <c r="A387" t="s">
        <v>81</v>
      </c>
      <c r="B387">
        <v>0</v>
      </c>
      <c r="C387" t="s">
        <v>6</v>
      </c>
      <c r="D387" s="1">
        <v>41756.320740740739</v>
      </c>
      <c r="E387" t="s">
        <v>6</v>
      </c>
      <c r="F387">
        <v>-2.8500000000000001E-2</v>
      </c>
      <c r="G387">
        <f t="shared" si="164"/>
        <v>385</v>
      </c>
      <c r="J387" s="1"/>
    </row>
    <row r="388" spans="1:14" x14ac:dyDescent="0.2">
      <c r="A388" t="s">
        <v>82</v>
      </c>
      <c r="B388">
        <v>0</v>
      </c>
      <c r="C388" t="s">
        <v>7</v>
      </c>
      <c r="D388" s="1">
        <v>41833.8125</v>
      </c>
      <c r="E388" t="s">
        <v>7</v>
      </c>
      <c r="F388">
        <v>0.55900000000000005</v>
      </c>
      <c r="G388">
        <f t="shared" ref="G388:G451" si="195">G387+1</f>
        <v>386</v>
      </c>
      <c r="J388" s="1"/>
    </row>
    <row r="389" spans="1:14" x14ac:dyDescent="0.2">
      <c r="A389" t="s">
        <v>83</v>
      </c>
      <c r="B389">
        <v>0</v>
      </c>
      <c r="C389" t="s">
        <v>8</v>
      </c>
      <c r="D389" s="1">
        <v>41912.458333333336</v>
      </c>
      <c r="E389" t="s">
        <v>8</v>
      </c>
      <c r="F389">
        <v>6.3230000000000004</v>
      </c>
      <c r="G389">
        <f t="shared" si="195"/>
        <v>387</v>
      </c>
      <c r="J389" s="1"/>
    </row>
    <row r="390" spans="1:14" x14ac:dyDescent="0.2">
      <c r="A390" t="s">
        <v>84</v>
      </c>
      <c r="B390">
        <v>0</v>
      </c>
      <c r="C390" t="s">
        <v>9</v>
      </c>
      <c r="D390">
        <v>379</v>
      </c>
      <c r="E390" t="s">
        <v>9</v>
      </c>
      <c r="F390">
        <v>2649</v>
      </c>
      <c r="G390">
        <f t="shared" si="195"/>
        <v>388</v>
      </c>
      <c r="J390" s="1"/>
    </row>
    <row r="391" spans="1:14" x14ac:dyDescent="0.2">
      <c r="A391" t="s">
        <v>89</v>
      </c>
      <c r="B391" t="s">
        <v>10</v>
      </c>
      <c r="C391" t="s">
        <v>10</v>
      </c>
      <c r="D391" t="s">
        <v>11</v>
      </c>
      <c r="E391" t="s">
        <v>10</v>
      </c>
      <c r="F391" t="s">
        <v>90</v>
      </c>
      <c r="G391">
        <f t="shared" si="195"/>
        <v>389</v>
      </c>
    </row>
    <row r="392" spans="1:14" x14ac:dyDescent="0.2">
      <c r="A392" t="s">
        <v>60</v>
      </c>
      <c r="G392">
        <f t="shared" si="195"/>
        <v>390</v>
      </c>
      <c r="H392" t="str">
        <f t="shared" ref="H392" si="196">CONCATENATE(A392,B392,C392)</f>
        <v>hhdc2$site: Old Mill Nordelph SS.csv</v>
      </c>
      <c r="I392" s="1">
        <f t="shared" ref="I392" si="197">D394</f>
        <v>41547.125</v>
      </c>
      <c r="J392" s="1">
        <f t="shared" ref="J392" si="198">D399</f>
        <v>41860.083333333336</v>
      </c>
      <c r="K392">
        <f t="shared" ref="K392" si="199">B394</f>
        <v>7090</v>
      </c>
      <c r="L392">
        <f t="shared" ref="L392" si="200">F400</f>
        <v>1396</v>
      </c>
      <c r="N392" s="2">
        <f>24*(J392-I392)</f>
        <v>7511.0000000000582</v>
      </c>
    </row>
    <row r="393" spans="1:14" x14ac:dyDescent="0.2">
      <c r="A393" t="s">
        <v>25</v>
      </c>
      <c r="B393" s="1" t="s">
        <v>2</v>
      </c>
      <c r="C393" s="1"/>
      <c r="D393" t="s">
        <v>86</v>
      </c>
      <c r="E393" t="s">
        <v>87</v>
      </c>
      <c r="G393">
        <f t="shared" si="195"/>
        <v>391</v>
      </c>
    </row>
    <row r="394" spans="1:14" x14ac:dyDescent="0.2">
      <c r="A394" t="s">
        <v>128</v>
      </c>
      <c r="B394">
        <v>7090</v>
      </c>
      <c r="C394" t="s">
        <v>3</v>
      </c>
      <c r="D394" s="1">
        <v>41547.125</v>
      </c>
      <c r="E394" t="s">
        <v>3</v>
      </c>
      <c r="F394">
        <v>-8.5399999999999991</v>
      </c>
      <c r="G394">
        <f t="shared" si="195"/>
        <v>392</v>
      </c>
    </row>
    <row r="395" spans="1:14" x14ac:dyDescent="0.2">
      <c r="A395" t="s">
        <v>79</v>
      </c>
      <c r="B395">
        <v>0</v>
      </c>
      <c r="C395" t="s">
        <v>4</v>
      </c>
      <c r="D395" s="1">
        <v>41639.4375</v>
      </c>
      <c r="E395" t="s">
        <v>4</v>
      </c>
      <c r="F395">
        <v>1.107</v>
      </c>
      <c r="G395">
        <f t="shared" si="195"/>
        <v>393</v>
      </c>
      <c r="J395" s="1"/>
    </row>
    <row r="396" spans="1:14" x14ac:dyDescent="0.2">
      <c r="A396" t="s">
        <v>80</v>
      </c>
      <c r="B396">
        <v>0</v>
      </c>
      <c r="C396" t="s">
        <v>5</v>
      </c>
      <c r="D396" s="1">
        <v>41712.291666666664</v>
      </c>
      <c r="E396" t="s">
        <v>5</v>
      </c>
      <c r="F396">
        <v>2.593</v>
      </c>
      <c r="G396">
        <f t="shared" si="195"/>
        <v>394</v>
      </c>
      <c r="J396" s="1"/>
    </row>
    <row r="397" spans="1:14" x14ac:dyDescent="0.2">
      <c r="A397" t="s">
        <v>81</v>
      </c>
      <c r="B397">
        <v>0</v>
      </c>
      <c r="C397" t="s">
        <v>6</v>
      </c>
      <c r="D397" s="1">
        <v>41709.219097222223</v>
      </c>
      <c r="E397" t="s">
        <v>6</v>
      </c>
      <c r="F397">
        <v>2.7810000000000001</v>
      </c>
      <c r="G397">
        <f t="shared" si="195"/>
        <v>395</v>
      </c>
      <c r="J397" s="1"/>
    </row>
    <row r="398" spans="1:14" x14ac:dyDescent="0.2">
      <c r="A398" t="s">
        <v>82</v>
      </c>
      <c r="B398">
        <v>0</v>
      </c>
      <c r="C398" t="s">
        <v>7</v>
      </c>
      <c r="D398" s="1">
        <v>41787.145833333336</v>
      </c>
      <c r="E398" t="s">
        <v>7</v>
      </c>
      <c r="F398">
        <v>4.4630000000000001</v>
      </c>
      <c r="G398">
        <f t="shared" si="195"/>
        <v>396</v>
      </c>
      <c r="J398" s="1"/>
    </row>
    <row r="399" spans="1:14" x14ac:dyDescent="0.2">
      <c r="A399" t="s">
        <v>83</v>
      </c>
      <c r="B399">
        <v>0</v>
      </c>
      <c r="C399" t="s">
        <v>8</v>
      </c>
      <c r="D399" s="1">
        <v>41860.083333333336</v>
      </c>
      <c r="E399" t="s">
        <v>8</v>
      </c>
      <c r="F399">
        <v>372.02100000000002</v>
      </c>
      <c r="G399">
        <f t="shared" si="195"/>
        <v>397</v>
      </c>
      <c r="J399" s="1"/>
    </row>
    <row r="400" spans="1:14" x14ac:dyDescent="0.2">
      <c r="A400" t="s">
        <v>84</v>
      </c>
      <c r="B400">
        <v>0</v>
      </c>
      <c r="C400" t="s">
        <v>9</v>
      </c>
      <c r="D400">
        <v>95</v>
      </c>
      <c r="E400" t="s">
        <v>9</v>
      </c>
      <c r="F400">
        <v>1396</v>
      </c>
      <c r="G400">
        <f t="shared" si="195"/>
        <v>398</v>
      </c>
      <c r="J400" s="1"/>
    </row>
    <row r="401" spans="1:14" x14ac:dyDescent="0.2">
      <c r="A401" t="s">
        <v>89</v>
      </c>
      <c r="B401" t="s">
        <v>10</v>
      </c>
      <c r="C401" t="s">
        <v>10</v>
      </c>
      <c r="D401" t="s">
        <v>11</v>
      </c>
      <c r="E401" t="s">
        <v>10</v>
      </c>
      <c r="F401" t="s">
        <v>90</v>
      </c>
      <c r="G401">
        <f t="shared" si="195"/>
        <v>399</v>
      </c>
    </row>
    <row r="402" spans="1:14" x14ac:dyDescent="0.2">
      <c r="A402" t="s">
        <v>61</v>
      </c>
      <c r="G402">
        <f t="shared" si="195"/>
        <v>400</v>
      </c>
      <c r="H402" t="str">
        <f t="shared" ref="H402" si="201">CONCATENATE(A402,B402,C402)</f>
        <v>hhdc2$site: Priesthawes Service.csv</v>
      </c>
      <c r="I402" s="1" t="str">
        <f t="shared" ref="I402" si="202">D404</f>
        <v>NA</v>
      </c>
      <c r="J402" s="1" t="str">
        <f t="shared" ref="J402" si="203">D409</f>
        <v>NA</v>
      </c>
      <c r="K402">
        <f t="shared" ref="K402" si="204">B404</f>
        <v>4203</v>
      </c>
      <c r="L402">
        <f t="shared" ref="L402" si="205">F410</f>
        <v>10</v>
      </c>
      <c r="N402" s="2" t="e">
        <f>24*(J402-I402)</f>
        <v>#VALUE!</v>
      </c>
    </row>
    <row r="403" spans="1:14" x14ac:dyDescent="0.2">
      <c r="A403" t="s">
        <v>25</v>
      </c>
      <c r="B403" s="1" t="s">
        <v>2</v>
      </c>
      <c r="C403" s="1" t="s">
        <v>129</v>
      </c>
      <c r="D403" t="s">
        <v>130</v>
      </c>
      <c r="G403">
        <f t="shared" si="195"/>
        <v>401</v>
      </c>
    </row>
    <row r="404" spans="1:14" x14ac:dyDescent="0.2">
      <c r="A404" t="s">
        <v>131</v>
      </c>
      <c r="B404">
        <v>4203</v>
      </c>
      <c r="C404" t="s">
        <v>3</v>
      </c>
      <c r="D404" t="s">
        <v>19</v>
      </c>
      <c r="E404" t="s">
        <v>3</v>
      </c>
      <c r="F404">
        <v>0.27300000000000002</v>
      </c>
      <c r="G404">
        <f t="shared" si="195"/>
        <v>402</v>
      </c>
    </row>
    <row r="405" spans="1:14" x14ac:dyDescent="0.2">
      <c r="A405" t="s">
        <v>79</v>
      </c>
      <c r="B405">
        <v>0</v>
      </c>
      <c r="C405" t="s">
        <v>4</v>
      </c>
      <c r="D405" t="s">
        <v>19</v>
      </c>
      <c r="E405" t="s">
        <v>4</v>
      </c>
      <c r="F405">
        <v>0.57199999999999995</v>
      </c>
      <c r="G405">
        <f t="shared" si="195"/>
        <v>403</v>
      </c>
      <c r="J405" s="1"/>
    </row>
    <row r="406" spans="1:14" x14ac:dyDescent="0.2">
      <c r="A406" t="s">
        <v>80</v>
      </c>
      <c r="B406">
        <v>0</v>
      </c>
      <c r="C406" t="s">
        <v>5</v>
      </c>
      <c r="D406" t="s">
        <v>19</v>
      </c>
      <c r="E406" t="s">
        <v>5</v>
      </c>
      <c r="F406">
        <v>0.72099999999999997</v>
      </c>
      <c r="G406">
        <f t="shared" si="195"/>
        <v>404</v>
      </c>
      <c r="J406" s="1"/>
    </row>
    <row r="407" spans="1:14" x14ac:dyDescent="0.2">
      <c r="A407" t="s">
        <v>81</v>
      </c>
      <c r="B407">
        <v>0</v>
      </c>
      <c r="C407" t="s">
        <v>6</v>
      </c>
      <c r="D407" t="s">
        <v>19</v>
      </c>
      <c r="E407" t="s">
        <v>6</v>
      </c>
      <c r="F407">
        <v>1.0640000000000001</v>
      </c>
      <c r="G407">
        <f t="shared" si="195"/>
        <v>405</v>
      </c>
      <c r="J407" s="1"/>
    </row>
    <row r="408" spans="1:14" x14ac:dyDescent="0.2">
      <c r="A408" t="s">
        <v>82</v>
      </c>
      <c r="B408">
        <v>0</v>
      </c>
      <c r="C408" t="s">
        <v>7</v>
      </c>
      <c r="D408" t="s">
        <v>19</v>
      </c>
      <c r="E408" t="s">
        <v>7</v>
      </c>
      <c r="F408">
        <v>1.04</v>
      </c>
      <c r="G408">
        <f t="shared" si="195"/>
        <v>406</v>
      </c>
      <c r="J408" s="1"/>
    </row>
    <row r="409" spans="1:14" x14ac:dyDescent="0.2">
      <c r="A409" t="s">
        <v>83</v>
      </c>
      <c r="B409">
        <v>0</v>
      </c>
      <c r="C409" t="s">
        <v>8</v>
      </c>
      <c r="D409" t="s">
        <v>19</v>
      </c>
      <c r="E409" t="s">
        <v>8</v>
      </c>
      <c r="F409">
        <v>6.6859999999999999</v>
      </c>
      <c r="G409">
        <f t="shared" si="195"/>
        <v>407</v>
      </c>
      <c r="J409" s="1"/>
    </row>
    <row r="410" spans="1:14" x14ac:dyDescent="0.2">
      <c r="A410" t="s">
        <v>84</v>
      </c>
      <c r="B410">
        <v>0</v>
      </c>
      <c r="C410" t="s">
        <v>9</v>
      </c>
      <c r="D410">
        <v>4203</v>
      </c>
      <c r="E410" t="s">
        <v>9</v>
      </c>
      <c r="F410">
        <v>10</v>
      </c>
      <c r="G410">
        <f t="shared" si="195"/>
        <v>408</v>
      </c>
      <c r="J410" s="1"/>
    </row>
    <row r="411" spans="1:14" x14ac:dyDescent="0.2">
      <c r="A411" t="s">
        <v>89</v>
      </c>
      <c r="B411" t="s">
        <v>10</v>
      </c>
      <c r="C411" t="s">
        <v>10</v>
      </c>
      <c r="D411" t="s">
        <v>11</v>
      </c>
      <c r="E411" t="s">
        <v>10</v>
      </c>
      <c r="F411" t="s">
        <v>90</v>
      </c>
      <c r="G411">
        <f t="shared" si="195"/>
        <v>409</v>
      </c>
    </row>
    <row r="412" spans="1:14" x14ac:dyDescent="0.2">
      <c r="A412" t="s">
        <v>62</v>
      </c>
      <c r="G412">
        <f t="shared" si="195"/>
        <v>410</v>
      </c>
      <c r="H412" t="str">
        <f t="shared" ref="H412" si="206">CONCATENATE(A412,B412,C412)</f>
        <v>hhdc2$site: Priesthawes Unknown F P2.csv</v>
      </c>
      <c r="I412" s="1">
        <f t="shared" ref="I412" si="207">D414</f>
        <v>41547.125</v>
      </c>
      <c r="J412" s="1">
        <f t="shared" ref="J412" si="208">D419</f>
        <v>41906.958333333336</v>
      </c>
      <c r="K412">
        <f t="shared" ref="K412" si="209">B414</f>
        <v>10600</v>
      </c>
      <c r="L412">
        <f t="shared" ref="L412" si="210">F420</f>
        <v>2667</v>
      </c>
      <c r="N412" s="2">
        <f>24*(J412-I412)</f>
        <v>8636.0000000000582</v>
      </c>
    </row>
    <row r="413" spans="1:14" x14ac:dyDescent="0.2">
      <c r="A413" t="s">
        <v>25</v>
      </c>
      <c r="B413" s="1" t="s">
        <v>2</v>
      </c>
      <c r="C413" s="1"/>
      <c r="D413" t="s">
        <v>97</v>
      </c>
      <c r="E413" t="s">
        <v>31</v>
      </c>
      <c r="G413">
        <f t="shared" si="195"/>
        <v>411</v>
      </c>
    </row>
    <row r="414" spans="1:14" x14ac:dyDescent="0.2">
      <c r="A414" t="s">
        <v>132</v>
      </c>
      <c r="B414">
        <v>10600</v>
      </c>
      <c r="C414" t="s">
        <v>3</v>
      </c>
      <c r="D414" s="1">
        <v>41547.125</v>
      </c>
      <c r="E414" t="s">
        <v>3</v>
      </c>
      <c r="F414">
        <v>-2.6920000000000002</v>
      </c>
      <c r="G414">
        <f t="shared" si="195"/>
        <v>412</v>
      </c>
    </row>
    <row r="415" spans="1:14" x14ac:dyDescent="0.2">
      <c r="A415" t="s">
        <v>79</v>
      </c>
      <c r="B415">
        <v>0</v>
      </c>
      <c r="C415" t="s">
        <v>4</v>
      </c>
      <c r="D415" s="1">
        <v>41645.114583333336</v>
      </c>
      <c r="E415" t="s">
        <v>4</v>
      </c>
      <c r="F415">
        <v>0.98599999999999999</v>
      </c>
      <c r="G415">
        <f t="shared" si="195"/>
        <v>413</v>
      </c>
      <c r="J415" s="1"/>
    </row>
    <row r="416" spans="1:14" x14ac:dyDescent="0.2">
      <c r="A416" t="s">
        <v>80</v>
      </c>
      <c r="B416">
        <v>0</v>
      </c>
      <c r="C416" t="s">
        <v>5</v>
      </c>
      <c r="D416" s="1">
        <v>41730.020833333336</v>
      </c>
      <c r="E416" t="s">
        <v>5</v>
      </c>
      <c r="F416">
        <v>2.327</v>
      </c>
      <c r="G416">
        <f t="shared" si="195"/>
        <v>414</v>
      </c>
      <c r="J416" s="1"/>
    </row>
    <row r="417" spans="1:14" x14ac:dyDescent="0.2">
      <c r="A417" t="s">
        <v>81</v>
      </c>
      <c r="B417">
        <v>0</v>
      </c>
      <c r="C417" t="s">
        <v>6</v>
      </c>
      <c r="D417" s="1">
        <v>41729.051805555559</v>
      </c>
      <c r="E417" t="s">
        <v>6</v>
      </c>
      <c r="F417">
        <v>7.4640000000000004</v>
      </c>
      <c r="G417">
        <f t="shared" si="195"/>
        <v>415</v>
      </c>
      <c r="J417" s="1"/>
    </row>
    <row r="418" spans="1:14" x14ac:dyDescent="0.2">
      <c r="A418" t="s">
        <v>82</v>
      </c>
      <c r="B418">
        <v>0</v>
      </c>
      <c r="C418" t="s">
        <v>7</v>
      </c>
      <c r="D418" s="1">
        <v>41817.427083333336</v>
      </c>
      <c r="E418" t="s">
        <v>7</v>
      </c>
      <c r="F418">
        <v>6.2549999999999999</v>
      </c>
      <c r="G418">
        <f t="shared" si="195"/>
        <v>416</v>
      </c>
      <c r="J418" s="1"/>
    </row>
    <row r="419" spans="1:14" x14ac:dyDescent="0.2">
      <c r="A419" t="s">
        <v>83</v>
      </c>
      <c r="B419">
        <v>0</v>
      </c>
      <c r="C419" t="s">
        <v>8</v>
      </c>
      <c r="D419" s="1">
        <v>41906.958333333336</v>
      </c>
      <c r="E419" t="s">
        <v>8</v>
      </c>
      <c r="F419">
        <v>82.852999999999994</v>
      </c>
      <c r="G419">
        <f t="shared" si="195"/>
        <v>417</v>
      </c>
      <c r="J419" s="1"/>
    </row>
    <row r="420" spans="1:14" x14ac:dyDescent="0.2">
      <c r="A420" t="s">
        <v>84</v>
      </c>
      <c r="B420">
        <v>0</v>
      </c>
      <c r="C420" t="s">
        <v>9</v>
      </c>
      <c r="D420">
        <v>2668</v>
      </c>
      <c r="E420" t="s">
        <v>9</v>
      </c>
      <c r="F420">
        <v>2667</v>
      </c>
      <c r="G420">
        <f t="shared" si="195"/>
        <v>418</v>
      </c>
      <c r="J420" s="1"/>
    </row>
    <row r="421" spans="1:14" x14ac:dyDescent="0.2">
      <c r="A421" t="s">
        <v>89</v>
      </c>
      <c r="B421" t="s">
        <v>10</v>
      </c>
      <c r="C421" t="s">
        <v>10</v>
      </c>
      <c r="D421" t="s">
        <v>11</v>
      </c>
      <c r="E421" t="s">
        <v>10</v>
      </c>
      <c r="F421" t="s">
        <v>90</v>
      </c>
      <c r="G421">
        <f t="shared" si="195"/>
        <v>419</v>
      </c>
    </row>
    <row r="422" spans="1:14" x14ac:dyDescent="0.2">
      <c r="A422" t="s">
        <v>63</v>
      </c>
      <c r="G422">
        <f t="shared" si="195"/>
        <v>420</v>
      </c>
      <c r="H422" t="str">
        <f t="shared" ref="H422" si="211">CONCATENATE(A422,B422,C422)</f>
        <v>hhdc2$site: Rambling Ct C Drive BI.csv</v>
      </c>
      <c r="I422" s="1">
        <f t="shared" ref="I422" si="212">D424</f>
        <v>41547.125</v>
      </c>
      <c r="J422" s="1">
        <f t="shared" ref="J422" si="213">D429</f>
        <v>41912.5</v>
      </c>
      <c r="K422">
        <f t="shared" ref="K422" si="214">B424</f>
        <v>8332</v>
      </c>
      <c r="L422">
        <f t="shared" ref="L422" si="215">F430</f>
        <v>2411</v>
      </c>
      <c r="N422" s="2">
        <f>24*(J422-I422)</f>
        <v>8769</v>
      </c>
    </row>
    <row r="423" spans="1:14" x14ac:dyDescent="0.2">
      <c r="A423" t="s">
        <v>25</v>
      </c>
      <c r="B423" s="1" t="s">
        <v>2</v>
      </c>
      <c r="C423" s="1"/>
      <c r="D423" t="s">
        <v>86</v>
      </c>
      <c r="E423" t="s">
        <v>87</v>
      </c>
      <c r="G423">
        <f t="shared" si="195"/>
        <v>421</v>
      </c>
    </row>
    <row r="424" spans="1:14" x14ac:dyDescent="0.2">
      <c r="A424" t="s">
        <v>133</v>
      </c>
      <c r="B424">
        <v>8332</v>
      </c>
      <c r="C424" t="s">
        <v>3</v>
      </c>
      <c r="D424" s="1">
        <v>41547.125</v>
      </c>
      <c r="E424" t="s">
        <v>3</v>
      </c>
      <c r="F424">
        <v>7.1749999999999998</v>
      </c>
      <c r="G424">
        <f t="shared" si="195"/>
        <v>422</v>
      </c>
    </row>
    <row r="425" spans="1:14" x14ac:dyDescent="0.2">
      <c r="A425" t="s">
        <v>79</v>
      </c>
      <c r="B425">
        <v>0</v>
      </c>
      <c r="C425" t="s">
        <v>4</v>
      </c>
      <c r="D425" s="1">
        <v>41624</v>
      </c>
      <c r="E425" t="s">
        <v>4</v>
      </c>
      <c r="F425">
        <v>10.616</v>
      </c>
      <c r="G425">
        <f t="shared" si="195"/>
        <v>423</v>
      </c>
      <c r="J425" s="1"/>
    </row>
    <row r="426" spans="1:14" x14ac:dyDescent="0.2">
      <c r="A426" t="s">
        <v>80</v>
      </c>
      <c r="B426">
        <v>0</v>
      </c>
      <c r="C426" t="s">
        <v>5</v>
      </c>
      <c r="D426" s="1">
        <v>41785.583333333336</v>
      </c>
      <c r="E426" t="s">
        <v>5</v>
      </c>
      <c r="F426">
        <v>11.609</v>
      </c>
      <c r="G426">
        <f t="shared" si="195"/>
        <v>424</v>
      </c>
      <c r="J426" s="1"/>
    </row>
    <row r="427" spans="1:14" x14ac:dyDescent="0.2">
      <c r="A427" t="s">
        <v>81</v>
      </c>
      <c r="B427">
        <v>0</v>
      </c>
      <c r="C427" t="s">
        <v>6</v>
      </c>
      <c r="D427" s="1">
        <v>41753.680578703701</v>
      </c>
      <c r="E427" t="s">
        <v>6</v>
      </c>
      <c r="F427">
        <v>11.965999999999999</v>
      </c>
      <c r="G427">
        <f t="shared" si="195"/>
        <v>425</v>
      </c>
      <c r="J427" s="1"/>
    </row>
    <row r="428" spans="1:14" x14ac:dyDescent="0.2">
      <c r="A428" t="s">
        <v>82</v>
      </c>
      <c r="B428">
        <v>0</v>
      </c>
      <c r="C428" t="s">
        <v>7</v>
      </c>
      <c r="D428" s="1">
        <v>41847.916666666664</v>
      </c>
      <c r="E428" t="s">
        <v>7</v>
      </c>
      <c r="F428">
        <v>13.012</v>
      </c>
      <c r="G428">
        <f t="shared" si="195"/>
        <v>426</v>
      </c>
      <c r="J428" s="1"/>
    </row>
    <row r="429" spans="1:14" x14ac:dyDescent="0.2">
      <c r="A429" t="s">
        <v>83</v>
      </c>
      <c r="B429">
        <v>0</v>
      </c>
      <c r="C429" t="s">
        <v>8</v>
      </c>
      <c r="D429" s="1">
        <v>41912.5</v>
      </c>
      <c r="E429" t="s">
        <v>8</v>
      </c>
      <c r="F429">
        <v>23.869</v>
      </c>
      <c r="G429">
        <f t="shared" si="195"/>
        <v>427</v>
      </c>
      <c r="J429" s="1"/>
    </row>
    <row r="430" spans="1:14" x14ac:dyDescent="0.2">
      <c r="A430" t="s">
        <v>84</v>
      </c>
      <c r="B430">
        <v>0</v>
      </c>
      <c r="C430" t="s">
        <v>9</v>
      </c>
      <c r="D430">
        <v>2411</v>
      </c>
      <c r="E430" t="s">
        <v>9</v>
      </c>
      <c r="F430">
        <v>2411</v>
      </c>
      <c r="G430">
        <f t="shared" si="195"/>
        <v>428</v>
      </c>
      <c r="J430" s="1"/>
    </row>
    <row r="431" spans="1:14" x14ac:dyDescent="0.2">
      <c r="A431" t="s">
        <v>89</v>
      </c>
      <c r="B431" t="s">
        <v>10</v>
      </c>
      <c r="C431" t="s">
        <v>10</v>
      </c>
      <c r="D431" t="s">
        <v>11</v>
      </c>
      <c r="E431" t="s">
        <v>10</v>
      </c>
      <c r="F431" t="s">
        <v>90</v>
      </c>
      <c r="G431">
        <f t="shared" si="195"/>
        <v>429</v>
      </c>
    </row>
    <row r="432" spans="1:14" x14ac:dyDescent="0.2">
      <c r="A432" t="s">
        <v>64</v>
      </c>
      <c r="G432">
        <f t="shared" si="195"/>
        <v>430</v>
      </c>
      <c r="H432" t="str">
        <f t="shared" ref="H432" si="216">CONCATENATE(A432,B432,C432)</f>
        <v>hhdc2$site: Rambling Ct Howlands BJ.csv</v>
      </c>
      <c r="I432" s="1">
        <f t="shared" ref="I432" si="217">D434</f>
        <v>41547.125</v>
      </c>
      <c r="J432" s="1">
        <f t="shared" ref="J432" si="218">D439</f>
        <v>41912.5</v>
      </c>
      <c r="K432">
        <f t="shared" ref="K432" si="219">B434</f>
        <v>10148</v>
      </c>
      <c r="L432">
        <f t="shared" ref="L432" si="220">F440</f>
        <v>2519</v>
      </c>
      <c r="N432" s="2">
        <f>24*(J432-I432)</f>
        <v>8769</v>
      </c>
    </row>
    <row r="433" spans="1:14" x14ac:dyDescent="0.2">
      <c r="A433" t="s">
        <v>25</v>
      </c>
      <c r="B433" s="1" t="s">
        <v>2</v>
      </c>
      <c r="C433" s="1"/>
      <c r="D433" t="s">
        <v>97</v>
      </c>
      <c r="E433" t="s">
        <v>31</v>
      </c>
      <c r="G433">
        <f t="shared" si="195"/>
        <v>431</v>
      </c>
    </row>
    <row r="434" spans="1:14" x14ac:dyDescent="0.2">
      <c r="A434" t="s">
        <v>134</v>
      </c>
      <c r="B434">
        <v>10148</v>
      </c>
      <c r="C434" t="s">
        <v>3</v>
      </c>
      <c r="D434" s="1">
        <v>41547.125</v>
      </c>
      <c r="E434" t="s">
        <v>3</v>
      </c>
      <c r="F434">
        <v>4.5659999999999998</v>
      </c>
      <c r="G434">
        <f t="shared" si="195"/>
        <v>432</v>
      </c>
    </row>
    <row r="435" spans="1:14" x14ac:dyDescent="0.2">
      <c r="A435" t="s">
        <v>79</v>
      </c>
      <c r="B435">
        <v>0</v>
      </c>
      <c r="C435" t="s">
        <v>4</v>
      </c>
      <c r="D435" s="1">
        <v>41642.041666666664</v>
      </c>
      <c r="E435" t="s">
        <v>4</v>
      </c>
      <c r="F435">
        <v>6.8849999999999998</v>
      </c>
      <c r="G435">
        <f t="shared" si="195"/>
        <v>433</v>
      </c>
      <c r="J435" s="1"/>
    </row>
    <row r="436" spans="1:14" x14ac:dyDescent="0.2">
      <c r="A436" t="s">
        <v>80</v>
      </c>
      <c r="B436">
        <v>0</v>
      </c>
      <c r="C436" t="s">
        <v>5</v>
      </c>
      <c r="D436" s="1">
        <v>41740.5</v>
      </c>
      <c r="E436" t="s">
        <v>5</v>
      </c>
      <c r="F436">
        <v>8.44</v>
      </c>
      <c r="G436">
        <f t="shared" si="195"/>
        <v>434</v>
      </c>
      <c r="J436" s="1"/>
    </row>
    <row r="437" spans="1:14" x14ac:dyDescent="0.2">
      <c r="A437" t="s">
        <v>81</v>
      </c>
      <c r="B437">
        <v>0</v>
      </c>
      <c r="C437" t="s">
        <v>6</v>
      </c>
      <c r="D437" s="1">
        <v>41732.848483796297</v>
      </c>
      <c r="E437" t="s">
        <v>6</v>
      </c>
      <c r="F437">
        <v>8.8070000000000004</v>
      </c>
      <c r="G437">
        <f t="shared" si="195"/>
        <v>435</v>
      </c>
      <c r="J437" s="1"/>
    </row>
    <row r="438" spans="1:14" x14ac:dyDescent="0.2">
      <c r="A438" t="s">
        <v>82</v>
      </c>
      <c r="B438">
        <v>0</v>
      </c>
      <c r="C438" t="s">
        <v>7</v>
      </c>
      <c r="D438" s="1">
        <v>41827.166666666664</v>
      </c>
      <c r="E438" t="s">
        <v>7</v>
      </c>
      <c r="F438">
        <v>10.295999999999999</v>
      </c>
      <c r="G438">
        <f t="shared" si="195"/>
        <v>436</v>
      </c>
      <c r="J438" s="1"/>
    </row>
    <row r="439" spans="1:14" x14ac:dyDescent="0.2">
      <c r="A439" t="s">
        <v>83</v>
      </c>
      <c r="B439">
        <v>0</v>
      </c>
      <c r="C439" t="s">
        <v>8</v>
      </c>
      <c r="D439" s="1">
        <v>41912.5</v>
      </c>
      <c r="E439" t="s">
        <v>8</v>
      </c>
      <c r="F439">
        <v>19.934000000000001</v>
      </c>
      <c r="G439">
        <f t="shared" si="195"/>
        <v>437</v>
      </c>
      <c r="J439" s="1"/>
    </row>
    <row r="440" spans="1:14" x14ac:dyDescent="0.2">
      <c r="A440" t="s">
        <v>84</v>
      </c>
      <c r="B440">
        <v>0</v>
      </c>
      <c r="C440" t="s">
        <v>9</v>
      </c>
      <c r="D440">
        <v>2519</v>
      </c>
      <c r="E440" t="s">
        <v>9</v>
      </c>
      <c r="F440">
        <v>2519</v>
      </c>
      <c r="G440">
        <f t="shared" si="195"/>
        <v>438</v>
      </c>
      <c r="J440" s="1"/>
    </row>
    <row r="441" spans="1:14" x14ac:dyDescent="0.2">
      <c r="A441" t="s">
        <v>89</v>
      </c>
      <c r="B441" t="s">
        <v>10</v>
      </c>
      <c r="C441" t="s">
        <v>10</v>
      </c>
      <c r="D441" t="s">
        <v>11</v>
      </c>
      <c r="E441" t="s">
        <v>10</v>
      </c>
      <c r="F441" t="s">
        <v>90</v>
      </c>
      <c r="G441">
        <f t="shared" si="195"/>
        <v>439</v>
      </c>
    </row>
    <row r="442" spans="1:14" x14ac:dyDescent="0.2">
      <c r="A442" t="s">
        <v>65</v>
      </c>
      <c r="G442">
        <f t="shared" si="195"/>
        <v>440</v>
      </c>
      <c r="H442" t="str">
        <f t="shared" ref="H442" si="221">CONCATENATE(A442,B442,C442)</f>
        <v>hhdc2$site: Rambling Ct Howlands BK.csv</v>
      </c>
      <c r="I442" s="1">
        <f t="shared" ref="I442" si="222">D444</f>
        <v>41547.125</v>
      </c>
      <c r="J442" s="1">
        <f t="shared" ref="J442" si="223">D449</f>
        <v>41912.5</v>
      </c>
      <c r="K442">
        <f t="shared" ref="K442" si="224">B444</f>
        <v>9291</v>
      </c>
      <c r="L442">
        <f t="shared" ref="L442" si="225">F450</f>
        <v>2689</v>
      </c>
      <c r="N442" s="2">
        <f t="shared" ref="N442" si="226">24*(J442-I442)</f>
        <v>8769</v>
      </c>
    </row>
    <row r="443" spans="1:14" x14ac:dyDescent="0.2">
      <c r="A443" t="s">
        <v>25</v>
      </c>
      <c r="B443" s="1" t="s">
        <v>2</v>
      </c>
      <c r="C443" s="1"/>
      <c r="D443" t="s">
        <v>86</v>
      </c>
      <c r="E443" t="s">
        <v>87</v>
      </c>
      <c r="G443">
        <f t="shared" si="195"/>
        <v>441</v>
      </c>
    </row>
    <row r="444" spans="1:14" x14ac:dyDescent="0.2">
      <c r="A444" t="s">
        <v>135</v>
      </c>
      <c r="B444">
        <v>9291</v>
      </c>
      <c r="C444" t="s">
        <v>3</v>
      </c>
      <c r="D444" s="1">
        <v>41547.125</v>
      </c>
      <c r="E444" t="s">
        <v>3</v>
      </c>
      <c r="F444">
        <v>6.8159999999999998</v>
      </c>
      <c r="G444">
        <f t="shared" si="195"/>
        <v>442</v>
      </c>
    </row>
    <row r="445" spans="1:14" x14ac:dyDescent="0.2">
      <c r="A445" t="s">
        <v>79</v>
      </c>
      <c r="B445">
        <v>0</v>
      </c>
      <c r="C445" t="s">
        <v>4</v>
      </c>
      <c r="D445" s="1">
        <v>41631.333333333336</v>
      </c>
      <c r="E445" t="s">
        <v>4</v>
      </c>
      <c r="F445">
        <v>9.3930000000000007</v>
      </c>
      <c r="G445">
        <f t="shared" si="195"/>
        <v>443</v>
      </c>
      <c r="J445" s="1"/>
    </row>
    <row r="446" spans="1:14" x14ac:dyDescent="0.2">
      <c r="A446" t="s">
        <v>80</v>
      </c>
      <c r="B446">
        <v>0</v>
      </c>
      <c r="C446" t="s">
        <v>5</v>
      </c>
      <c r="D446" s="1">
        <v>41769.625</v>
      </c>
      <c r="E446" t="s">
        <v>5</v>
      </c>
      <c r="F446">
        <v>10.853</v>
      </c>
      <c r="G446">
        <f t="shared" si="195"/>
        <v>444</v>
      </c>
      <c r="J446" s="1"/>
    </row>
    <row r="447" spans="1:14" x14ac:dyDescent="0.2">
      <c r="A447" t="s">
        <v>81</v>
      </c>
      <c r="B447">
        <v>0</v>
      </c>
      <c r="C447" t="s">
        <v>6</v>
      </c>
      <c r="D447" s="1">
        <v>41742.176296296297</v>
      </c>
      <c r="E447" t="s">
        <v>6</v>
      </c>
      <c r="F447">
        <v>11.744</v>
      </c>
      <c r="G447">
        <f t="shared" si="195"/>
        <v>445</v>
      </c>
      <c r="J447" s="1"/>
    </row>
    <row r="448" spans="1:14" x14ac:dyDescent="0.2">
      <c r="A448" t="s">
        <v>82</v>
      </c>
      <c r="B448">
        <v>0</v>
      </c>
      <c r="C448" t="s">
        <v>7</v>
      </c>
      <c r="D448" s="1">
        <v>41839.625</v>
      </c>
      <c r="E448" t="s">
        <v>7</v>
      </c>
      <c r="F448">
        <v>13.342000000000001</v>
      </c>
      <c r="G448">
        <f t="shared" si="195"/>
        <v>446</v>
      </c>
      <c r="J448" s="1"/>
    </row>
    <row r="449" spans="1:14" x14ac:dyDescent="0.2">
      <c r="A449" t="s">
        <v>83</v>
      </c>
      <c r="B449">
        <v>0</v>
      </c>
      <c r="C449" t="s">
        <v>8</v>
      </c>
      <c r="D449" s="1">
        <v>41912.5</v>
      </c>
      <c r="E449" t="s">
        <v>8</v>
      </c>
      <c r="F449">
        <v>31.675000000000001</v>
      </c>
      <c r="G449">
        <f t="shared" si="195"/>
        <v>447</v>
      </c>
      <c r="J449" s="1"/>
    </row>
    <row r="450" spans="1:14" x14ac:dyDescent="0.2">
      <c r="A450" t="s">
        <v>84</v>
      </c>
      <c r="B450">
        <v>0</v>
      </c>
      <c r="C450" t="s">
        <v>9</v>
      </c>
      <c r="D450">
        <v>2674</v>
      </c>
      <c r="E450" t="s">
        <v>9</v>
      </c>
      <c r="F450">
        <v>2689</v>
      </c>
      <c r="G450">
        <f t="shared" si="195"/>
        <v>448</v>
      </c>
      <c r="J450" s="1"/>
    </row>
    <row r="451" spans="1:14" x14ac:dyDescent="0.2">
      <c r="A451" t="s">
        <v>89</v>
      </c>
      <c r="B451" t="s">
        <v>10</v>
      </c>
      <c r="C451" t="s">
        <v>10</v>
      </c>
      <c r="D451" t="s">
        <v>11</v>
      </c>
      <c r="E451" t="s">
        <v>10</v>
      </c>
      <c r="F451" t="s">
        <v>90</v>
      </c>
      <c r="G451">
        <f t="shared" si="195"/>
        <v>449</v>
      </c>
    </row>
    <row r="452" spans="1:14" x14ac:dyDescent="0.2">
      <c r="A452" t="s">
        <v>24</v>
      </c>
      <c r="G452">
        <f t="shared" ref="G452:G515" si="227">G451+1</f>
        <v>450</v>
      </c>
      <c r="H452" t="str">
        <f t="shared" ref="H452" si="228">CONCATENATE(A452,B452,C452)</f>
        <v>hhdc2$site: Rambling Ct RC4.csv</v>
      </c>
      <c r="I452" s="1">
        <f t="shared" ref="I452" si="229">D454</f>
        <v>41547.125</v>
      </c>
      <c r="J452" s="1">
        <f t="shared" ref="J452" si="230">D459</f>
        <v>41912.5</v>
      </c>
      <c r="K452">
        <f t="shared" ref="K452" si="231">B454</f>
        <v>10085</v>
      </c>
      <c r="L452">
        <f t="shared" ref="L452" si="232">F460</f>
        <v>2168</v>
      </c>
      <c r="N452" s="2">
        <f t="shared" ref="N452" si="233">24*(J452-I452)</f>
        <v>8769</v>
      </c>
    </row>
    <row r="453" spans="1:14" x14ac:dyDescent="0.2">
      <c r="A453" t="s">
        <v>25</v>
      </c>
      <c r="B453" s="1" t="s">
        <v>2</v>
      </c>
      <c r="C453" s="1"/>
      <c r="D453" t="s">
        <v>97</v>
      </c>
      <c r="E453" t="s">
        <v>31</v>
      </c>
      <c r="G453">
        <f t="shared" si="227"/>
        <v>451</v>
      </c>
    </row>
    <row r="454" spans="1:14" x14ac:dyDescent="0.2">
      <c r="A454" t="s">
        <v>136</v>
      </c>
      <c r="B454">
        <v>10085</v>
      </c>
      <c r="C454" t="s">
        <v>3</v>
      </c>
      <c r="D454" s="1">
        <v>41547.125</v>
      </c>
      <c r="E454" t="s">
        <v>3</v>
      </c>
      <c r="F454">
        <v>0.26800000000000002</v>
      </c>
      <c r="G454">
        <f t="shared" si="227"/>
        <v>452</v>
      </c>
    </row>
    <row r="455" spans="1:14" x14ac:dyDescent="0.2">
      <c r="A455" t="s">
        <v>79</v>
      </c>
      <c r="B455">
        <v>0</v>
      </c>
      <c r="C455" t="s">
        <v>4</v>
      </c>
      <c r="D455" s="1">
        <v>41644.708333333336</v>
      </c>
      <c r="E455" t="s">
        <v>4</v>
      </c>
      <c r="F455">
        <v>0.84</v>
      </c>
      <c r="G455">
        <f t="shared" si="227"/>
        <v>453</v>
      </c>
      <c r="J455" s="1"/>
    </row>
    <row r="456" spans="1:14" x14ac:dyDescent="0.2">
      <c r="A456" t="s">
        <v>80</v>
      </c>
      <c r="B456">
        <v>0</v>
      </c>
      <c r="C456" t="s">
        <v>5</v>
      </c>
      <c r="D456" s="1">
        <v>41738.208333333336</v>
      </c>
      <c r="E456" t="s">
        <v>5</v>
      </c>
      <c r="F456">
        <v>1.1839999999999999</v>
      </c>
      <c r="G456">
        <f t="shared" si="227"/>
        <v>454</v>
      </c>
      <c r="J456" s="1"/>
    </row>
    <row r="457" spans="1:14" x14ac:dyDescent="0.2">
      <c r="A457" t="s">
        <v>81</v>
      </c>
      <c r="B457">
        <v>0</v>
      </c>
      <c r="C457" t="s">
        <v>6</v>
      </c>
      <c r="D457" s="1">
        <v>41733.088842592595</v>
      </c>
      <c r="E457" t="s">
        <v>6</v>
      </c>
      <c r="F457">
        <v>1.357</v>
      </c>
      <c r="G457">
        <f t="shared" si="227"/>
        <v>455</v>
      </c>
      <c r="J457" s="1"/>
    </row>
    <row r="458" spans="1:14" x14ac:dyDescent="0.2">
      <c r="A458" t="s">
        <v>82</v>
      </c>
      <c r="B458">
        <v>0</v>
      </c>
      <c r="C458" t="s">
        <v>7</v>
      </c>
      <c r="D458" s="1">
        <v>41826.083333333336</v>
      </c>
      <c r="E458" t="s">
        <v>7</v>
      </c>
      <c r="F458">
        <v>1.641</v>
      </c>
      <c r="G458">
        <f t="shared" si="227"/>
        <v>456</v>
      </c>
      <c r="J458" s="1"/>
    </row>
    <row r="459" spans="1:14" x14ac:dyDescent="0.2">
      <c r="A459" t="s">
        <v>83</v>
      </c>
      <c r="B459">
        <v>0</v>
      </c>
      <c r="C459" t="s">
        <v>8</v>
      </c>
      <c r="D459" s="1">
        <v>41912.5</v>
      </c>
      <c r="E459" t="s">
        <v>8</v>
      </c>
      <c r="F459">
        <v>7.2880000000000003</v>
      </c>
      <c r="G459">
        <f t="shared" si="227"/>
        <v>457</v>
      </c>
      <c r="J459" s="1"/>
    </row>
    <row r="460" spans="1:14" x14ac:dyDescent="0.2">
      <c r="A460" t="s">
        <v>84</v>
      </c>
      <c r="B460">
        <v>0</v>
      </c>
      <c r="C460" t="s">
        <v>9</v>
      </c>
      <c r="D460">
        <v>2168</v>
      </c>
      <c r="E460" t="s">
        <v>9</v>
      </c>
      <c r="F460">
        <v>2168</v>
      </c>
      <c r="G460">
        <f t="shared" si="227"/>
        <v>458</v>
      </c>
      <c r="J460" s="1"/>
    </row>
    <row r="461" spans="1:14" x14ac:dyDescent="0.2">
      <c r="A461" t="s">
        <v>89</v>
      </c>
      <c r="B461" t="s">
        <v>10</v>
      </c>
      <c r="C461" t="s">
        <v>10</v>
      </c>
      <c r="D461" t="s">
        <v>11</v>
      </c>
      <c r="E461" t="s">
        <v>10</v>
      </c>
      <c r="F461" t="s">
        <v>90</v>
      </c>
      <c r="G461">
        <f t="shared" si="227"/>
        <v>459</v>
      </c>
    </row>
    <row r="462" spans="1:14" x14ac:dyDescent="0.2">
      <c r="A462" t="s">
        <v>66</v>
      </c>
      <c r="G462">
        <f t="shared" si="227"/>
        <v>460</v>
      </c>
      <c r="H462" t="str">
        <f t="shared" ref="H462" si="234">CONCATENATE(A462,B462,C462)</f>
        <v>hhdc2$site: Rookery Fm INA 15,18 F1.csv</v>
      </c>
      <c r="I462" s="1">
        <f t="shared" ref="I462" si="235">D464</f>
        <v>41547.125</v>
      </c>
      <c r="J462" s="1">
        <f t="shared" ref="J462" si="236">D469</f>
        <v>41912.458333333336</v>
      </c>
      <c r="K462">
        <f t="shared" ref="K462" si="237">B464</f>
        <v>7715</v>
      </c>
      <c r="L462">
        <f t="shared" ref="L462" si="238">F470</f>
        <v>444</v>
      </c>
      <c r="N462" s="2">
        <f t="shared" ref="N462" si="239">24*(J462-I462)</f>
        <v>8768.0000000000582</v>
      </c>
    </row>
    <row r="463" spans="1:14" x14ac:dyDescent="0.2">
      <c r="A463" t="s">
        <v>25</v>
      </c>
      <c r="B463" s="1" t="s">
        <v>2</v>
      </c>
      <c r="C463" s="1"/>
      <c r="D463" t="s">
        <v>86</v>
      </c>
      <c r="E463" t="s">
        <v>87</v>
      </c>
      <c r="G463">
        <f t="shared" si="227"/>
        <v>461</v>
      </c>
    </row>
    <row r="464" spans="1:14" x14ac:dyDescent="0.2">
      <c r="A464" t="s">
        <v>137</v>
      </c>
      <c r="B464">
        <v>7715</v>
      </c>
      <c r="C464" t="s">
        <v>3</v>
      </c>
      <c r="D464" s="1">
        <v>41547.125</v>
      </c>
      <c r="E464" t="s">
        <v>3</v>
      </c>
      <c r="F464">
        <v>-59.164999999999999</v>
      </c>
      <c r="G464">
        <f t="shared" si="227"/>
        <v>462</v>
      </c>
    </row>
    <row r="465" spans="1:14" x14ac:dyDescent="0.2">
      <c r="A465" t="s">
        <v>79</v>
      </c>
      <c r="B465">
        <v>0</v>
      </c>
      <c r="C465" t="s">
        <v>4</v>
      </c>
      <c r="D465" s="1">
        <v>41680.03125</v>
      </c>
      <c r="E465" t="s">
        <v>4</v>
      </c>
      <c r="F465">
        <v>-16.515999999999998</v>
      </c>
      <c r="G465">
        <f t="shared" si="227"/>
        <v>463</v>
      </c>
      <c r="J465" s="1"/>
    </row>
    <row r="466" spans="1:14" x14ac:dyDescent="0.2">
      <c r="A466" t="s">
        <v>80</v>
      </c>
      <c r="B466">
        <v>0</v>
      </c>
      <c r="C466" t="s">
        <v>5</v>
      </c>
      <c r="D466" s="1">
        <v>41757.3125</v>
      </c>
      <c r="E466" t="s">
        <v>5</v>
      </c>
      <c r="F466">
        <v>2.9000000000000001E-2</v>
      </c>
      <c r="G466">
        <f t="shared" si="227"/>
        <v>464</v>
      </c>
      <c r="J466" s="1"/>
    </row>
    <row r="467" spans="1:14" x14ac:dyDescent="0.2">
      <c r="A467" t="s">
        <v>81</v>
      </c>
      <c r="B467">
        <v>0</v>
      </c>
      <c r="C467" t="s">
        <v>6</v>
      </c>
      <c r="D467" s="1">
        <v>41746.220104166663</v>
      </c>
      <c r="E467" t="s">
        <v>6</v>
      </c>
      <c r="F467">
        <v>-9.0939999999999994</v>
      </c>
      <c r="G467">
        <f t="shared" si="227"/>
        <v>465</v>
      </c>
      <c r="J467" s="1"/>
    </row>
    <row r="468" spans="1:14" x14ac:dyDescent="0.2">
      <c r="A468" t="s">
        <v>82</v>
      </c>
      <c r="B468">
        <v>0</v>
      </c>
      <c r="C468" t="s">
        <v>7</v>
      </c>
      <c r="D468" s="1">
        <v>41834.427083333336</v>
      </c>
      <c r="E468" t="s">
        <v>7</v>
      </c>
      <c r="F468">
        <v>0.34599999999999997</v>
      </c>
      <c r="G468">
        <f t="shared" si="227"/>
        <v>466</v>
      </c>
      <c r="J468" s="1"/>
    </row>
    <row r="469" spans="1:14" x14ac:dyDescent="0.2">
      <c r="A469" t="s">
        <v>83</v>
      </c>
      <c r="B469">
        <v>0</v>
      </c>
      <c r="C469" t="s">
        <v>8</v>
      </c>
      <c r="D469" s="1">
        <v>41912.458333333336</v>
      </c>
      <c r="E469" t="s">
        <v>8</v>
      </c>
      <c r="F469">
        <v>9.5069999999999997</v>
      </c>
      <c r="G469">
        <f t="shared" si="227"/>
        <v>467</v>
      </c>
      <c r="J469" s="1"/>
    </row>
    <row r="470" spans="1:14" x14ac:dyDescent="0.2">
      <c r="A470" t="s">
        <v>84</v>
      </c>
      <c r="B470">
        <v>0</v>
      </c>
      <c r="C470" t="s">
        <v>9</v>
      </c>
      <c r="D470">
        <v>411</v>
      </c>
      <c r="E470" t="s">
        <v>9</v>
      </c>
      <c r="F470">
        <v>444</v>
      </c>
      <c r="G470">
        <f t="shared" si="227"/>
        <v>468</v>
      </c>
      <c r="J470" s="1"/>
    </row>
    <row r="471" spans="1:14" x14ac:dyDescent="0.2">
      <c r="A471" t="s">
        <v>89</v>
      </c>
      <c r="B471" t="s">
        <v>10</v>
      </c>
      <c r="C471" t="s">
        <v>10</v>
      </c>
      <c r="D471" t="s">
        <v>11</v>
      </c>
      <c r="E471" t="s">
        <v>10</v>
      </c>
      <c r="F471" t="s">
        <v>90</v>
      </c>
      <c r="G471">
        <f t="shared" si="227"/>
        <v>469</v>
      </c>
    </row>
    <row r="472" spans="1:14" x14ac:dyDescent="0.2">
      <c r="A472" t="s">
        <v>138</v>
      </c>
      <c r="B472" t="s">
        <v>139</v>
      </c>
      <c r="G472">
        <f t="shared" si="227"/>
        <v>470</v>
      </c>
      <c r="H472" t="str">
        <f t="shared" ref="H472" si="240">CONCATENATE(A472,B472,C472)</f>
        <v>hhdc2$site: Rookery Fm INA Units 11,12,14F2.csv</v>
      </c>
      <c r="I472" s="1">
        <f t="shared" ref="I472" si="241">D474</f>
        <v>41547.125</v>
      </c>
      <c r="J472" s="1">
        <f t="shared" ref="J472" si="242">D479</f>
        <v>41912.5</v>
      </c>
      <c r="K472">
        <f t="shared" ref="K472" si="243">B474</f>
        <v>7358</v>
      </c>
      <c r="L472">
        <f t="shared" ref="L472" si="244">F480</f>
        <v>63</v>
      </c>
      <c r="N472" s="2">
        <f t="shared" ref="N472" si="245">24*(J472-I472)</f>
        <v>8769</v>
      </c>
    </row>
    <row r="473" spans="1:14" x14ac:dyDescent="0.2">
      <c r="A473" t="s">
        <v>25</v>
      </c>
      <c r="B473" s="1"/>
      <c r="C473" s="1" t="s">
        <v>2</v>
      </c>
      <c r="D473" t="s">
        <v>140</v>
      </c>
      <c r="E473" t="s">
        <v>141</v>
      </c>
      <c r="F473" t="s">
        <v>142</v>
      </c>
      <c r="G473">
        <f t="shared" si="227"/>
        <v>471</v>
      </c>
    </row>
    <row r="474" spans="1:14" x14ac:dyDescent="0.2">
      <c r="A474" t="s">
        <v>143</v>
      </c>
      <c r="B474">
        <v>7358</v>
      </c>
      <c r="C474" t="s">
        <v>3</v>
      </c>
      <c r="D474" s="1">
        <v>41547.125</v>
      </c>
      <c r="E474" t="s">
        <v>3</v>
      </c>
      <c r="F474">
        <v>-28.254999999999999</v>
      </c>
      <c r="G474">
        <f t="shared" si="227"/>
        <v>472</v>
      </c>
    </row>
    <row r="475" spans="1:14" x14ac:dyDescent="0.2">
      <c r="A475" t="s">
        <v>79</v>
      </c>
      <c r="B475">
        <v>0</v>
      </c>
      <c r="C475" t="s">
        <v>4</v>
      </c>
      <c r="D475" s="1">
        <v>41679.958333333336</v>
      </c>
      <c r="E475" t="s">
        <v>4</v>
      </c>
      <c r="F475">
        <v>-6.984</v>
      </c>
      <c r="G475">
        <f t="shared" si="227"/>
        <v>473</v>
      </c>
      <c r="J475" s="1"/>
    </row>
    <row r="476" spans="1:14" x14ac:dyDescent="0.2">
      <c r="A476" t="s">
        <v>80</v>
      </c>
      <c r="B476">
        <v>0</v>
      </c>
      <c r="C476" t="s">
        <v>5</v>
      </c>
      <c r="D476" s="1">
        <v>41757</v>
      </c>
      <c r="E476" t="s">
        <v>5</v>
      </c>
      <c r="F476">
        <v>0.217</v>
      </c>
      <c r="G476">
        <f t="shared" si="227"/>
        <v>474</v>
      </c>
      <c r="J476" s="1"/>
    </row>
    <row r="477" spans="1:14" x14ac:dyDescent="0.2">
      <c r="A477" t="s">
        <v>81</v>
      </c>
      <c r="B477">
        <v>0</v>
      </c>
      <c r="C477" t="s">
        <v>6</v>
      </c>
      <c r="D477" s="1">
        <v>41746.102777777778</v>
      </c>
      <c r="E477" t="s">
        <v>6</v>
      </c>
      <c r="F477">
        <v>-3.6835</v>
      </c>
      <c r="G477">
        <f t="shared" si="227"/>
        <v>475</v>
      </c>
      <c r="J477" s="1"/>
    </row>
    <row r="478" spans="1:14" x14ac:dyDescent="0.2">
      <c r="A478" t="s">
        <v>82</v>
      </c>
      <c r="B478">
        <v>0</v>
      </c>
      <c r="C478" t="s">
        <v>7</v>
      </c>
      <c r="D478" s="1">
        <v>41834.125</v>
      </c>
      <c r="E478" t="s">
        <v>7</v>
      </c>
      <c r="F478">
        <v>0.47649999999999998</v>
      </c>
      <c r="G478">
        <f t="shared" si="227"/>
        <v>476</v>
      </c>
      <c r="J478" s="1"/>
    </row>
    <row r="479" spans="1:14" x14ac:dyDescent="0.2">
      <c r="A479" t="s">
        <v>83</v>
      </c>
      <c r="B479">
        <v>0</v>
      </c>
      <c r="C479" t="s">
        <v>8</v>
      </c>
      <c r="D479" s="1">
        <v>41912.5</v>
      </c>
      <c r="E479" t="s">
        <v>8</v>
      </c>
      <c r="F479">
        <v>9.6630000000000003</v>
      </c>
      <c r="G479">
        <f t="shared" si="227"/>
        <v>477</v>
      </c>
      <c r="J479" s="1"/>
    </row>
    <row r="480" spans="1:14" x14ac:dyDescent="0.2">
      <c r="A480" t="s">
        <v>84</v>
      </c>
      <c r="B480">
        <v>0</v>
      </c>
      <c r="C480" t="s">
        <v>9</v>
      </c>
      <c r="D480">
        <v>29</v>
      </c>
      <c r="E480" t="s">
        <v>9</v>
      </c>
      <c r="F480">
        <v>63</v>
      </c>
      <c r="G480">
        <f t="shared" si="227"/>
        <v>478</v>
      </c>
      <c r="J480" s="1"/>
    </row>
    <row r="481" spans="1:14" x14ac:dyDescent="0.2">
      <c r="A481" t="s">
        <v>89</v>
      </c>
      <c r="B481" t="s">
        <v>10</v>
      </c>
      <c r="C481" t="s">
        <v>10</v>
      </c>
      <c r="D481" t="s">
        <v>11</v>
      </c>
      <c r="E481" t="s">
        <v>10</v>
      </c>
      <c r="F481" t="s">
        <v>90</v>
      </c>
      <c r="G481">
        <f t="shared" si="227"/>
        <v>479</v>
      </c>
    </row>
    <row r="482" spans="1:14" x14ac:dyDescent="0.2">
      <c r="A482" t="s">
        <v>26</v>
      </c>
      <c r="G482">
        <f t="shared" si="227"/>
        <v>480</v>
      </c>
      <c r="H482" t="str">
        <f t="shared" ref="H482" si="246">CONCATENATE(A482,B482,C482)</f>
        <v>hhdc2$site: Southcroft F085.csv</v>
      </c>
      <c r="I482" s="1">
        <f t="shared" ref="I482" si="247">D484</f>
        <v>41547.125</v>
      </c>
      <c r="J482" s="1">
        <f t="shared" ref="J482" si="248">D489</f>
        <v>41912.5</v>
      </c>
      <c r="K482">
        <f t="shared" ref="K482" si="249">B484</f>
        <v>8102</v>
      </c>
      <c r="L482">
        <f t="shared" ref="L482" si="250">F490</f>
        <v>50</v>
      </c>
      <c r="N482" s="2">
        <f t="shared" ref="N482" si="251">24*(J482-I482)</f>
        <v>8769</v>
      </c>
    </row>
    <row r="483" spans="1:14" x14ac:dyDescent="0.2">
      <c r="A483" t="s">
        <v>25</v>
      </c>
      <c r="B483" s="1" t="s">
        <v>2</v>
      </c>
      <c r="C483" s="1"/>
      <c r="D483" t="s">
        <v>86</v>
      </c>
      <c r="E483" t="s">
        <v>87</v>
      </c>
      <c r="G483">
        <f t="shared" si="227"/>
        <v>481</v>
      </c>
    </row>
    <row r="484" spans="1:14" x14ac:dyDescent="0.2">
      <c r="A484" t="s">
        <v>144</v>
      </c>
      <c r="B484">
        <v>8102</v>
      </c>
      <c r="C484" t="s">
        <v>3</v>
      </c>
      <c r="D484" s="1">
        <v>41547.125</v>
      </c>
      <c r="E484" t="s">
        <v>3</v>
      </c>
      <c r="F484">
        <v>-4.2320000000000002</v>
      </c>
      <c r="G484">
        <f t="shared" si="227"/>
        <v>482</v>
      </c>
    </row>
    <row r="485" spans="1:14" x14ac:dyDescent="0.2">
      <c r="A485" t="s">
        <v>79</v>
      </c>
      <c r="B485">
        <v>0</v>
      </c>
      <c r="C485" t="s">
        <v>4</v>
      </c>
      <c r="D485" s="1">
        <v>41654.489583333336</v>
      </c>
      <c r="E485" t="s">
        <v>4</v>
      </c>
      <c r="F485">
        <v>6.7679999999999998</v>
      </c>
      <c r="G485">
        <f t="shared" si="227"/>
        <v>483</v>
      </c>
      <c r="J485" s="1"/>
    </row>
    <row r="486" spans="1:14" x14ac:dyDescent="0.2">
      <c r="A486" t="s">
        <v>80</v>
      </c>
      <c r="B486">
        <v>0</v>
      </c>
      <c r="C486" t="s">
        <v>5</v>
      </c>
      <c r="D486" s="1">
        <v>41739.9375</v>
      </c>
      <c r="E486" t="s">
        <v>5</v>
      </c>
      <c r="F486">
        <v>11.263999999999999</v>
      </c>
      <c r="G486">
        <f t="shared" si="227"/>
        <v>484</v>
      </c>
      <c r="J486" s="1"/>
    </row>
    <row r="487" spans="1:14" x14ac:dyDescent="0.2">
      <c r="A487" t="s">
        <v>81</v>
      </c>
      <c r="B487">
        <v>0</v>
      </c>
      <c r="C487" t="s">
        <v>6</v>
      </c>
      <c r="D487" s="1">
        <v>41737.322442129633</v>
      </c>
      <c r="E487" t="s">
        <v>6</v>
      </c>
      <c r="F487">
        <v>11.859</v>
      </c>
      <c r="G487">
        <f t="shared" si="227"/>
        <v>485</v>
      </c>
      <c r="J487" s="1"/>
    </row>
    <row r="488" spans="1:14" x14ac:dyDescent="0.2">
      <c r="A488" t="s">
        <v>82</v>
      </c>
      <c r="B488">
        <v>0</v>
      </c>
      <c r="C488" t="s">
        <v>7</v>
      </c>
      <c r="D488" s="1">
        <v>41825.96875</v>
      </c>
      <c r="E488" t="s">
        <v>7</v>
      </c>
      <c r="F488">
        <v>16.018000000000001</v>
      </c>
      <c r="G488">
        <f t="shared" si="227"/>
        <v>486</v>
      </c>
      <c r="J488" s="1"/>
    </row>
    <row r="489" spans="1:14" x14ac:dyDescent="0.2">
      <c r="A489" t="s">
        <v>83</v>
      </c>
      <c r="B489">
        <v>0</v>
      </c>
      <c r="C489" t="s">
        <v>8</v>
      </c>
      <c r="D489" s="1">
        <v>41912.5</v>
      </c>
      <c r="E489" t="s">
        <v>8</v>
      </c>
      <c r="F489">
        <v>38.706000000000003</v>
      </c>
      <c r="G489">
        <f t="shared" si="227"/>
        <v>487</v>
      </c>
      <c r="J489" s="1"/>
    </row>
    <row r="490" spans="1:14" x14ac:dyDescent="0.2">
      <c r="A490" t="s">
        <v>84</v>
      </c>
      <c r="B490">
        <v>0</v>
      </c>
      <c r="C490" t="s">
        <v>9</v>
      </c>
      <c r="D490">
        <v>42</v>
      </c>
      <c r="E490" t="s">
        <v>9</v>
      </c>
      <c r="F490">
        <v>50</v>
      </c>
      <c r="G490">
        <f t="shared" si="227"/>
        <v>488</v>
      </c>
      <c r="J490" s="1"/>
    </row>
    <row r="491" spans="1:14" x14ac:dyDescent="0.2">
      <c r="A491" t="s">
        <v>89</v>
      </c>
      <c r="B491" t="s">
        <v>10</v>
      </c>
      <c r="C491" t="s">
        <v>10</v>
      </c>
      <c r="D491" t="s">
        <v>11</v>
      </c>
      <c r="E491" t="s">
        <v>10</v>
      </c>
      <c r="F491" t="s">
        <v>90</v>
      </c>
      <c r="G491">
        <f t="shared" si="227"/>
        <v>489</v>
      </c>
    </row>
    <row r="492" spans="1:14" x14ac:dyDescent="0.2">
      <c r="A492" t="s">
        <v>67</v>
      </c>
      <c r="G492">
        <f t="shared" si="227"/>
        <v>490</v>
      </c>
      <c r="H492" t="str">
        <f t="shared" ref="H492" si="252">CONCATENATE(A492,B492,C492)</f>
        <v>hhdc2$site: Southcroft Pond Cl F83.csv</v>
      </c>
      <c r="I492" s="1">
        <f t="shared" ref="I492" si="253">D494</f>
        <v>41547.125</v>
      </c>
      <c r="J492" s="1">
        <f t="shared" ref="J492" si="254">D499</f>
        <v>41912.5</v>
      </c>
      <c r="K492">
        <f t="shared" ref="K492" si="255">B494</f>
        <v>8068</v>
      </c>
      <c r="L492">
        <f t="shared" ref="L492" si="256">F500</f>
        <v>53</v>
      </c>
      <c r="N492" s="2">
        <f t="shared" ref="N492" si="257">24*(J492-I492)</f>
        <v>8769</v>
      </c>
    </row>
    <row r="493" spans="1:14" x14ac:dyDescent="0.2">
      <c r="A493" t="s">
        <v>25</v>
      </c>
      <c r="B493" s="1" t="s">
        <v>2</v>
      </c>
      <c r="C493" s="1"/>
      <c r="D493" t="s">
        <v>86</v>
      </c>
      <c r="E493" t="s">
        <v>87</v>
      </c>
      <c r="G493">
        <f t="shared" si="227"/>
        <v>491</v>
      </c>
    </row>
    <row r="494" spans="1:14" x14ac:dyDescent="0.2">
      <c r="A494" t="s">
        <v>145</v>
      </c>
      <c r="B494">
        <v>8068</v>
      </c>
      <c r="C494" t="s">
        <v>3</v>
      </c>
      <c r="D494" s="1">
        <v>41547.125</v>
      </c>
      <c r="E494" t="s">
        <v>3</v>
      </c>
      <c r="F494">
        <v>-1.802</v>
      </c>
      <c r="G494">
        <f t="shared" si="227"/>
        <v>492</v>
      </c>
    </row>
    <row r="495" spans="1:14" x14ac:dyDescent="0.2">
      <c r="A495" t="s">
        <v>79</v>
      </c>
      <c r="B495">
        <v>0</v>
      </c>
      <c r="C495" t="s">
        <v>4</v>
      </c>
      <c r="D495" s="1">
        <v>41655.708333333336</v>
      </c>
      <c r="E495" t="s">
        <v>4</v>
      </c>
      <c r="F495">
        <v>1.111</v>
      </c>
      <c r="G495">
        <f t="shared" si="227"/>
        <v>493</v>
      </c>
      <c r="J495" s="1"/>
    </row>
    <row r="496" spans="1:14" x14ac:dyDescent="0.2">
      <c r="A496" t="s">
        <v>80</v>
      </c>
      <c r="B496">
        <v>0</v>
      </c>
      <c r="C496" t="s">
        <v>5</v>
      </c>
      <c r="D496" s="1">
        <v>41740.541666666664</v>
      </c>
      <c r="E496" t="s">
        <v>5</v>
      </c>
      <c r="F496">
        <v>1.667</v>
      </c>
      <c r="G496">
        <f t="shared" si="227"/>
        <v>494</v>
      </c>
      <c r="J496" s="1"/>
    </row>
    <row r="497" spans="1:14" x14ac:dyDescent="0.2">
      <c r="A497" t="s">
        <v>81</v>
      </c>
      <c r="B497">
        <v>0</v>
      </c>
      <c r="C497" t="s">
        <v>6</v>
      </c>
      <c r="D497" s="1">
        <v>41737.796354166669</v>
      </c>
      <c r="E497" t="s">
        <v>6</v>
      </c>
      <c r="F497">
        <v>2.2160000000000002</v>
      </c>
      <c r="G497">
        <f t="shared" si="227"/>
        <v>495</v>
      </c>
      <c r="J497" s="1"/>
    </row>
    <row r="498" spans="1:14" x14ac:dyDescent="0.2">
      <c r="A498" t="s">
        <v>82</v>
      </c>
      <c r="B498">
        <v>0</v>
      </c>
      <c r="C498" t="s">
        <v>7</v>
      </c>
      <c r="D498" s="1">
        <v>41826.333333333336</v>
      </c>
      <c r="E498" t="s">
        <v>7</v>
      </c>
      <c r="F498">
        <v>3.2069999999999999</v>
      </c>
      <c r="G498">
        <f t="shared" si="227"/>
        <v>496</v>
      </c>
      <c r="J498" s="1"/>
    </row>
    <row r="499" spans="1:14" x14ac:dyDescent="0.2">
      <c r="A499" t="s">
        <v>83</v>
      </c>
      <c r="B499">
        <v>0</v>
      </c>
      <c r="C499" t="s">
        <v>8</v>
      </c>
      <c r="D499" s="1">
        <v>41912.5</v>
      </c>
      <c r="E499" t="s">
        <v>8</v>
      </c>
      <c r="F499">
        <v>12.087</v>
      </c>
      <c r="G499">
        <f t="shared" si="227"/>
        <v>497</v>
      </c>
      <c r="J499" s="1"/>
    </row>
    <row r="500" spans="1:14" x14ac:dyDescent="0.2">
      <c r="A500" t="s">
        <v>84</v>
      </c>
      <c r="B500">
        <v>0</v>
      </c>
      <c r="C500" t="s">
        <v>9</v>
      </c>
      <c r="D500">
        <v>43</v>
      </c>
      <c r="E500" t="s">
        <v>9</v>
      </c>
      <c r="F500">
        <v>53</v>
      </c>
      <c r="G500">
        <f t="shared" si="227"/>
        <v>498</v>
      </c>
      <c r="J500" s="1"/>
    </row>
    <row r="501" spans="1:14" x14ac:dyDescent="0.2">
      <c r="A501" t="s">
        <v>89</v>
      </c>
      <c r="B501" t="s">
        <v>10</v>
      </c>
      <c r="C501" t="s">
        <v>10</v>
      </c>
      <c r="D501" t="s">
        <v>11</v>
      </c>
      <c r="E501" t="s">
        <v>10</v>
      </c>
      <c r="F501" t="s">
        <v>90</v>
      </c>
      <c r="G501">
        <f t="shared" si="227"/>
        <v>499</v>
      </c>
    </row>
    <row r="502" spans="1:14" x14ac:dyDescent="0.2">
      <c r="A502" t="s">
        <v>68</v>
      </c>
      <c r="G502">
        <f t="shared" si="227"/>
        <v>500</v>
      </c>
      <c r="H502" t="str">
        <f t="shared" ref="H502" si="258">CONCATENATE(A502,B502,C502)</f>
        <v>hhdc2$site: Southcroft West Croft F82.csv</v>
      </c>
      <c r="I502" s="1">
        <f t="shared" ref="I502" si="259">D504</f>
        <v>41547.125</v>
      </c>
      <c r="J502" s="1">
        <f t="shared" ref="J502" si="260">D509</f>
        <v>41912.5</v>
      </c>
      <c r="K502">
        <f t="shared" ref="K502" si="261">B504</f>
        <v>8884</v>
      </c>
      <c r="L502">
        <f t="shared" ref="L502" si="262">F510</f>
        <v>934</v>
      </c>
      <c r="N502" s="2">
        <f t="shared" ref="N502" si="263">24*(J502-I502)</f>
        <v>8769</v>
      </c>
    </row>
    <row r="503" spans="1:14" x14ac:dyDescent="0.2">
      <c r="A503" t="s">
        <v>25</v>
      </c>
      <c r="B503" s="1" t="s">
        <v>2</v>
      </c>
      <c r="C503" s="1"/>
      <c r="D503" t="s">
        <v>86</v>
      </c>
      <c r="E503" t="s">
        <v>87</v>
      </c>
      <c r="G503">
        <f t="shared" si="227"/>
        <v>501</v>
      </c>
    </row>
    <row r="504" spans="1:14" x14ac:dyDescent="0.2">
      <c r="A504" t="s">
        <v>146</v>
      </c>
      <c r="B504">
        <v>8884</v>
      </c>
      <c r="C504" t="s">
        <v>3</v>
      </c>
      <c r="D504" s="1">
        <v>41547.125</v>
      </c>
      <c r="E504" t="s">
        <v>3</v>
      </c>
      <c r="F504">
        <v>-9.0289999999999999</v>
      </c>
      <c r="G504">
        <f t="shared" si="227"/>
        <v>502</v>
      </c>
    </row>
    <row r="505" spans="1:14" x14ac:dyDescent="0.2">
      <c r="A505" t="s">
        <v>79</v>
      </c>
      <c r="B505">
        <v>0</v>
      </c>
      <c r="C505" t="s">
        <v>4</v>
      </c>
      <c r="D505" s="1">
        <v>41653.166666666664</v>
      </c>
      <c r="E505" t="s">
        <v>4</v>
      </c>
      <c r="F505">
        <v>0.17030000000000001</v>
      </c>
      <c r="G505">
        <f t="shared" si="227"/>
        <v>503</v>
      </c>
      <c r="J505" s="1"/>
    </row>
    <row r="506" spans="1:14" x14ac:dyDescent="0.2">
      <c r="A506" t="s">
        <v>80</v>
      </c>
      <c r="B506">
        <v>0</v>
      </c>
      <c r="C506" t="s">
        <v>5</v>
      </c>
      <c r="D506" s="1">
        <v>41737.666666666664</v>
      </c>
      <c r="E506" t="s">
        <v>5</v>
      </c>
      <c r="F506">
        <v>1.8049999999999999</v>
      </c>
      <c r="G506">
        <f t="shared" si="227"/>
        <v>504</v>
      </c>
      <c r="J506" s="1"/>
    </row>
    <row r="507" spans="1:14" x14ac:dyDescent="0.2">
      <c r="A507" t="s">
        <v>81</v>
      </c>
      <c r="B507">
        <v>0</v>
      </c>
      <c r="C507" t="s">
        <v>6</v>
      </c>
      <c r="D507" s="1">
        <v>41736.246249999997</v>
      </c>
      <c r="E507" t="s">
        <v>6</v>
      </c>
      <c r="F507">
        <v>1.48</v>
      </c>
      <c r="G507">
        <f t="shared" si="227"/>
        <v>505</v>
      </c>
      <c r="J507" s="1"/>
    </row>
    <row r="508" spans="1:14" x14ac:dyDescent="0.2">
      <c r="A508" t="s">
        <v>82</v>
      </c>
      <c r="B508">
        <v>0</v>
      </c>
      <c r="C508" t="s">
        <v>7</v>
      </c>
      <c r="D508" s="1">
        <v>41827.041666666664</v>
      </c>
      <c r="E508" t="s">
        <v>7</v>
      </c>
      <c r="F508">
        <v>3.6164999999999998</v>
      </c>
      <c r="G508">
        <f t="shared" si="227"/>
        <v>506</v>
      </c>
      <c r="J508" s="1"/>
    </row>
    <row r="509" spans="1:14" x14ac:dyDescent="0.2">
      <c r="A509" t="s">
        <v>83</v>
      </c>
      <c r="B509">
        <v>0</v>
      </c>
      <c r="C509" t="s">
        <v>8</v>
      </c>
      <c r="D509" s="1">
        <v>41912.5</v>
      </c>
      <c r="E509" t="s">
        <v>8</v>
      </c>
      <c r="F509">
        <v>10.63</v>
      </c>
      <c r="G509">
        <f t="shared" si="227"/>
        <v>507</v>
      </c>
      <c r="J509" s="1"/>
    </row>
    <row r="510" spans="1:14" x14ac:dyDescent="0.2">
      <c r="A510" t="s">
        <v>84</v>
      </c>
      <c r="B510">
        <v>0</v>
      </c>
      <c r="C510" t="s">
        <v>9</v>
      </c>
      <c r="D510">
        <v>895</v>
      </c>
      <c r="E510" t="s">
        <v>9</v>
      </c>
      <c r="F510">
        <v>934</v>
      </c>
      <c r="G510">
        <f t="shared" si="227"/>
        <v>508</v>
      </c>
      <c r="J510" s="1"/>
    </row>
    <row r="511" spans="1:14" x14ac:dyDescent="0.2">
      <c r="A511" t="s">
        <v>89</v>
      </c>
      <c r="B511" t="s">
        <v>10</v>
      </c>
      <c r="C511" t="s">
        <v>10</v>
      </c>
      <c r="D511" t="s">
        <v>11</v>
      </c>
      <c r="E511" t="s">
        <v>10</v>
      </c>
      <c r="F511" t="s">
        <v>90</v>
      </c>
      <c r="G511">
        <f t="shared" si="227"/>
        <v>509</v>
      </c>
    </row>
    <row r="512" spans="1:14" x14ac:dyDescent="0.2">
      <c r="A512" t="s">
        <v>69</v>
      </c>
      <c r="G512">
        <f t="shared" si="227"/>
        <v>510</v>
      </c>
      <c r="H512" t="str">
        <f t="shared" ref="H512" si="264">CONCATENATE(A512,B512,C512)</f>
        <v>hhdc2$site: Suffolk Rd Admirals Way.csv</v>
      </c>
      <c r="I512" s="1">
        <f t="shared" ref="I512" si="265">D514</f>
        <v>41547.125</v>
      </c>
      <c r="J512" s="1">
        <f t="shared" ref="J512" si="266">D519</f>
        <v>41912.458333333336</v>
      </c>
      <c r="K512">
        <f t="shared" ref="K512" si="267">B514</f>
        <v>8747</v>
      </c>
      <c r="L512">
        <f t="shared" ref="L512" si="268">F520</f>
        <v>961</v>
      </c>
      <c r="N512" s="2">
        <f t="shared" ref="N512" si="269">24*(J512-I512)</f>
        <v>8768.0000000000582</v>
      </c>
    </row>
    <row r="513" spans="1:14" x14ac:dyDescent="0.2">
      <c r="A513" t="s">
        <v>25</v>
      </c>
      <c r="B513" s="1" t="s">
        <v>2</v>
      </c>
      <c r="C513" s="1"/>
      <c r="D513" t="s">
        <v>86</v>
      </c>
      <c r="E513" t="s">
        <v>87</v>
      </c>
      <c r="G513">
        <f t="shared" si="227"/>
        <v>511</v>
      </c>
    </row>
    <row r="514" spans="1:14" x14ac:dyDescent="0.2">
      <c r="A514" t="s">
        <v>147</v>
      </c>
      <c r="B514">
        <v>8747</v>
      </c>
      <c r="C514" t="s">
        <v>3</v>
      </c>
      <c r="D514" s="1">
        <v>41547.125</v>
      </c>
      <c r="E514" t="s">
        <v>3</v>
      </c>
      <c r="F514">
        <v>2.9609999999999999</v>
      </c>
      <c r="G514">
        <f t="shared" si="227"/>
        <v>512</v>
      </c>
    </row>
    <row r="515" spans="1:14" x14ac:dyDescent="0.2">
      <c r="A515" t="s">
        <v>79</v>
      </c>
      <c r="B515">
        <v>0</v>
      </c>
      <c r="C515" t="s">
        <v>4</v>
      </c>
      <c r="D515" s="1">
        <v>41640.677083333336</v>
      </c>
      <c r="E515" t="s">
        <v>4</v>
      </c>
      <c r="F515">
        <v>4.8419999999999996</v>
      </c>
      <c r="G515">
        <f t="shared" si="227"/>
        <v>513</v>
      </c>
      <c r="J515" s="1"/>
    </row>
    <row r="516" spans="1:14" x14ac:dyDescent="0.2">
      <c r="A516" t="s">
        <v>80</v>
      </c>
      <c r="B516">
        <v>0</v>
      </c>
      <c r="C516" t="s">
        <v>5</v>
      </c>
      <c r="D516" s="1">
        <v>41742.520833333336</v>
      </c>
      <c r="E516" t="s">
        <v>5</v>
      </c>
      <c r="F516">
        <v>5.7279999999999998</v>
      </c>
      <c r="G516">
        <f t="shared" ref="G516:G579" si="270">G515+1</f>
        <v>514</v>
      </c>
      <c r="J516" s="1"/>
    </row>
    <row r="517" spans="1:14" x14ac:dyDescent="0.2">
      <c r="A517" t="s">
        <v>81</v>
      </c>
      <c r="B517">
        <v>0</v>
      </c>
      <c r="C517" t="s">
        <v>6</v>
      </c>
      <c r="D517" s="1">
        <v>41732.897199074076</v>
      </c>
      <c r="E517" t="s">
        <v>6</v>
      </c>
      <c r="F517">
        <v>6.024</v>
      </c>
      <c r="G517">
        <f t="shared" si="270"/>
        <v>515</v>
      </c>
      <c r="J517" s="1"/>
    </row>
    <row r="518" spans="1:14" x14ac:dyDescent="0.2">
      <c r="A518" t="s">
        <v>82</v>
      </c>
      <c r="B518">
        <v>0</v>
      </c>
      <c r="C518" t="s">
        <v>7</v>
      </c>
      <c r="D518" s="1">
        <v>41827.447916666664</v>
      </c>
      <c r="E518" t="s">
        <v>7</v>
      </c>
      <c r="F518">
        <v>7.0229999999999997</v>
      </c>
      <c r="G518">
        <f t="shared" si="270"/>
        <v>516</v>
      </c>
      <c r="J518" s="1"/>
    </row>
    <row r="519" spans="1:14" x14ac:dyDescent="0.2">
      <c r="A519" t="s">
        <v>83</v>
      </c>
      <c r="B519">
        <v>0</v>
      </c>
      <c r="C519" t="s">
        <v>8</v>
      </c>
      <c r="D519" s="1">
        <v>41912.458333333336</v>
      </c>
      <c r="E519" t="s">
        <v>8</v>
      </c>
      <c r="F519">
        <v>13.585000000000001</v>
      </c>
      <c r="G519">
        <f t="shared" si="270"/>
        <v>517</v>
      </c>
      <c r="J519" s="1"/>
    </row>
    <row r="520" spans="1:14" x14ac:dyDescent="0.2">
      <c r="A520" t="s">
        <v>84</v>
      </c>
      <c r="B520">
        <v>0</v>
      </c>
      <c r="C520" t="s">
        <v>9</v>
      </c>
      <c r="D520">
        <v>949</v>
      </c>
      <c r="E520" t="s">
        <v>9</v>
      </c>
      <c r="F520">
        <v>961</v>
      </c>
      <c r="G520">
        <f t="shared" si="270"/>
        <v>518</v>
      </c>
      <c r="J520" s="1"/>
    </row>
    <row r="521" spans="1:14" x14ac:dyDescent="0.2">
      <c r="A521" t="s">
        <v>89</v>
      </c>
      <c r="B521" t="s">
        <v>10</v>
      </c>
      <c r="C521" t="s">
        <v>10</v>
      </c>
      <c r="D521" t="s">
        <v>11</v>
      </c>
      <c r="E521" t="s">
        <v>10</v>
      </c>
      <c r="F521" t="s">
        <v>90</v>
      </c>
      <c r="G521">
        <f t="shared" si="270"/>
        <v>519</v>
      </c>
    </row>
    <row r="522" spans="1:14" x14ac:dyDescent="0.2">
      <c r="A522" t="s">
        <v>70</v>
      </c>
      <c r="G522">
        <f t="shared" si="270"/>
        <v>520</v>
      </c>
      <c r="H522" t="str">
        <f t="shared" ref="H522" si="271">CONCATENATE(A522,B522,C522)</f>
        <v>hhdc2$site: Suffolk Rd Albion Terr LB.csv</v>
      </c>
      <c r="I522" s="1">
        <f t="shared" ref="I522" si="272">D524</f>
        <v>41547.125</v>
      </c>
      <c r="J522" s="1">
        <f t="shared" ref="J522" si="273">D529</f>
        <v>41912.458333333336</v>
      </c>
      <c r="K522">
        <f t="shared" ref="K522" si="274">B524</f>
        <v>9040</v>
      </c>
      <c r="L522">
        <f t="shared" ref="L522" si="275">F530</f>
        <v>1253</v>
      </c>
      <c r="N522" s="2">
        <f t="shared" ref="N522" si="276">24*(J522-I522)</f>
        <v>8768.0000000000582</v>
      </c>
    </row>
    <row r="523" spans="1:14" x14ac:dyDescent="0.2">
      <c r="A523" t="s">
        <v>25</v>
      </c>
      <c r="B523" s="1" t="s">
        <v>2</v>
      </c>
      <c r="C523" s="1"/>
      <c r="D523" t="s">
        <v>86</v>
      </c>
      <c r="E523" t="s">
        <v>87</v>
      </c>
      <c r="G523">
        <f t="shared" si="270"/>
        <v>521</v>
      </c>
    </row>
    <row r="524" spans="1:14" x14ac:dyDescent="0.2">
      <c r="A524" t="s">
        <v>148</v>
      </c>
      <c r="B524">
        <v>9040</v>
      </c>
      <c r="C524" t="s">
        <v>3</v>
      </c>
      <c r="D524" s="1">
        <v>41547.125</v>
      </c>
      <c r="E524" t="s">
        <v>3</v>
      </c>
      <c r="F524">
        <v>-15.163</v>
      </c>
      <c r="G524">
        <f t="shared" si="270"/>
        <v>522</v>
      </c>
    </row>
    <row r="525" spans="1:14" x14ac:dyDescent="0.2">
      <c r="A525" t="s">
        <v>79</v>
      </c>
      <c r="B525">
        <v>0</v>
      </c>
      <c r="C525" t="s">
        <v>4</v>
      </c>
      <c r="D525" s="1">
        <v>41640.59375</v>
      </c>
      <c r="E525" t="s">
        <v>4</v>
      </c>
      <c r="F525">
        <v>3.5619999999999998</v>
      </c>
      <c r="G525">
        <f t="shared" si="270"/>
        <v>523</v>
      </c>
      <c r="J525" s="1"/>
    </row>
    <row r="526" spans="1:14" x14ac:dyDescent="0.2">
      <c r="A526" t="s">
        <v>80</v>
      </c>
      <c r="B526">
        <v>0</v>
      </c>
      <c r="C526" t="s">
        <v>5</v>
      </c>
      <c r="D526" s="1">
        <v>41737.229166666664</v>
      </c>
      <c r="E526" t="s">
        <v>5</v>
      </c>
      <c r="F526">
        <v>5.3049999999999997</v>
      </c>
      <c r="G526">
        <f t="shared" si="270"/>
        <v>524</v>
      </c>
      <c r="J526" s="1"/>
    </row>
    <row r="527" spans="1:14" x14ac:dyDescent="0.2">
      <c r="A527" t="s">
        <v>81</v>
      </c>
      <c r="B527">
        <v>0</v>
      </c>
      <c r="C527" t="s">
        <v>6</v>
      </c>
      <c r="D527" s="1">
        <v>41732.159594907411</v>
      </c>
      <c r="E527" t="s">
        <v>6</v>
      </c>
      <c r="F527">
        <v>5.8239999999999998</v>
      </c>
      <c r="G527">
        <f t="shared" si="270"/>
        <v>525</v>
      </c>
      <c r="J527" s="1"/>
    </row>
    <row r="528" spans="1:14" x14ac:dyDescent="0.2">
      <c r="A528" t="s">
        <v>82</v>
      </c>
      <c r="B528">
        <v>0</v>
      </c>
      <c r="C528" t="s">
        <v>7</v>
      </c>
      <c r="D528" s="1">
        <v>41827.364583333336</v>
      </c>
      <c r="E528" t="s">
        <v>7</v>
      </c>
      <c r="F528">
        <v>7.87</v>
      </c>
      <c r="G528">
        <f t="shared" si="270"/>
        <v>526</v>
      </c>
      <c r="J528" s="1"/>
    </row>
    <row r="529" spans="1:14" x14ac:dyDescent="0.2">
      <c r="A529" t="s">
        <v>83</v>
      </c>
      <c r="B529">
        <v>0</v>
      </c>
      <c r="C529" t="s">
        <v>8</v>
      </c>
      <c r="D529" s="1">
        <v>41912.458333333336</v>
      </c>
      <c r="E529" t="s">
        <v>8</v>
      </c>
      <c r="F529">
        <v>41.813000000000002</v>
      </c>
      <c r="G529">
        <f t="shared" si="270"/>
        <v>527</v>
      </c>
      <c r="J529" s="1"/>
    </row>
    <row r="530" spans="1:14" x14ac:dyDescent="0.2">
      <c r="A530" t="s">
        <v>84</v>
      </c>
      <c r="B530">
        <v>0</v>
      </c>
      <c r="C530" t="s">
        <v>9</v>
      </c>
      <c r="D530">
        <v>1250</v>
      </c>
      <c r="E530" t="s">
        <v>9</v>
      </c>
      <c r="F530">
        <v>1253</v>
      </c>
      <c r="G530">
        <f t="shared" si="270"/>
        <v>528</v>
      </c>
      <c r="J530" s="1"/>
    </row>
    <row r="531" spans="1:14" x14ac:dyDescent="0.2">
      <c r="A531" t="s">
        <v>89</v>
      </c>
      <c r="B531" t="s">
        <v>10</v>
      </c>
      <c r="C531" t="s">
        <v>10</v>
      </c>
      <c r="D531" t="s">
        <v>11</v>
      </c>
      <c r="E531" t="s">
        <v>10</v>
      </c>
      <c r="F531" t="s">
        <v>90</v>
      </c>
      <c r="G531">
        <f t="shared" si="270"/>
        <v>529</v>
      </c>
    </row>
    <row r="532" spans="1:14" x14ac:dyDescent="0.2">
      <c r="A532" t="s">
        <v>71</v>
      </c>
      <c r="G532">
        <f t="shared" si="270"/>
        <v>530</v>
      </c>
      <c r="H532" t="str">
        <f t="shared" ref="H532" si="277">CONCATENATE(A532,B532,C532)</f>
        <v>hhdc2$site: Suffolk Rd SWay LB.csv</v>
      </c>
      <c r="I532" s="1">
        <f t="shared" ref="I532" si="278">D534</f>
        <v>41547.125</v>
      </c>
      <c r="J532" s="1">
        <f t="shared" ref="J532" si="279">D539</f>
        <v>41912.458333333336</v>
      </c>
      <c r="K532">
        <f t="shared" ref="K532" si="280">B534</f>
        <v>7045</v>
      </c>
      <c r="L532">
        <f t="shared" ref="L532" si="281">F540</f>
        <v>574</v>
      </c>
      <c r="N532" s="2">
        <f t="shared" ref="N532" si="282">24*(J532-I532)</f>
        <v>8768.0000000000582</v>
      </c>
    </row>
    <row r="533" spans="1:14" x14ac:dyDescent="0.2">
      <c r="A533" t="s">
        <v>25</v>
      </c>
      <c r="B533" s="1" t="s">
        <v>2</v>
      </c>
      <c r="C533" s="1"/>
      <c r="D533" t="s">
        <v>86</v>
      </c>
      <c r="E533" t="s">
        <v>87</v>
      </c>
      <c r="G533">
        <f t="shared" si="270"/>
        <v>531</v>
      </c>
    </row>
    <row r="534" spans="1:14" x14ac:dyDescent="0.2">
      <c r="A534" t="s">
        <v>149</v>
      </c>
      <c r="B534">
        <v>7045</v>
      </c>
      <c r="C534" t="s">
        <v>3</v>
      </c>
      <c r="D534" s="1">
        <v>41547.125</v>
      </c>
      <c r="E534" t="s">
        <v>3</v>
      </c>
      <c r="F534">
        <v>7.1070000000000002</v>
      </c>
      <c r="G534">
        <f t="shared" si="270"/>
        <v>532</v>
      </c>
    </row>
    <row r="535" spans="1:14" x14ac:dyDescent="0.2">
      <c r="A535" t="s">
        <v>79</v>
      </c>
      <c r="B535">
        <v>0</v>
      </c>
      <c r="C535" t="s">
        <v>4</v>
      </c>
      <c r="D535" s="1">
        <v>41627.604166666664</v>
      </c>
      <c r="E535" t="s">
        <v>4</v>
      </c>
      <c r="F535">
        <v>14.673999999999999</v>
      </c>
      <c r="G535">
        <f t="shared" si="270"/>
        <v>533</v>
      </c>
      <c r="J535" s="1"/>
    </row>
    <row r="536" spans="1:14" x14ac:dyDescent="0.2">
      <c r="A536" t="s">
        <v>80</v>
      </c>
      <c r="B536">
        <v>0</v>
      </c>
      <c r="C536" t="s">
        <v>5</v>
      </c>
      <c r="D536" s="1">
        <v>41773.291666666664</v>
      </c>
      <c r="E536" t="s">
        <v>5</v>
      </c>
      <c r="F536">
        <v>18.042000000000002</v>
      </c>
      <c r="G536">
        <f t="shared" si="270"/>
        <v>534</v>
      </c>
      <c r="J536" s="1"/>
    </row>
    <row r="537" spans="1:14" x14ac:dyDescent="0.2">
      <c r="A537" t="s">
        <v>81</v>
      </c>
      <c r="B537">
        <v>0</v>
      </c>
      <c r="C537" t="s">
        <v>6</v>
      </c>
      <c r="D537" s="1">
        <v>41742.133483796293</v>
      </c>
      <c r="E537" t="s">
        <v>6</v>
      </c>
      <c r="F537">
        <v>20.163</v>
      </c>
      <c r="G537">
        <f t="shared" si="270"/>
        <v>535</v>
      </c>
      <c r="J537" s="1"/>
    </row>
    <row r="538" spans="1:14" x14ac:dyDescent="0.2">
      <c r="A538" t="s">
        <v>82</v>
      </c>
      <c r="B538">
        <v>0</v>
      </c>
      <c r="C538" t="s">
        <v>7</v>
      </c>
      <c r="D538" s="1">
        <v>41841.3125</v>
      </c>
      <c r="E538" t="s">
        <v>7</v>
      </c>
      <c r="F538">
        <v>23.526</v>
      </c>
      <c r="G538">
        <f t="shared" si="270"/>
        <v>536</v>
      </c>
      <c r="J538" s="1"/>
    </row>
    <row r="539" spans="1:14" x14ac:dyDescent="0.2">
      <c r="A539" t="s">
        <v>83</v>
      </c>
      <c r="B539">
        <v>0</v>
      </c>
      <c r="C539" t="s">
        <v>8</v>
      </c>
      <c r="D539" s="1">
        <v>41912.458333333336</v>
      </c>
      <c r="E539" t="s">
        <v>8</v>
      </c>
      <c r="F539">
        <v>56.442</v>
      </c>
      <c r="G539">
        <f t="shared" si="270"/>
        <v>537</v>
      </c>
      <c r="J539" s="1"/>
    </row>
    <row r="540" spans="1:14" x14ac:dyDescent="0.2">
      <c r="A540" t="s">
        <v>84</v>
      </c>
      <c r="B540">
        <v>0</v>
      </c>
      <c r="C540" t="s">
        <v>9</v>
      </c>
      <c r="D540">
        <v>570</v>
      </c>
      <c r="E540" t="s">
        <v>9</v>
      </c>
      <c r="F540">
        <v>574</v>
      </c>
      <c r="G540">
        <f t="shared" si="270"/>
        <v>538</v>
      </c>
      <c r="J540" s="1"/>
    </row>
    <row r="541" spans="1:14" x14ac:dyDescent="0.2">
      <c r="A541" t="s">
        <v>89</v>
      </c>
      <c r="B541" t="s">
        <v>10</v>
      </c>
      <c r="C541" t="s">
        <v>10</v>
      </c>
      <c r="D541" t="s">
        <v>11</v>
      </c>
      <c r="E541" t="s">
        <v>10</v>
      </c>
      <c r="F541" t="s">
        <v>90</v>
      </c>
      <c r="G541">
        <f t="shared" si="270"/>
        <v>539</v>
      </c>
    </row>
    <row r="542" spans="1:14" x14ac:dyDescent="0.2">
      <c r="A542" t="s">
        <v>27</v>
      </c>
      <c r="G542">
        <f t="shared" si="270"/>
        <v>540</v>
      </c>
      <c r="H542" t="str">
        <f t="shared" ref="H542" si="283">CONCATENATE(A542,B542,C542)</f>
        <v>hhdc2$site: Suffolk Rd to LB.csv</v>
      </c>
      <c r="I542" s="1">
        <f t="shared" ref="I542" si="284">D544</f>
        <v>41547.125</v>
      </c>
      <c r="J542" s="1">
        <f t="shared" ref="J542" si="285">D549</f>
        <v>41912.458333333336</v>
      </c>
      <c r="K542">
        <f t="shared" ref="K542" si="286">B544</f>
        <v>8613</v>
      </c>
      <c r="L542">
        <f t="shared" ref="L542" si="287">F550</f>
        <v>700</v>
      </c>
      <c r="N542" s="2">
        <f t="shared" ref="N542" si="288">24*(J542-I542)</f>
        <v>8768.0000000000582</v>
      </c>
    </row>
    <row r="543" spans="1:14" x14ac:dyDescent="0.2">
      <c r="A543" t="s">
        <v>25</v>
      </c>
      <c r="B543" s="1" t="s">
        <v>2</v>
      </c>
      <c r="C543" s="1"/>
      <c r="D543" t="s">
        <v>86</v>
      </c>
      <c r="E543" t="s">
        <v>87</v>
      </c>
      <c r="G543">
        <f t="shared" si="270"/>
        <v>541</v>
      </c>
    </row>
    <row r="544" spans="1:14" x14ac:dyDescent="0.2">
      <c r="A544" t="s">
        <v>150</v>
      </c>
      <c r="B544">
        <v>8613</v>
      </c>
      <c r="C544" t="s">
        <v>3</v>
      </c>
      <c r="D544" s="1">
        <v>41547.125</v>
      </c>
      <c r="E544" t="s">
        <v>3</v>
      </c>
      <c r="F544">
        <v>1.258</v>
      </c>
      <c r="G544">
        <f t="shared" si="270"/>
        <v>542</v>
      </c>
    </row>
    <row r="545" spans="1:14" x14ac:dyDescent="0.2">
      <c r="A545" t="s">
        <v>79</v>
      </c>
      <c r="B545">
        <v>0</v>
      </c>
      <c r="C545" t="s">
        <v>4</v>
      </c>
      <c r="D545" s="1">
        <v>41642.197916666664</v>
      </c>
      <c r="E545" t="s">
        <v>4</v>
      </c>
      <c r="F545">
        <v>4.8680000000000003</v>
      </c>
      <c r="G545">
        <f t="shared" si="270"/>
        <v>543</v>
      </c>
      <c r="J545" s="1"/>
    </row>
    <row r="546" spans="1:14" x14ac:dyDescent="0.2">
      <c r="A546" t="s">
        <v>80</v>
      </c>
      <c r="B546">
        <v>0</v>
      </c>
      <c r="C546" t="s">
        <v>5</v>
      </c>
      <c r="D546" s="1">
        <v>41739.770833333336</v>
      </c>
      <c r="E546" t="s">
        <v>5</v>
      </c>
      <c r="F546">
        <v>18.658000000000001</v>
      </c>
      <c r="G546">
        <f t="shared" si="270"/>
        <v>544</v>
      </c>
      <c r="J546" s="1"/>
    </row>
    <row r="547" spans="1:14" x14ac:dyDescent="0.2">
      <c r="A547" t="s">
        <v>81</v>
      </c>
      <c r="B547">
        <v>0</v>
      </c>
      <c r="C547" t="s">
        <v>6</v>
      </c>
      <c r="D547" s="1">
        <v>41732.980393518519</v>
      </c>
      <c r="E547" t="s">
        <v>6</v>
      </c>
      <c r="F547">
        <v>16.719000000000001</v>
      </c>
      <c r="G547">
        <f t="shared" si="270"/>
        <v>545</v>
      </c>
      <c r="J547" s="1"/>
    </row>
    <row r="548" spans="1:14" x14ac:dyDescent="0.2">
      <c r="A548" t="s">
        <v>82</v>
      </c>
      <c r="B548">
        <v>0</v>
      </c>
      <c r="C548" t="s">
        <v>7</v>
      </c>
      <c r="D548" s="1">
        <v>41826.34375</v>
      </c>
      <c r="E548" t="s">
        <v>7</v>
      </c>
      <c r="F548">
        <v>23.690999999999999</v>
      </c>
      <c r="G548">
        <f t="shared" si="270"/>
        <v>546</v>
      </c>
      <c r="J548" s="1"/>
    </row>
    <row r="549" spans="1:14" x14ac:dyDescent="0.2">
      <c r="A549" t="s">
        <v>83</v>
      </c>
      <c r="B549">
        <v>0</v>
      </c>
      <c r="C549" t="s">
        <v>8</v>
      </c>
      <c r="D549" s="1">
        <v>41912.458333333336</v>
      </c>
      <c r="E549" t="s">
        <v>8</v>
      </c>
      <c r="F549">
        <v>45.401000000000003</v>
      </c>
      <c r="G549">
        <f t="shared" si="270"/>
        <v>547</v>
      </c>
      <c r="J549" s="1"/>
    </row>
    <row r="550" spans="1:14" x14ac:dyDescent="0.2">
      <c r="A550" t="s">
        <v>84</v>
      </c>
      <c r="B550">
        <v>0</v>
      </c>
      <c r="C550" t="s">
        <v>9</v>
      </c>
      <c r="D550">
        <v>701</v>
      </c>
      <c r="E550" t="s">
        <v>9</v>
      </c>
      <c r="F550">
        <v>700</v>
      </c>
      <c r="G550">
        <f t="shared" si="270"/>
        <v>548</v>
      </c>
      <c r="J550" s="1"/>
    </row>
    <row r="551" spans="1:14" x14ac:dyDescent="0.2">
      <c r="A551" t="s">
        <v>89</v>
      </c>
      <c r="B551" t="s">
        <v>10</v>
      </c>
      <c r="C551" t="s">
        <v>10</v>
      </c>
      <c r="D551" t="s">
        <v>11</v>
      </c>
      <c r="E551" t="s">
        <v>10</v>
      </c>
      <c r="F551" t="s">
        <v>90</v>
      </c>
      <c r="G551">
        <f t="shared" si="270"/>
        <v>549</v>
      </c>
    </row>
    <row r="552" spans="1:14" x14ac:dyDescent="0.2">
      <c r="A552" t="s">
        <v>72</v>
      </c>
      <c r="G552">
        <f t="shared" si="270"/>
        <v>550</v>
      </c>
      <c r="H552" t="str">
        <f t="shared" ref="H552" si="289">CONCATENATE(A552,B552,C552)</f>
        <v>hhdc2$site: U Staplefield Cmn P1.csv</v>
      </c>
      <c r="I552" s="1">
        <f t="shared" ref="I552" si="290">D554</f>
        <v>41547.125</v>
      </c>
      <c r="J552" s="1">
        <f t="shared" ref="J552" si="291">D559</f>
        <v>41912.458333333336</v>
      </c>
      <c r="K552">
        <f t="shared" ref="K552" si="292">B554</f>
        <v>7850</v>
      </c>
      <c r="L552">
        <f t="shared" ref="L552" si="293">F560</f>
        <v>1493</v>
      </c>
      <c r="N552" s="2">
        <f t="shared" ref="N552" si="294">24*(J552-I552)</f>
        <v>8768.0000000000582</v>
      </c>
    </row>
    <row r="553" spans="1:14" x14ac:dyDescent="0.2">
      <c r="A553" t="s">
        <v>25</v>
      </c>
      <c r="B553" s="1" t="s">
        <v>2</v>
      </c>
      <c r="C553" s="1"/>
      <c r="D553" t="s">
        <v>86</v>
      </c>
      <c r="E553" t="s">
        <v>87</v>
      </c>
      <c r="G553">
        <f t="shared" si="270"/>
        <v>551</v>
      </c>
    </row>
    <row r="554" spans="1:14" x14ac:dyDescent="0.2">
      <c r="A554" t="s">
        <v>151</v>
      </c>
      <c r="B554">
        <v>7850</v>
      </c>
      <c r="C554" t="s">
        <v>3</v>
      </c>
      <c r="D554" s="1">
        <v>41547.125</v>
      </c>
      <c r="E554" t="s">
        <v>3</v>
      </c>
      <c r="F554">
        <v>5.2999999999999999E-2</v>
      </c>
      <c r="G554">
        <f t="shared" si="270"/>
        <v>552</v>
      </c>
    </row>
    <row r="555" spans="1:14" x14ac:dyDescent="0.2">
      <c r="A555" t="s">
        <v>79</v>
      </c>
      <c r="B555">
        <v>0</v>
      </c>
      <c r="C555" t="s">
        <v>4</v>
      </c>
      <c r="D555" s="1">
        <v>41642.177083333336</v>
      </c>
      <c r="E555" t="s">
        <v>4</v>
      </c>
      <c r="F555">
        <v>1.39</v>
      </c>
      <c r="G555">
        <f t="shared" si="270"/>
        <v>553</v>
      </c>
      <c r="J555" s="1"/>
    </row>
    <row r="556" spans="1:14" x14ac:dyDescent="0.2">
      <c r="A556" t="s">
        <v>80</v>
      </c>
      <c r="B556">
        <v>0</v>
      </c>
      <c r="C556" t="s">
        <v>5</v>
      </c>
      <c r="D556" s="1">
        <v>41745.770833333336</v>
      </c>
      <c r="E556" t="s">
        <v>5</v>
      </c>
      <c r="F556">
        <v>1.9419999999999999</v>
      </c>
      <c r="G556">
        <f t="shared" si="270"/>
        <v>554</v>
      </c>
      <c r="J556" s="1"/>
    </row>
    <row r="557" spans="1:14" x14ac:dyDescent="0.2">
      <c r="A557" t="s">
        <v>81</v>
      </c>
      <c r="B557">
        <v>0</v>
      </c>
      <c r="C557" t="s">
        <v>6</v>
      </c>
      <c r="D557" s="1">
        <v>41737.342060185183</v>
      </c>
      <c r="E557" t="s">
        <v>6</v>
      </c>
      <c r="F557">
        <v>2.7770000000000001</v>
      </c>
      <c r="G557">
        <f t="shared" si="270"/>
        <v>555</v>
      </c>
      <c r="J557" s="1"/>
    </row>
    <row r="558" spans="1:14" x14ac:dyDescent="0.2">
      <c r="A558" t="s">
        <v>82</v>
      </c>
      <c r="B558">
        <v>0</v>
      </c>
      <c r="C558" t="s">
        <v>7</v>
      </c>
      <c r="D558" s="1">
        <v>41830.614583333336</v>
      </c>
      <c r="E558" t="s">
        <v>7</v>
      </c>
      <c r="F558">
        <v>3.6819999999999999</v>
      </c>
      <c r="G558">
        <f t="shared" si="270"/>
        <v>556</v>
      </c>
      <c r="J558" s="1"/>
    </row>
    <row r="559" spans="1:14" x14ac:dyDescent="0.2">
      <c r="A559" t="s">
        <v>83</v>
      </c>
      <c r="B559">
        <v>0</v>
      </c>
      <c r="C559" t="s">
        <v>8</v>
      </c>
      <c r="D559" s="1">
        <v>41912.458333333336</v>
      </c>
      <c r="E559" t="s">
        <v>8</v>
      </c>
      <c r="F559">
        <v>20.167999999999999</v>
      </c>
      <c r="G559">
        <f t="shared" si="270"/>
        <v>557</v>
      </c>
      <c r="J559" s="1"/>
    </row>
    <row r="560" spans="1:14" x14ac:dyDescent="0.2">
      <c r="A560" t="s">
        <v>84</v>
      </c>
      <c r="B560">
        <v>0</v>
      </c>
      <c r="C560" t="s">
        <v>9</v>
      </c>
      <c r="D560">
        <v>200</v>
      </c>
      <c r="E560" t="s">
        <v>9</v>
      </c>
      <c r="F560">
        <v>1493</v>
      </c>
      <c r="G560">
        <f t="shared" si="270"/>
        <v>558</v>
      </c>
      <c r="J560" s="1"/>
    </row>
    <row r="561" spans="1:14" x14ac:dyDescent="0.2">
      <c r="A561" t="s">
        <v>89</v>
      </c>
      <c r="B561" t="s">
        <v>10</v>
      </c>
      <c r="C561" t="s">
        <v>10</v>
      </c>
      <c r="D561" t="s">
        <v>11</v>
      </c>
      <c r="E561" t="s">
        <v>10</v>
      </c>
      <c r="F561" t="s">
        <v>90</v>
      </c>
      <c r="G561">
        <f t="shared" si="270"/>
        <v>559</v>
      </c>
    </row>
    <row r="562" spans="1:14" x14ac:dyDescent="0.2">
      <c r="A562" t="s">
        <v>73</v>
      </c>
      <c r="G562">
        <f t="shared" si="270"/>
        <v>560</v>
      </c>
      <c r="H562" t="str">
        <f t="shared" ref="H562" si="295">CONCATENATE(A562,B562,C562)</f>
        <v>hhdc2$site: Village Bircham Newton P1.csv</v>
      </c>
      <c r="I562" s="1">
        <f t="shared" ref="I562" si="296">D564</f>
        <v>41547.125</v>
      </c>
      <c r="J562" s="1">
        <f t="shared" ref="J562" si="297">D569</f>
        <v>41911.708333333336</v>
      </c>
      <c r="K562">
        <f t="shared" ref="K562" si="298">B564</f>
        <v>7693</v>
      </c>
      <c r="L562">
        <f t="shared" ref="L562" si="299">F570</f>
        <v>1430</v>
      </c>
      <c r="N562" s="2">
        <f t="shared" ref="N562" si="300">24*(J562-I562)</f>
        <v>8750.0000000000582</v>
      </c>
    </row>
    <row r="563" spans="1:14" x14ac:dyDescent="0.2">
      <c r="A563" t="s">
        <v>25</v>
      </c>
      <c r="B563" s="1" t="s">
        <v>2</v>
      </c>
      <c r="C563" s="1"/>
      <c r="D563" t="s">
        <v>86</v>
      </c>
      <c r="E563" t="s">
        <v>87</v>
      </c>
      <c r="G563">
        <f t="shared" si="270"/>
        <v>561</v>
      </c>
    </row>
    <row r="564" spans="1:14" x14ac:dyDescent="0.2">
      <c r="A564" t="s">
        <v>152</v>
      </c>
      <c r="B564">
        <v>7693</v>
      </c>
      <c r="C564" t="s">
        <v>3</v>
      </c>
      <c r="D564" s="1">
        <v>41547.125</v>
      </c>
      <c r="E564" t="s">
        <v>3</v>
      </c>
      <c r="F564">
        <v>-6.234</v>
      </c>
      <c r="G564">
        <f t="shared" si="270"/>
        <v>562</v>
      </c>
    </row>
    <row r="565" spans="1:14" x14ac:dyDescent="0.2">
      <c r="A565" t="s">
        <v>79</v>
      </c>
      <c r="B565">
        <v>0</v>
      </c>
      <c r="C565" t="s">
        <v>4</v>
      </c>
      <c r="D565" s="1">
        <v>41645.625</v>
      </c>
      <c r="E565" t="s">
        <v>4</v>
      </c>
      <c r="F565">
        <v>4.3</v>
      </c>
      <c r="G565">
        <f t="shared" si="270"/>
        <v>563</v>
      </c>
      <c r="J565" s="1"/>
    </row>
    <row r="566" spans="1:14" x14ac:dyDescent="0.2">
      <c r="A566" t="s">
        <v>80</v>
      </c>
      <c r="B566">
        <v>0</v>
      </c>
      <c r="C566" t="s">
        <v>5</v>
      </c>
      <c r="D566" s="1">
        <v>41724.916666666664</v>
      </c>
      <c r="E566" t="s">
        <v>5</v>
      </c>
      <c r="F566">
        <v>6.86</v>
      </c>
      <c r="G566">
        <f t="shared" si="270"/>
        <v>564</v>
      </c>
      <c r="J566" s="1"/>
    </row>
    <row r="567" spans="1:14" x14ac:dyDescent="0.2">
      <c r="A567" t="s">
        <v>81</v>
      </c>
      <c r="B567">
        <v>0</v>
      </c>
      <c r="C567" t="s">
        <v>6</v>
      </c>
      <c r="D567" s="1">
        <v>41727.664398148147</v>
      </c>
      <c r="E567" t="s">
        <v>6</v>
      </c>
      <c r="F567">
        <v>8.6199999999999992</v>
      </c>
      <c r="G567">
        <f t="shared" si="270"/>
        <v>565</v>
      </c>
      <c r="J567" s="1"/>
    </row>
    <row r="568" spans="1:14" x14ac:dyDescent="0.2">
      <c r="A568" t="s">
        <v>82</v>
      </c>
      <c r="B568">
        <v>0</v>
      </c>
      <c r="C568" t="s">
        <v>7</v>
      </c>
      <c r="D568" s="1">
        <v>41812.041666666664</v>
      </c>
      <c r="E568" t="s">
        <v>7</v>
      </c>
      <c r="F568">
        <v>9.1690000000000005</v>
      </c>
      <c r="G568">
        <f t="shared" si="270"/>
        <v>566</v>
      </c>
      <c r="J568" s="1"/>
    </row>
    <row r="569" spans="1:14" x14ac:dyDescent="0.2">
      <c r="A569" t="s">
        <v>83</v>
      </c>
      <c r="B569">
        <v>0</v>
      </c>
      <c r="C569" t="s">
        <v>8</v>
      </c>
      <c r="D569" s="1">
        <v>41911.708333333336</v>
      </c>
      <c r="E569" t="s">
        <v>8</v>
      </c>
      <c r="F569">
        <v>612.30100000000004</v>
      </c>
      <c r="G569">
        <f t="shared" si="270"/>
        <v>567</v>
      </c>
      <c r="J569" s="1"/>
    </row>
    <row r="570" spans="1:14" x14ac:dyDescent="0.2">
      <c r="A570" t="s">
        <v>84</v>
      </c>
      <c r="B570">
        <v>0</v>
      </c>
      <c r="C570" t="s">
        <v>9</v>
      </c>
      <c r="D570">
        <v>124</v>
      </c>
      <c r="E570" t="s">
        <v>9</v>
      </c>
      <c r="F570">
        <v>1430</v>
      </c>
      <c r="G570">
        <f t="shared" si="270"/>
        <v>568</v>
      </c>
      <c r="J570" s="1"/>
    </row>
    <row r="571" spans="1:14" x14ac:dyDescent="0.2">
      <c r="A571" t="s">
        <v>89</v>
      </c>
      <c r="B571" t="s">
        <v>10</v>
      </c>
      <c r="C571" t="s">
        <v>10</v>
      </c>
      <c r="D571" t="s">
        <v>11</v>
      </c>
      <c r="E571" t="s">
        <v>10</v>
      </c>
      <c r="F571" t="s">
        <v>90</v>
      </c>
      <c r="G571">
        <f t="shared" si="270"/>
        <v>569</v>
      </c>
    </row>
    <row r="572" spans="1:14" x14ac:dyDescent="0.2">
      <c r="A572" t="s">
        <v>74</v>
      </c>
      <c r="G572">
        <f t="shared" si="270"/>
        <v>570</v>
      </c>
      <c r="H572" t="str">
        <f t="shared" ref="H572" si="301">CONCATENATE(A572,B572,C572)</f>
        <v>hhdc2$site: Village Bircham Service.csv</v>
      </c>
      <c r="I572" s="1">
        <f t="shared" ref="I572" si="302">D574</f>
        <v>41547.125</v>
      </c>
      <c r="J572" s="1">
        <f t="shared" ref="J572" si="303">D579</f>
        <v>41912.5</v>
      </c>
      <c r="K572">
        <f t="shared" ref="K572" si="304">B574</f>
        <v>2634</v>
      </c>
      <c r="L572">
        <f t="shared" ref="L572" si="305">F580</f>
        <v>88</v>
      </c>
      <c r="N572" s="2">
        <f t="shared" ref="N572" si="306">24*(J572-I572)</f>
        <v>8769</v>
      </c>
    </row>
    <row r="573" spans="1:14" x14ac:dyDescent="0.2">
      <c r="A573" t="s">
        <v>25</v>
      </c>
      <c r="B573" s="1" t="s">
        <v>2</v>
      </c>
      <c r="C573" s="1"/>
      <c r="D573" t="s">
        <v>86</v>
      </c>
      <c r="E573" t="s">
        <v>87</v>
      </c>
      <c r="G573">
        <f t="shared" si="270"/>
        <v>571</v>
      </c>
    </row>
    <row r="574" spans="1:14" x14ac:dyDescent="0.2">
      <c r="A574" t="s">
        <v>153</v>
      </c>
      <c r="B574">
        <v>2634</v>
      </c>
      <c r="C574" t="s">
        <v>3</v>
      </c>
      <c r="D574" s="1">
        <v>41547.125</v>
      </c>
      <c r="E574" t="s">
        <v>3</v>
      </c>
      <c r="F574">
        <v>-5.2320000000000002</v>
      </c>
      <c r="G574">
        <f t="shared" si="270"/>
        <v>572</v>
      </c>
    </row>
    <row r="575" spans="1:14" x14ac:dyDescent="0.2">
      <c r="A575" t="s">
        <v>79</v>
      </c>
      <c r="B575">
        <v>0</v>
      </c>
      <c r="C575" t="s">
        <v>4</v>
      </c>
      <c r="D575" s="1">
        <v>41585.052083333336</v>
      </c>
      <c r="E575" t="s">
        <v>4</v>
      </c>
      <c r="F575">
        <v>0.67949999999999999</v>
      </c>
      <c r="G575">
        <f t="shared" si="270"/>
        <v>573</v>
      </c>
      <c r="J575" s="1"/>
    </row>
    <row r="576" spans="1:14" x14ac:dyDescent="0.2">
      <c r="A576" t="s">
        <v>80</v>
      </c>
      <c r="B576">
        <v>0</v>
      </c>
      <c r="C576" t="s">
        <v>5</v>
      </c>
      <c r="D576" s="1">
        <v>41848.604166666664</v>
      </c>
      <c r="E576" t="s">
        <v>5</v>
      </c>
      <c r="F576">
        <v>1.7295</v>
      </c>
      <c r="G576">
        <f t="shared" si="270"/>
        <v>574</v>
      </c>
      <c r="J576" s="1"/>
    </row>
    <row r="577" spans="1:14" x14ac:dyDescent="0.2">
      <c r="A577" t="s">
        <v>81</v>
      </c>
      <c r="B577">
        <v>0</v>
      </c>
      <c r="C577" t="s">
        <v>6</v>
      </c>
      <c r="D577" s="1">
        <v>41771.3046875</v>
      </c>
      <c r="E577" t="s">
        <v>6</v>
      </c>
      <c r="F577">
        <v>1.9323999999999999</v>
      </c>
      <c r="G577">
        <f t="shared" si="270"/>
        <v>575</v>
      </c>
      <c r="J577" s="1"/>
    </row>
    <row r="578" spans="1:14" x14ac:dyDescent="0.2">
      <c r="A578" t="s">
        <v>82</v>
      </c>
      <c r="B578">
        <v>0</v>
      </c>
      <c r="C578" t="s">
        <v>7</v>
      </c>
      <c r="D578" s="1">
        <v>41879.03125</v>
      </c>
      <c r="E578" t="s">
        <v>7</v>
      </c>
      <c r="F578">
        <v>3.4994999999999998</v>
      </c>
      <c r="G578">
        <f t="shared" si="270"/>
        <v>576</v>
      </c>
      <c r="J578" s="1"/>
    </row>
    <row r="579" spans="1:14" x14ac:dyDescent="0.2">
      <c r="A579" t="s">
        <v>83</v>
      </c>
      <c r="B579">
        <v>0</v>
      </c>
      <c r="C579" t="s">
        <v>8</v>
      </c>
      <c r="D579" s="1">
        <v>41912.5</v>
      </c>
      <c r="E579" t="s">
        <v>8</v>
      </c>
      <c r="F579">
        <v>8.5449999999999999</v>
      </c>
      <c r="G579">
        <f t="shared" si="270"/>
        <v>577</v>
      </c>
      <c r="J579" s="1"/>
    </row>
    <row r="580" spans="1:14" x14ac:dyDescent="0.2">
      <c r="A580" t="s">
        <v>84</v>
      </c>
      <c r="B580">
        <v>0</v>
      </c>
      <c r="C580" t="s">
        <v>9</v>
      </c>
      <c r="D580">
        <v>88</v>
      </c>
      <c r="E580" t="s">
        <v>9</v>
      </c>
      <c r="F580">
        <v>88</v>
      </c>
      <c r="G580">
        <f t="shared" ref="G580:G622" si="307">G579+1</f>
        <v>578</v>
      </c>
      <c r="J580" s="1"/>
    </row>
    <row r="581" spans="1:14" x14ac:dyDescent="0.2">
      <c r="A581" t="s">
        <v>89</v>
      </c>
      <c r="B581" t="s">
        <v>10</v>
      </c>
      <c r="C581" t="s">
        <v>10</v>
      </c>
      <c r="D581" t="s">
        <v>11</v>
      </c>
      <c r="E581" t="s">
        <v>10</v>
      </c>
      <c r="F581" t="s">
        <v>90</v>
      </c>
      <c r="G581">
        <f t="shared" si="307"/>
        <v>579</v>
      </c>
    </row>
    <row r="582" spans="1:14" x14ac:dyDescent="0.2">
      <c r="A582" t="s">
        <v>28</v>
      </c>
      <c r="G582">
        <f t="shared" si="307"/>
        <v>580</v>
      </c>
      <c r="H582" t="str">
        <f t="shared" ref="H582" si="308">CONCATENATE(A582,B582,C582)</f>
        <v>hhdc2$site: Warninglid Lane.csv</v>
      </c>
      <c r="I582" s="1">
        <f t="shared" ref="I582" si="309">D584</f>
        <v>41587.5</v>
      </c>
      <c r="J582" s="1">
        <f t="shared" ref="J582" si="310">D589</f>
        <v>41912.416666666664</v>
      </c>
      <c r="K582">
        <f t="shared" ref="K582" si="311">B584</f>
        <v>320</v>
      </c>
      <c r="L582">
        <f t="shared" ref="L582" si="312">F590</f>
        <v>168</v>
      </c>
      <c r="N582" s="2">
        <f t="shared" ref="N582" si="313">24*(J582-I582)</f>
        <v>7797.9999999999418</v>
      </c>
    </row>
    <row r="583" spans="1:14" x14ac:dyDescent="0.2">
      <c r="A583" t="s">
        <v>25</v>
      </c>
      <c r="B583" s="1" t="s">
        <v>2</v>
      </c>
      <c r="C583" s="1"/>
      <c r="D583" t="s">
        <v>154</v>
      </c>
      <c r="E583" t="s">
        <v>155</v>
      </c>
      <c r="G583">
        <f t="shared" si="307"/>
        <v>581</v>
      </c>
    </row>
    <row r="584" spans="1:14" x14ac:dyDescent="0.2">
      <c r="A584" t="s">
        <v>156</v>
      </c>
      <c r="B584">
        <v>320</v>
      </c>
      <c r="C584" t="s">
        <v>3</v>
      </c>
      <c r="D584" s="1">
        <v>41587.5</v>
      </c>
      <c r="E584" t="s">
        <v>3</v>
      </c>
      <c r="F584">
        <v>-12.548999999999999</v>
      </c>
      <c r="G584">
        <f t="shared" si="307"/>
        <v>582</v>
      </c>
    </row>
    <row r="585" spans="1:14" x14ac:dyDescent="0.2">
      <c r="A585" t="s">
        <v>79</v>
      </c>
      <c r="B585">
        <v>0</v>
      </c>
      <c r="C585" t="s">
        <v>4</v>
      </c>
      <c r="D585" s="1">
        <v>41800.65625</v>
      </c>
      <c r="E585" t="s">
        <v>4</v>
      </c>
      <c r="F585">
        <v>-4.4619999999999997</v>
      </c>
      <c r="G585">
        <f t="shared" si="307"/>
        <v>583</v>
      </c>
      <c r="J585" s="1"/>
    </row>
    <row r="586" spans="1:14" x14ac:dyDescent="0.2">
      <c r="A586" t="s">
        <v>80</v>
      </c>
      <c r="B586">
        <v>0</v>
      </c>
      <c r="C586" t="s">
        <v>5</v>
      </c>
      <c r="D586" s="1">
        <v>41817.229166666664</v>
      </c>
      <c r="E586" t="s">
        <v>5</v>
      </c>
      <c r="F586">
        <v>-1.865</v>
      </c>
      <c r="G586">
        <f t="shared" si="307"/>
        <v>584</v>
      </c>
      <c r="J586" s="1"/>
    </row>
    <row r="587" spans="1:14" x14ac:dyDescent="0.2">
      <c r="A587" t="s">
        <v>81</v>
      </c>
      <c r="B587">
        <v>0</v>
      </c>
      <c r="C587" t="s">
        <v>6</v>
      </c>
      <c r="D587" s="1">
        <v>41792.316921296297</v>
      </c>
      <c r="E587" t="s">
        <v>6</v>
      </c>
      <c r="F587">
        <v>-1.319</v>
      </c>
      <c r="G587">
        <f t="shared" si="307"/>
        <v>585</v>
      </c>
      <c r="J587" s="1"/>
    </row>
    <row r="588" spans="1:14" x14ac:dyDescent="0.2">
      <c r="A588" t="s">
        <v>82</v>
      </c>
      <c r="B588">
        <v>0</v>
      </c>
      <c r="C588" t="s">
        <v>7</v>
      </c>
      <c r="D588" s="1">
        <v>41883.364583333336</v>
      </c>
      <c r="E588" t="s">
        <v>7</v>
      </c>
      <c r="F588">
        <v>1.663</v>
      </c>
      <c r="G588">
        <f t="shared" si="307"/>
        <v>586</v>
      </c>
      <c r="J588" s="1"/>
    </row>
    <row r="589" spans="1:14" x14ac:dyDescent="0.2">
      <c r="A589" t="s">
        <v>83</v>
      </c>
      <c r="B589">
        <v>0</v>
      </c>
      <c r="C589" t="s">
        <v>8</v>
      </c>
      <c r="D589" s="1">
        <v>41912.416666666664</v>
      </c>
      <c r="E589" t="s">
        <v>8</v>
      </c>
      <c r="F589">
        <v>7.181</v>
      </c>
      <c r="G589">
        <f t="shared" si="307"/>
        <v>587</v>
      </c>
      <c r="J589" s="1"/>
    </row>
    <row r="590" spans="1:14" x14ac:dyDescent="0.2">
      <c r="A590" t="s">
        <v>84</v>
      </c>
      <c r="B590">
        <v>0</v>
      </c>
      <c r="E590" t="s">
        <v>9</v>
      </c>
      <c r="F590">
        <v>168</v>
      </c>
      <c r="G590">
        <f t="shared" si="307"/>
        <v>588</v>
      </c>
      <c r="J590" s="1"/>
    </row>
    <row r="591" spans="1:14" x14ac:dyDescent="0.2">
      <c r="A591" t="s">
        <v>89</v>
      </c>
      <c r="B591" t="s">
        <v>10</v>
      </c>
      <c r="C591" t="s">
        <v>10</v>
      </c>
      <c r="D591" t="s">
        <v>11</v>
      </c>
      <c r="E591" t="s">
        <v>10</v>
      </c>
      <c r="F591" t="s">
        <v>90</v>
      </c>
      <c r="G591">
        <f t="shared" si="307"/>
        <v>589</v>
      </c>
    </row>
    <row r="592" spans="1:14" x14ac:dyDescent="0.2">
      <c r="A592" t="s">
        <v>32</v>
      </c>
      <c r="G592">
        <f t="shared" si="307"/>
        <v>590</v>
      </c>
      <c r="H592" t="str">
        <f t="shared" ref="H592" si="314">CONCATENATE(A592,B592,C592)</f>
        <v>hhdc2$site: YMCA F4.csv</v>
      </c>
      <c r="I592" s="1">
        <f t="shared" ref="I592" si="315">D594</f>
        <v>41547.125</v>
      </c>
      <c r="J592" s="1">
        <f t="shared" ref="J592" si="316">D599</f>
        <v>41912.5</v>
      </c>
      <c r="K592">
        <f t="shared" ref="K592" si="317">B594</f>
        <v>7411</v>
      </c>
      <c r="L592">
        <f t="shared" ref="L592" si="318">F600</f>
        <v>7411</v>
      </c>
      <c r="N592" s="2">
        <f t="shared" ref="N592" si="319">24*(J592-I592)</f>
        <v>8769</v>
      </c>
    </row>
    <row r="593" spans="1:14" x14ac:dyDescent="0.2">
      <c r="A593" t="s">
        <v>25</v>
      </c>
      <c r="B593" s="1" t="s">
        <v>2</v>
      </c>
      <c r="C593" s="1"/>
      <c r="D593" t="s">
        <v>86</v>
      </c>
      <c r="E593" t="s">
        <v>87</v>
      </c>
      <c r="G593">
        <f t="shared" si="307"/>
        <v>591</v>
      </c>
    </row>
    <row r="594" spans="1:14" x14ac:dyDescent="0.2">
      <c r="A594" t="s">
        <v>157</v>
      </c>
      <c r="B594">
        <v>7411</v>
      </c>
      <c r="C594" t="s">
        <v>3</v>
      </c>
      <c r="D594" s="1">
        <v>41547.125</v>
      </c>
      <c r="E594" t="s">
        <v>3</v>
      </c>
      <c r="F594" t="s">
        <v>19</v>
      </c>
      <c r="G594">
        <f t="shared" si="307"/>
        <v>592</v>
      </c>
    </row>
    <row r="595" spans="1:14" x14ac:dyDescent="0.2">
      <c r="A595" t="s">
        <v>79</v>
      </c>
      <c r="B595">
        <v>0</v>
      </c>
      <c r="C595" t="s">
        <v>4</v>
      </c>
      <c r="D595" s="1">
        <v>41687.770833333336</v>
      </c>
      <c r="E595" t="s">
        <v>4</v>
      </c>
      <c r="F595" t="s">
        <v>19</v>
      </c>
      <c r="G595">
        <f t="shared" si="307"/>
        <v>593</v>
      </c>
      <c r="J595" s="1"/>
    </row>
    <row r="596" spans="1:14" x14ac:dyDescent="0.2">
      <c r="A596" t="s">
        <v>80</v>
      </c>
      <c r="B596">
        <v>0</v>
      </c>
      <c r="C596" t="s">
        <v>5</v>
      </c>
      <c r="D596" s="1">
        <v>41762</v>
      </c>
      <c r="E596" t="s">
        <v>5</v>
      </c>
      <c r="F596" t="s">
        <v>19</v>
      </c>
      <c r="G596">
        <f t="shared" si="307"/>
        <v>594</v>
      </c>
      <c r="J596" s="1"/>
    </row>
    <row r="597" spans="1:14" x14ac:dyDescent="0.2">
      <c r="A597" t="s">
        <v>81</v>
      </c>
      <c r="B597">
        <v>0</v>
      </c>
      <c r="C597" t="s">
        <v>6</v>
      </c>
      <c r="D597" s="1">
        <v>41750.813888888886</v>
      </c>
      <c r="E597" t="s">
        <v>6</v>
      </c>
      <c r="F597" t="s">
        <v>20</v>
      </c>
      <c r="G597">
        <f t="shared" si="307"/>
        <v>595</v>
      </c>
      <c r="J597" s="1"/>
    </row>
    <row r="598" spans="1:14" x14ac:dyDescent="0.2">
      <c r="A598" t="s">
        <v>82</v>
      </c>
      <c r="B598">
        <v>0</v>
      </c>
      <c r="C598" t="s">
        <v>7</v>
      </c>
      <c r="D598" s="1">
        <v>41836.854166666664</v>
      </c>
      <c r="E598" t="s">
        <v>7</v>
      </c>
      <c r="F598" t="s">
        <v>19</v>
      </c>
      <c r="G598">
        <f t="shared" si="307"/>
        <v>596</v>
      </c>
      <c r="J598" s="1"/>
    </row>
    <row r="599" spans="1:14" x14ac:dyDescent="0.2">
      <c r="A599" t="s">
        <v>83</v>
      </c>
      <c r="B599">
        <v>0</v>
      </c>
      <c r="C599" t="s">
        <v>8</v>
      </c>
      <c r="D599" s="1">
        <v>41912.5</v>
      </c>
      <c r="E599" t="s">
        <v>8</v>
      </c>
      <c r="F599" t="s">
        <v>19</v>
      </c>
      <c r="G599">
        <f t="shared" si="307"/>
        <v>597</v>
      </c>
      <c r="J599" s="1"/>
    </row>
    <row r="600" spans="1:14" x14ac:dyDescent="0.2">
      <c r="A600" t="s">
        <v>84</v>
      </c>
      <c r="B600">
        <v>0</v>
      </c>
      <c r="C600" t="s">
        <v>9</v>
      </c>
      <c r="D600">
        <v>336</v>
      </c>
      <c r="E600" t="s">
        <v>9</v>
      </c>
      <c r="F600">
        <v>7411</v>
      </c>
      <c r="G600">
        <f t="shared" si="307"/>
        <v>598</v>
      </c>
      <c r="J600" s="1"/>
    </row>
    <row r="601" spans="1:14" x14ac:dyDescent="0.2">
      <c r="A601" t="s">
        <v>89</v>
      </c>
      <c r="B601" t="s">
        <v>10</v>
      </c>
      <c r="C601" t="s">
        <v>10</v>
      </c>
      <c r="D601" t="s">
        <v>11</v>
      </c>
      <c r="E601" t="s">
        <v>10</v>
      </c>
      <c r="F601" t="s">
        <v>90</v>
      </c>
      <c r="G601">
        <f t="shared" si="307"/>
        <v>599</v>
      </c>
    </row>
    <row r="602" spans="1:14" x14ac:dyDescent="0.2">
      <c r="A602" t="s">
        <v>33</v>
      </c>
      <c r="G602">
        <f t="shared" si="307"/>
        <v>600</v>
      </c>
      <c r="H602" t="str">
        <f t="shared" ref="H602" si="320">CONCATENATE(A602,B602,C602)</f>
        <v>hhdc2$site: YMCA MC S.csv</v>
      </c>
      <c r="I602" s="1">
        <f t="shared" ref="I602" si="321">D604</f>
        <v>41547.125</v>
      </c>
      <c r="J602" s="1">
        <f t="shared" ref="J602" si="322">D609</f>
        <v>41912.458333333336</v>
      </c>
      <c r="K602">
        <f t="shared" ref="K602" si="323">B604</f>
        <v>7383</v>
      </c>
      <c r="L602">
        <f t="shared" ref="L602" si="324">F610</f>
        <v>656</v>
      </c>
      <c r="N602" s="2">
        <f t="shared" ref="N602" si="325">24*(J602-I602)</f>
        <v>8768.0000000000582</v>
      </c>
    </row>
    <row r="603" spans="1:14" x14ac:dyDescent="0.2">
      <c r="A603" t="s">
        <v>25</v>
      </c>
      <c r="B603" s="1" t="s">
        <v>2</v>
      </c>
      <c r="C603" s="1"/>
      <c r="D603" t="s">
        <v>86</v>
      </c>
      <c r="E603" t="s">
        <v>87</v>
      </c>
      <c r="G603">
        <f t="shared" si="307"/>
        <v>601</v>
      </c>
    </row>
    <row r="604" spans="1:14" x14ac:dyDescent="0.2">
      <c r="A604" t="s">
        <v>158</v>
      </c>
      <c r="B604">
        <v>7383</v>
      </c>
      <c r="C604" t="s">
        <v>3</v>
      </c>
      <c r="D604" s="1">
        <v>41547.125</v>
      </c>
      <c r="E604" t="s">
        <v>3</v>
      </c>
      <c r="F604">
        <v>-10.269</v>
      </c>
      <c r="G604">
        <f t="shared" si="307"/>
        <v>602</v>
      </c>
    </row>
    <row r="605" spans="1:14" x14ac:dyDescent="0.2">
      <c r="A605" t="s">
        <v>79</v>
      </c>
      <c r="B605">
        <v>0</v>
      </c>
      <c r="C605" t="s">
        <v>4</v>
      </c>
      <c r="D605" s="1">
        <v>41685.916666666664</v>
      </c>
      <c r="E605" t="s">
        <v>4</v>
      </c>
      <c r="F605">
        <v>-0.157</v>
      </c>
      <c r="G605">
        <f t="shared" si="307"/>
        <v>603</v>
      </c>
      <c r="J605" s="1"/>
    </row>
    <row r="606" spans="1:14" x14ac:dyDescent="0.2">
      <c r="A606" t="s">
        <v>80</v>
      </c>
      <c r="B606">
        <v>0</v>
      </c>
      <c r="C606" t="s">
        <v>5</v>
      </c>
      <c r="D606" s="1">
        <v>41769.208333333336</v>
      </c>
      <c r="E606" t="s">
        <v>5</v>
      </c>
      <c r="F606">
        <v>2.266</v>
      </c>
      <c r="G606">
        <f t="shared" si="307"/>
        <v>604</v>
      </c>
      <c r="J606" s="1"/>
    </row>
    <row r="607" spans="1:14" x14ac:dyDescent="0.2">
      <c r="A607" t="s">
        <v>81</v>
      </c>
      <c r="B607">
        <v>0</v>
      </c>
      <c r="C607" t="s">
        <v>6</v>
      </c>
      <c r="D607" s="1">
        <v>41752.308622685188</v>
      </c>
      <c r="E607" t="s">
        <v>6</v>
      </c>
      <c r="F607">
        <v>1.4910000000000001</v>
      </c>
      <c r="G607">
        <f t="shared" si="307"/>
        <v>605</v>
      </c>
      <c r="J607" s="1"/>
    </row>
    <row r="608" spans="1:14" x14ac:dyDescent="0.2">
      <c r="A608" t="s">
        <v>82</v>
      </c>
      <c r="B608">
        <v>0</v>
      </c>
      <c r="C608" t="s">
        <v>7</v>
      </c>
      <c r="D608" s="1">
        <v>41840.291666666664</v>
      </c>
      <c r="E608" t="s">
        <v>7</v>
      </c>
      <c r="F608">
        <v>3.653</v>
      </c>
      <c r="G608">
        <f t="shared" si="307"/>
        <v>606</v>
      </c>
      <c r="J608" s="1"/>
    </row>
    <row r="609" spans="1:14" x14ac:dyDescent="0.2">
      <c r="A609" t="s">
        <v>83</v>
      </c>
      <c r="B609">
        <v>0</v>
      </c>
      <c r="C609" t="s">
        <v>8</v>
      </c>
      <c r="D609" s="1">
        <v>41912.458333333336</v>
      </c>
      <c r="E609" t="s">
        <v>8</v>
      </c>
      <c r="F609">
        <v>14.391999999999999</v>
      </c>
      <c r="G609">
        <f t="shared" si="307"/>
        <v>607</v>
      </c>
      <c r="J609" s="1"/>
    </row>
    <row r="610" spans="1:14" x14ac:dyDescent="0.2">
      <c r="A610" t="s">
        <v>84</v>
      </c>
      <c r="B610">
        <v>0</v>
      </c>
      <c r="C610" t="s">
        <v>9</v>
      </c>
      <c r="D610">
        <v>654</v>
      </c>
      <c r="E610" t="s">
        <v>9</v>
      </c>
      <c r="F610">
        <v>656</v>
      </c>
      <c r="G610">
        <f t="shared" si="307"/>
        <v>608</v>
      </c>
      <c r="J610" s="1"/>
    </row>
    <row r="611" spans="1:14" x14ac:dyDescent="0.2">
      <c r="A611" t="s">
        <v>89</v>
      </c>
      <c r="B611" t="s">
        <v>10</v>
      </c>
      <c r="C611" t="s">
        <v>10</v>
      </c>
      <c r="D611" t="s">
        <v>11</v>
      </c>
      <c r="E611" t="s">
        <v>10</v>
      </c>
      <c r="F611" t="s">
        <v>90</v>
      </c>
      <c r="G611">
        <f t="shared" si="307"/>
        <v>609</v>
      </c>
    </row>
    <row r="612" spans="1:14" x14ac:dyDescent="0.2">
      <c r="A612" t="s">
        <v>34</v>
      </c>
      <c r="G612">
        <f t="shared" si="307"/>
        <v>610</v>
      </c>
      <c r="H612" t="str">
        <f t="shared" ref="H612" si="326">CONCATENATE(A612,B612,C612)</f>
        <v>hhdc2$site: YMCA MCN.csv</v>
      </c>
      <c r="I612" s="1">
        <f t="shared" ref="I612" si="327">D614</f>
        <v>41547.125</v>
      </c>
      <c r="J612" s="1">
        <f t="shared" ref="J612" si="328">D619</f>
        <v>41912.5</v>
      </c>
      <c r="K612">
        <f t="shared" ref="K612" si="329">B614</f>
        <v>7343</v>
      </c>
      <c r="L612">
        <f t="shared" ref="L612" si="330">F620</f>
        <v>373</v>
      </c>
      <c r="N612" s="2">
        <f t="shared" ref="N612" si="331">24*(J612-I612)</f>
        <v>8769</v>
      </c>
    </row>
    <row r="613" spans="1:14" x14ac:dyDescent="0.2">
      <c r="A613" t="s">
        <v>25</v>
      </c>
      <c r="B613" s="1" t="s">
        <v>2</v>
      </c>
      <c r="C613" s="1"/>
      <c r="D613" t="s">
        <v>86</v>
      </c>
      <c r="E613" t="s">
        <v>87</v>
      </c>
      <c r="G613">
        <f t="shared" si="307"/>
        <v>611</v>
      </c>
    </row>
    <row r="614" spans="1:14" x14ac:dyDescent="0.2">
      <c r="A614" t="s">
        <v>159</v>
      </c>
      <c r="B614">
        <v>7343</v>
      </c>
      <c r="C614" t="s">
        <v>3</v>
      </c>
      <c r="D614" s="1">
        <v>41547.125</v>
      </c>
      <c r="E614" t="s">
        <v>3</v>
      </c>
      <c r="F614">
        <v>-3.6930000000000001</v>
      </c>
      <c r="G614">
        <f t="shared" si="307"/>
        <v>612</v>
      </c>
    </row>
    <row r="615" spans="1:14" x14ac:dyDescent="0.2">
      <c r="A615" t="s">
        <v>79</v>
      </c>
      <c r="B615">
        <v>0</v>
      </c>
      <c r="C615" t="s">
        <v>4</v>
      </c>
      <c r="D615" s="1">
        <v>41686.875</v>
      </c>
      <c r="E615" t="s">
        <v>4</v>
      </c>
      <c r="F615">
        <v>0.57720000000000005</v>
      </c>
      <c r="G615">
        <f t="shared" si="307"/>
        <v>613</v>
      </c>
      <c r="J615" s="1"/>
    </row>
    <row r="616" spans="1:14" x14ac:dyDescent="0.2">
      <c r="A616" t="s">
        <v>80</v>
      </c>
      <c r="B616">
        <v>0</v>
      </c>
      <c r="C616" t="s">
        <v>5</v>
      </c>
      <c r="D616" s="1">
        <v>41764.083333333336</v>
      </c>
      <c r="E616" t="s">
        <v>5</v>
      </c>
      <c r="F616">
        <v>1.2284999999999999</v>
      </c>
      <c r="G616">
        <f t="shared" si="307"/>
        <v>614</v>
      </c>
      <c r="J616" s="1"/>
    </row>
    <row r="617" spans="1:14" x14ac:dyDescent="0.2">
      <c r="A617" t="s">
        <v>81</v>
      </c>
      <c r="B617">
        <v>0</v>
      </c>
      <c r="C617" t="s">
        <v>6</v>
      </c>
      <c r="D617" s="1">
        <v>41751.134791666664</v>
      </c>
      <c r="E617" t="s">
        <v>6</v>
      </c>
      <c r="F617">
        <v>1.1811</v>
      </c>
      <c r="G617">
        <f t="shared" si="307"/>
        <v>615</v>
      </c>
      <c r="J617" s="1"/>
    </row>
    <row r="618" spans="1:14" x14ac:dyDescent="0.2">
      <c r="A618" t="s">
        <v>82</v>
      </c>
      <c r="B618">
        <v>0</v>
      </c>
      <c r="C618" t="s">
        <v>7</v>
      </c>
      <c r="D618" s="1">
        <v>41837.833333333336</v>
      </c>
      <c r="E618" t="s">
        <v>7</v>
      </c>
      <c r="F618">
        <v>1.9688000000000001</v>
      </c>
      <c r="G618">
        <f t="shared" si="307"/>
        <v>616</v>
      </c>
      <c r="J618" s="1"/>
    </row>
    <row r="619" spans="1:14" x14ac:dyDescent="0.2">
      <c r="A619" t="s">
        <v>83</v>
      </c>
      <c r="B619">
        <v>0</v>
      </c>
      <c r="C619" t="s">
        <v>8</v>
      </c>
      <c r="D619" s="1">
        <v>41912.5</v>
      </c>
      <c r="E619" t="s">
        <v>8</v>
      </c>
      <c r="F619">
        <v>7.1820000000000004</v>
      </c>
      <c r="G619">
        <f t="shared" si="307"/>
        <v>617</v>
      </c>
      <c r="J619" s="1"/>
    </row>
    <row r="620" spans="1:14" x14ac:dyDescent="0.2">
      <c r="A620" t="s">
        <v>84</v>
      </c>
      <c r="B620">
        <v>0</v>
      </c>
      <c r="C620" t="s">
        <v>9</v>
      </c>
      <c r="D620">
        <v>370</v>
      </c>
      <c r="E620" t="s">
        <v>9</v>
      </c>
      <c r="F620">
        <v>373</v>
      </c>
      <c r="G620">
        <f t="shared" si="307"/>
        <v>618</v>
      </c>
      <c r="J620" s="1"/>
    </row>
    <row r="621" spans="1:14" x14ac:dyDescent="0.2">
      <c r="A621" t="s">
        <v>89</v>
      </c>
      <c r="B621" t="s">
        <v>10</v>
      </c>
      <c r="C621" t="s">
        <v>10</v>
      </c>
      <c r="D621" t="s">
        <v>11</v>
      </c>
      <c r="E621" t="s">
        <v>10</v>
      </c>
      <c r="F621" t="s">
        <v>90</v>
      </c>
      <c r="G621">
        <f t="shared" si="307"/>
        <v>619</v>
      </c>
    </row>
    <row r="622" spans="1:14" x14ac:dyDescent="0.2">
      <c r="A622" t="s">
        <v>35</v>
      </c>
      <c r="G622">
        <f t="shared" si="307"/>
        <v>620</v>
      </c>
      <c r="H622" t="str">
        <f t="shared" ref="H622" si="332">CONCATENATE(A622,B622,C622)</f>
        <v>hhdc2$site: YMCA UNKNOWN F2.csv</v>
      </c>
      <c r="I622" s="1">
        <f t="shared" ref="I622" si="333">D624</f>
        <v>41547.125</v>
      </c>
      <c r="J622" s="1">
        <f t="shared" ref="J622" si="334">D629</f>
        <v>41912.5</v>
      </c>
      <c r="K622">
        <f t="shared" ref="K622" si="335">B624</f>
        <v>14571</v>
      </c>
      <c r="L622">
        <f t="shared" ref="L622" si="336">F630</f>
        <v>14571</v>
      </c>
      <c r="N622" s="2">
        <f t="shared" ref="N622" si="337">24*(J622-I622)</f>
        <v>8769</v>
      </c>
    </row>
    <row r="623" spans="1:14" x14ac:dyDescent="0.2">
      <c r="A623" t="s">
        <v>25</v>
      </c>
      <c r="B623" t="s">
        <v>2</v>
      </c>
      <c r="D623" t="s">
        <v>97</v>
      </c>
      <c r="E623" t="s">
        <v>31</v>
      </c>
    </row>
    <row r="624" spans="1:14" x14ac:dyDescent="0.2">
      <c r="A624" t="s">
        <v>160</v>
      </c>
      <c r="B624">
        <v>14571</v>
      </c>
      <c r="C624" t="s">
        <v>3</v>
      </c>
      <c r="D624" s="1">
        <v>41547.125</v>
      </c>
      <c r="E624" t="s">
        <v>3</v>
      </c>
      <c r="F624" t="s">
        <v>19</v>
      </c>
    </row>
    <row r="625" spans="1:10" x14ac:dyDescent="0.2">
      <c r="A625" t="s">
        <v>79</v>
      </c>
      <c r="B625">
        <v>0</v>
      </c>
      <c r="C625" t="s">
        <v>4</v>
      </c>
      <c r="D625" s="1">
        <v>41652.9375</v>
      </c>
      <c r="E625" t="s">
        <v>4</v>
      </c>
      <c r="F625" t="s">
        <v>19</v>
      </c>
      <c r="J625" s="1"/>
    </row>
    <row r="626" spans="1:10" x14ac:dyDescent="0.2">
      <c r="A626" t="s">
        <v>80</v>
      </c>
      <c r="B626">
        <v>0</v>
      </c>
      <c r="C626" t="s">
        <v>5</v>
      </c>
      <c r="D626" s="1">
        <v>41738.291666666664</v>
      </c>
      <c r="E626" t="s">
        <v>5</v>
      </c>
      <c r="F626" t="s">
        <v>19</v>
      </c>
      <c r="J626" s="1"/>
    </row>
    <row r="627" spans="1:10" x14ac:dyDescent="0.2">
      <c r="A627" t="s">
        <v>81</v>
      </c>
      <c r="B627">
        <v>0</v>
      </c>
      <c r="C627" t="s">
        <v>6</v>
      </c>
      <c r="D627" s="1">
        <v>41736.126817129632</v>
      </c>
      <c r="E627" t="s">
        <v>6</v>
      </c>
      <c r="F627" t="s">
        <v>20</v>
      </c>
      <c r="J627" s="1"/>
    </row>
    <row r="628" spans="1:10" x14ac:dyDescent="0.2">
      <c r="A628" t="s">
        <v>82</v>
      </c>
      <c r="B628">
        <v>0</v>
      </c>
      <c r="C628" t="s">
        <v>7</v>
      </c>
      <c r="D628" s="1">
        <v>41825.229166666664</v>
      </c>
      <c r="E628" t="s">
        <v>7</v>
      </c>
      <c r="F628" t="s">
        <v>19</v>
      </c>
      <c r="J628" s="1"/>
    </row>
    <row r="629" spans="1:10" x14ac:dyDescent="0.2">
      <c r="A629" t="s">
        <v>83</v>
      </c>
      <c r="B629">
        <v>0</v>
      </c>
      <c r="C629" t="s">
        <v>8</v>
      </c>
      <c r="D629" s="1">
        <v>41912.5</v>
      </c>
      <c r="E629" t="s">
        <v>8</v>
      </c>
      <c r="F629" t="s">
        <v>19</v>
      </c>
      <c r="J629" s="1"/>
    </row>
    <row r="630" spans="1:10" x14ac:dyDescent="0.2">
      <c r="A630" t="s">
        <v>84</v>
      </c>
      <c r="B630">
        <v>0</v>
      </c>
      <c r="C630" t="s">
        <v>9</v>
      </c>
      <c r="D630">
        <v>6380</v>
      </c>
      <c r="E630" t="s">
        <v>9</v>
      </c>
      <c r="F630">
        <v>14571</v>
      </c>
      <c r="J630" s="1"/>
    </row>
    <row r="631" spans="1:10" x14ac:dyDescent="0.2">
      <c r="A6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70" zoomScaleNormal="70" workbookViewId="0">
      <selection activeCell="K43" sqref="K43"/>
    </sheetView>
  </sheetViews>
  <sheetFormatPr defaultRowHeight="12.75" x14ac:dyDescent="0.2"/>
  <cols>
    <col min="1" max="1" width="4" bestFit="1" customWidth="1"/>
    <col min="2" max="2" width="51" customWidth="1"/>
    <col min="3" max="4" width="16" style="3" bestFit="1" customWidth="1"/>
    <col min="5" max="5" width="15.42578125" style="5" bestFit="1" customWidth="1"/>
    <col min="6" max="6" width="14" style="5" bestFit="1" customWidth="1"/>
    <col min="7" max="7" width="15.85546875" style="5" bestFit="1" customWidth="1"/>
    <col min="8" max="8" width="8.5703125" style="2" bestFit="1" customWidth="1"/>
    <col min="9" max="9" width="19.42578125" style="5" bestFit="1" customWidth="1"/>
    <col min="10" max="10" width="19.42578125" style="5" customWidth="1"/>
    <col min="12" max="12" width="14.5703125" style="2" bestFit="1" customWidth="1"/>
    <col min="13" max="13" width="35.7109375" style="2" bestFit="1" customWidth="1"/>
    <col min="14" max="14" width="28.42578125" style="5" customWidth="1"/>
    <col min="15" max="15" width="23.28515625" bestFit="1" customWidth="1"/>
  </cols>
  <sheetData>
    <row r="1" spans="1:15" x14ac:dyDescent="0.2">
      <c r="B1" t="s">
        <v>161</v>
      </c>
      <c r="C1" s="3" t="s">
        <v>162</v>
      </c>
      <c r="D1" s="3" t="s">
        <v>163</v>
      </c>
      <c r="E1" s="5" t="s">
        <v>166</v>
      </c>
      <c r="F1" s="5" t="s">
        <v>167</v>
      </c>
      <c r="G1" s="5" t="s">
        <v>168</v>
      </c>
      <c r="H1" s="2" t="s">
        <v>170</v>
      </c>
      <c r="I1" s="5" t="s">
        <v>169</v>
      </c>
      <c r="J1" s="5" t="s">
        <v>173</v>
      </c>
      <c r="L1" s="2" t="s">
        <v>171</v>
      </c>
      <c r="M1" s="2" t="s">
        <v>172</v>
      </c>
      <c r="O1" s="5"/>
    </row>
    <row r="2" spans="1:15" x14ac:dyDescent="0.2">
      <c r="A2">
        <v>0</v>
      </c>
      <c r="B2" t="str">
        <f ca="1">OFFSET(Sheet1!H$2,$A2,0)</f>
        <v>hhdc2$site: Maple Dr E Willows T Blackthorns F2.csv</v>
      </c>
      <c r="C2" s="3">
        <f ca="1">OFFSET(Sheet1!I$2,$A2,0)</f>
        <v>41547.125</v>
      </c>
      <c r="D2" s="3">
        <f ca="1">OFFSET(Sheet1!J$2,$A2,0)</f>
        <v>41912.458333333336</v>
      </c>
      <c r="E2" s="5">
        <f ca="1">OFFSET(Sheet1!K$2,$A2,0)</f>
        <v>6578</v>
      </c>
      <c r="F2" s="5">
        <f ca="1">OFFSET(Sheet1!L$2,$A2,0)</f>
        <v>768</v>
      </c>
      <c r="G2" s="5">
        <f ca="1">E2-F2</f>
        <v>5810</v>
      </c>
      <c r="H2" s="2">
        <f ca="1">D2-C2</f>
        <v>365.33333333333576</v>
      </c>
      <c r="I2" s="5">
        <f ca="1">H2*24</f>
        <v>8768.0000000000582</v>
      </c>
      <c r="J2" s="4">
        <f ca="1">G2/I2</f>
        <v>0.66263686131386423</v>
      </c>
      <c r="L2" s="2">
        <f ca="1">G2/24/365*12</f>
        <v>7.9589041095890423</v>
      </c>
      <c r="M2" s="2">
        <f ca="1">(MAX($D$2:$D$64)-C2)/365*12-L2</f>
        <v>4.0534246575342436</v>
      </c>
      <c r="N2" s="6"/>
      <c r="O2" s="4"/>
    </row>
    <row r="3" spans="1:15" x14ac:dyDescent="0.2">
      <c r="A3">
        <v>10</v>
      </c>
      <c r="B3" t="str">
        <f ca="1">OFFSET(Sheet1!H$2,$A3,0)</f>
        <v>hhdc2$site: Alverston Cl Carisbrook F3.csv</v>
      </c>
      <c r="C3" s="3">
        <f ca="1">OFFSET(Sheet1!I$2,$A3,0)</f>
        <v>41547.125</v>
      </c>
      <c r="D3" s="3">
        <f ca="1">OFFSET(Sheet1!J$2,$A3,0)</f>
        <v>41912.5</v>
      </c>
      <c r="E3" s="5">
        <f ca="1">OFFSET(Sheet1!K$2,$A3,0)</f>
        <v>8374</v>
      </c>
      <c r="F3" s="5">
        <f ca="1">OFFSET(Sheet1!L$2,$A3,0)</f>
        <v>691</v>
      </c>
      <c r="G3" s="5">
        <f t="shared" ref="G3:G64" ca="1" si="0">E3-F3</f>
        <v>7683</v>
      </c>
      <c r="H3" s="2">
        <f t="shared" ref="H3:H64" ca="1" si="1">D3-C3</f>
        <v>365.375</v>
      </c>
      <c r="I3" s="5">
        <f t="shared" ref="I3:I64" ca="1" si="2">H3*24</f>
        <v>8769</v>
      </c>
      <c r="J3" s="4">
        <f t="shared" ref="J3:J64" ca="1" si="3">G3/I3</f>
        <v>0.87615463564830653</v>
      </c>
      <c r="L3" s="2">
        <f t="shared" ref="L3:L64" ca="1" si="4">G3/24/365*12</f>
        <v>10.524657534246575</v>
      </c>
      <c r="M3" s="2">
        <f t="shared" ref="M3:M64" ca="1" si="5">(MAX($D$2:$D$64)-C3)/365*12-L3</f>
        <v>1.4876712328767105</v>
      </c>
      <c r="N3" s="6"/>
      <c r="O3" s="4"/>
    </row>
    <row r="4" spans="1:15" x14ac:dyDescent="0.2">
      <c r="A4">
        <v>20</v>
      </c>
      <c r="B4" t="str">
        <f ca="1">OFFSET(Sheet1!H$2,$A4,0)</f>
        <v>hhdc2$site: Alverston Cl F1.csv</v>
      </c>
      <c r="C4" s="3">
        <f ca="1">OFFSET(Sheet1!I$2,$A4,0)</f>
        <v>41547.125</v>
      </c>
      <c r="D4" s="3">
        <f ca="1">OFFSET(Sheet1!J$2,$A4,0)</f>
        <v>41912.5</v>
      </c>
      <c r="E4" s="5">
        <f ca="1">OFFSET(Sheet1!K$2,$A4,0)</f>
        <v>8399</v>
      </c>
      <c r="F4" s="5">
        <f ca="1">OFFSET(Sheet1!L$2,$A4,0)</f>
        <v>1760</v>
      </c>
      <c r="G4" s="5">
        <f t="shared" ca="1" si="0"/>
        <v>6639</v>
      </c>
      <c r="H4" s="2">
        <f t="shared" ca="1" si="1"/>
        <v>365.375</v>
      </c>
      <c r="I4" s="5">
        <f t="shared" ca="1" si="2"/>
        <v>8769</v>
      </c>
      <c r="J4" s="4">
        <f t="shared" ca="1" si="3"/>
        <v>0.75709887102292162</v>
      </c>
      <c r="L4" s="2">
        <f t="shared" ca="1" si="4"/>
        <v>9.0945205479452049</v>
      </c>
      <c r="M4" s="2">
        <f t="shared" ca="1" si="5"/>
        <v>2.917808219178081</v>
      </c>
      <c r="N4" s="6"/>
      <c r="O4" s="4"/>
    </row>
    <row r="5" spans="1:15" x14ac:dyDescent="0.2">
      <c r="A5">
        <f>A4+10</f>
        <v>30</v>
      </c>
      <c r="B5" t="str">
        <f ca="1">OFFSET(Sheet1!H$2,$A5,0)</f>
        <v>hhdc2$site: Alverston Cl Shanklin F2.csv</v>
      </c>
      <c r="C5" s="3">
        <f ca="1">OFFSET(Sheet1!I$2,$A5,0)</f>
        <v>41547.125</v>
      </c>
      <c r="D5" s="3">
        <f ca="1">OFFSET(Sheet1!J$2,$A5,0)</f>
        <v>41912.5</v>
      </c>
      <c r="E5" s="5">
        <f ca="1">OFFSET(Sheet1!K$2,$A5,0)</f>
        <v>8805</v>
      </c>
      <c r="F5" s="5">
        <f ca="1">OFFSET(Sheet1!L$2,$A5,0)</f>
        <v>2144</v>
      </c>
      <c r="G5" s="5">
        <f t="shared" ca="1" si="0"/>
        <v>6661</v>
      </c>
      <c r="H5" s="2">
        <f t="shared" ca="1" si="1"/>
        <v>365.375</v>
      </c>
      <c r="I5" s="5">
        <f t="shared" ca="1" si="2"/>
        <v>8769</v>
      </c>
      <c r="J5" s="4">
        <f t="shared" ca="1" si="3"/>
        <v>0.75960770897479757</v>
      </c>
      <c r="L5" s="2">
        <f t="shared" ca="1" si="4"/>
        <v>9.1246575342465768</v>
      </c>
      <c r="M5" s="2">
        <f t="shared" ca="1" si="5"/>
        <v>2.8876712328767091</v>
      </c>
      <c r="N5" s="6"/>
      <c r="O5" s="4"/>
    </row>
    <row r="6" spans="1:15" x14ac:dyDescent="0.2">
      <c r="A6">
        <f t="shared" ref="A6:A64" si="6">A5+10</f>
        <v>40</v>
      </c>
      <c r="B6" t="str">
        <f ca="1">OFFSET(Sheet1!H$2,$A6,0)</f>
        <v>hhdc2$site: Bancroft Cl F2.csv</v>
      </c>
      <c r="C6" s="3">
        <f ca="1">OFFSET(Sheet1!I$2,$A6,0)</f>
        <v>41547.125</v>
      </c>
      <c r="D6" s="3">
        <f ca="1">OFFSET(Sheet1!J$2,$A6,0)</f>
        <v>41912.458333333336</v>
      </c>
      <c r="E6" s="5">
        <f ca="1">OFFSET(Sheet1!K$2,$A6,0)</f>
        <v>7822</v>
      </c>
      <c r="F6" s="5">
        <f ca="1">OFFSET(Sheet1!L$2,$A6,0)</f>
        <v>164</v>
      </c>
      <c r="G6" s="5">
        <f t="shared" ca="1" si="0"/>
        <v>7658</v>
      </c>
      <c r="H6" s="2">
        <f t="shared" ca="1" si="1"/>
        <v>365.33333333333576</v>
      </c>
      <c r="I6" s="5">
        <f t="shared" ca="1" si="2"/>
        <v>8768.0000000000582</v>
      </c>
      <c r="J6" s="4">
        <f t="shared" ca="1" si="3"/>
        <v>0.87340328467152706</v>
      </c>
      <c r="L6" s="2">
        <f t="shared" ca="1" si="4"/>
        <v>10.490410958904109</v>
      </c>
      <c r="M6" s="2">
        <f t="shared" ca="1" si="5"/>
        <v>1.5219178082191771</v>
      </c>
      <c r="N6" s="6"/>
      <c r="O6" s="4"/>
    </row>
    <row r="7" spans="1:15" x14ac:dyDescent="0.2">
      <c r="A7">
        <f t="shared" si="6"/>
        <v>50</v>
      </c>
      <c r="B7" t="str">
        <f ca="1">OFFSET(Sheet1!H$2,$A7,0)</f>
        <v>hhdc2$site: Bancroft Cl Webster Cl F1.csv</v>
      </c>
      <c r="C7" s="3">
        <f ca="1">OFFSET(Sheet1!I$2,$A7,0)</f>
        <v>41547.125</v>
      </c>
      <c r="D7" s="3">
        <f ca="1">OFFSET(Sheet1!J$2,$A7,0)</f>
        <v>41912.5</v>
      </c>
      <c r="E7" s="5">
        <f ca="1">OFFSET(Sheet1!K$2,$A7,0)</f>
        <v>7969</v>
      </c>
      <c r="F7" s="5">
        <f ca="1">OFFSET(Sheet1!L$2,$A7,0)</f>
        <v>316</v>
      </c>
      <c r="G7" s="5">
        <f t="shared" ca="1" si="0"/>
        <v>7653</v>
      </c>
      <c r="H7" s="2">
        <f t="shared" ca="1" si="1"/>
        <v>365.375</v>
      </c>
      <c r="I7" s="5">
        <f t="shared" ca="1" si="2"/>
        <v>8769</v>
      </c>
      <c r="J7" s="4">
        <f t="shared" ca="1" si="3"/>
        <v>0.87273349298665759</v>
      </c>
      <c r="L7" s="2">
        <f t="shared" ca="1" si="4"/>
        <v>10.483561643835616</v>
      </c>
      <c r="M7" s="2">
        <f t="shared" ca="1" si="5"/>
        <v>1.5287671232876701</v>
      </c>
      <c r="N7" s="6"/>
      <c r="O7" s="4"/>
    </row>
    <row r="8" spans="1:15" x14ac:dyDescent="0.2">
      <c r="A8">
        <f t="shared" si="6"/>
        <v>60</v>
      </c>
      <c r="B8" t="str">
        <f ca="1">OFFSET(Sheet1!H$2,$A8,0)</f>
        <v>hhdc2$site: Bankfield Way Culpeppers.csv</v>
      </c>
      <c r="C8" s="3">
        <f ca="1">OFFSET(Sheet1!I$2,$A8,0)</f>
        <v>41547.125</v>
      </c>
      <c r="D8" s="3">
        <f ca="1">OFFSET(Sheet1!J$2,$A8,0)</f>
        <v>41912.5</v>
      </c>
      <c r="E8" s="5">
        <f ca="1">OFFSET(Sheet1!K$2,$A8,0)</f>
        <v>7776</v>
      </c>
      <c r="F8" s="5">
        <f ca="1">OFFSET(Sheet1!L$2,$A8,0)</f>
        <v>189</v>
      </c>
      <c r="G8" s="5">
        <f t="shared" ca="1" si="0"/>
        <v>7587</v>
      </c>
      <c r="H8" s="2">
        <f t="shared" ca="1" si="1"/>
        <v>365.375</v>
      </c>
      <c r="I8" s="5">
        <f t="shared" ca="1" si="2"/>
        <v>8769</v>
      </c>
      <c r="J8" s="4">
        <f t="shared" ca="1" si="3"/>
        <v>0.86520697913102973</v>
      </c>
      <c r="L8" s="2">
        <f t="shared" ca="1" si="4"/>
        <v>10.393150684931507</v>
      </c>
      <c r="M8" s="2">
        <f t="shared" ca="1" si="5"/>
        <v>1.6191780821917785</v>
      </c>
      <c r="N8" s="6"/>
      <c r="O8" s="4"/>
    </row>
    <row r="9" spans="1:15" x14ac:dyDescent="0.2">
      <c r="A9">
        <f t="shared" si="6"/>
        <v>70</v>
      </c>
      <c r="B9" t="str">
        <f ca="1">OFFSET(Sheet1!H$2,$A9,0)</f>
        <v>hhdc2$site: Bankfield Way Lurkins R.csv</v>
      </c>
      <c r="C9" s="3">
        <f ca="1">OFFSET(Sheet1!I$2,$A9,0)</f>
        <v>41547.166666666664</v>
      </c>
      <c r="D9" s="3">
        <f ca="1">OFFSET(Sheet1!J$2,$A9,0)</f>
        <v>41912.5</v>
      </c>
      <c r="E9" s="5">
        <f ca="1">OFFSET(Sheet1!K$2,$A9,0)</f>
        <v>7408</v>
      </c>
      <c r="F9" s="5">
        <f ca="1">OFFSET(Sheet1!L$2,$A9,0)</f>
        <v>718</v>
      </c>
      <c r="G9" s="5">
        <f t="shared" ca="1" si="0"/>
        <v>6690</v>
      </c>
      <c r="H9" s="2">
        <f t="shared" ca="1" si="1"/>
        <v>365.33333333333576</v>
      </c>
      <c r="I9" s="5">
        <f t="shared" ca="1" si="2"/>
        <v>8768.0000000000582</v>
      </c>
      <c r="J9" s="4">
        <f t="shared" ca="1" si="3"/>
        <v>0.76300182481751322</v>
      </c>
      <c r="L9" s="2">
        <f t="shared" ca="1" si="4"/>
        <v>9.1643835616438363</v>
      </c>
      <c r="M9" s="2">
        <f t="shared" ca="1" si="5"/>
        <v>2.8465753424658331</v>
      </c>
      <c r="N9" s="6"/>
      <c r="O9" s="4"/>
    </row>
    <row r="10" spans="1:15" x14ac:dyDescent="0.2">
      <c r="A10">
        <f t="shared" si="6"/>
        <v>80</v>
      </c>
      <c r="B10" t="str">
        <f ca="1">OFFSET(Sheet1!H$2,$A10,0)</f>
        <v>hhdc2$site: Bankfield Way MDTCH LB.csv</v>
      </c>
      <c r="C10" s="3">
        <f ca="1">OFFSET(Sheet1!I$2,$A10,0)</f>
        <v>41547.125</v>
      </c>
      <c r="D10" s="3">
        <f ca="1">OFFSET(Sheet1!J$2,$A10,0)</f>
        <v>41912.5</v>
      </c>
      <c r="E10" s="5">
        <f ca="1">OFFSET(Sheet1!K$2,$A10,0)</f>
        <v>6524</v>
      </c>
      <c r="F10" s="5">
        <f ca="1">OFFSET(Sheet1!L$2,$A10,0)</f>
        <v>389</v>
      </c>
      <c r="G10" s="5">
        <f t="shared" ca="1" si="0"/>
        <v>6135</v>
      </c>
      <c r="H10" s="2">
        <f t="shared" ca="1" si="1"/>
        <v>365.375</v>
      </c>
      <c r="I10" s="5">
        <f t="shared" ca="1" si="2"/>
        <v>8769</v>
      </c>
      <c r="J10" s="4">
        <f t="shared" ca="1" si="3"/>
        <v>0.69962367430721861</v>
      </c>
      <c r="L10" s="2">
        <f t="shared" ca="1" si="4"/>
        <v>8.4041095890410951</v>
      </c>
      <c r="M10" s="2">
        <f t="shared" ca="1" si="5"/>
        <v>3.6082191780821908</v>
      </c>
      <c r="N10" s="6"/>
      <c r="O10" s="4"/>
    </row>
    <row r="11" spans="1:15" x14ac:dyDescent="0.2">
      <c r="A11">
        <f t="shared" si="6"/>
        <v>90</v>
      </c>
      <c r="B11" t="str">
        <f ca="1">OFFSET(Sheet1!H$2,$A11,0)</f>
        <v>hhdc2$site: Bankfield Way T Lurkins.csv</v>
      </c>
      <c r="C11" s="3">
        <f ca="1">OFFSET(Sheet1!I$2,$A11,0)</f>
        <v>41547.125</v>
      </c>
      <c r="D11" s="3">
        <f ca="1">OFFSET(Sheet1!J$2,$A11,0)</f>
        <v>41912.5</v>
      </c>
      <c r="E11" s="5">
        <f ca="1">OFFSET(Sheet1!K$2,$A11,0)</f>
        <v>7276</v>
      </c>
      <c r="F11" s="5">
        <f ca="1">OFFSET(Sheet1!L$2,$A11,0)</f>
        <v>475</v>
      </c>
      <c r="G11" s="5">
        <f t="shared" ca="1" si="0"/>
        <v>6801</v>
      </c>
      <c r="H11" s="2">
        <f t="shared" ca="1" si="1"/>
        <v>365.375</v>
      </c>
      <c r="I11" s="5">
        <f t="shared" ca="1" si="2"/>
        <v>8769</v>
      </c>
      <c r="J11" s="4">
        <f t="shared" ca="1" si="3"/>
        <v>0.77557304139582617</v>
      </c>
      <c r="L11" s="2">
        <f t="shared" ca="1" si="4"/>
        <v>9.3164383561643831</v>
      </c>
      <c r="M11" s="2">
        <f t="shared" ca="1" si="5"/>
        <v>2.6958904109589028</v>
      </c>
      <c r="N11" s="6"/>
      <c r="O11" s="4"/>
    </row>
    <row r="12" spans="1:15" x14ac:dyDescent="0.2">
      <c r="A12">
        <f t="shared" si="6"/>
        <v>100</v>
      </c>
      <c r="B12" t="str">
        <f ca="1">OFFSET(Sheet1!H$2,$A12,0)</f>
        <v>hhdc2$site: Carters Mead E F4.csv</v>
      </c>
      <c r="C12" s="3">
        <f ca="1">OFFSET(Sheet1!I$2,$A12,0)</f>
        <v>41547.125</v>
      </c>
      <c r="D12" s="3">
        <f ca="1">OFFSET(Sheet1!J$2,$A12,0)</f>
        <v>41912.5</v>
      </c>
      <c r="E12" s="5">
        <f ca="1">OFFSET(Sheet1!K$2,$A12,0)</f>
        <v>8587</v>
      </c>
      <c r="F12" s="5">
        <f ca="1">OFFSET(Sheet1!L$2,$A12,0)</f>
        <v>495</v>
      </c>
      <c r="G12" s="5">
        <f t="shared" ca="1" si="0"/>
        <v>8092</v>
      </c>
      <c r="H12" s="2">
        <f t="shared" ca="1" si="1"/>
        <v>365.375</v>
      </c>
      <c r="I12" s="5">
        <f t="shared" ca="1" si="2"/>
        <v>8769</v>
      </c>
      <c r="J12" s="4">
        <f t="shared" ca="1" si="3"/>
        <v>0.92279621393545441</v>
      </c>
      <c r="L12" s="2">
        <f t="shared" ca="1" si="4"/>
        <v>11.084931506849315</v>
      </c>
      <c r="M12" s="2">
        <f t="shared" ca="1" si="5"/>
        <v>0.9273972602739704</v>
      </c>
      <c r="N12" s="6"/>
      <c r="O12" s="4"/>
    </row>
    <row r="13" spans="1:15" x14ac:dyDescent="0.2">
      <c r="A13">
        <f t="shared" si="6"/>
        <v>110</v>
      </c>
      <c r="B13" t="str">
        <f ca="1">OFFSET(Sheet1!H$2,$A13,0)</f>
        <v>hhdc2$site: Carters Mead F8.csv</v>
      </c>
      <c r="C13" s="3">
        <f ca="1">OFFSET(Sheet1!I$2,$A13,0)</f>
        <v>41547.125</v>
      </c>
      <c r="D13" s="3">
        <f ca="1">OFFSET(Sheet1!J$2,$A13,0)</f>
        <v>41912.5</v>
      </c>
      <c r="E13" s="5">
        <f ca="1">OFFSET(Sheet1!K$2,$A13,0)</f>
        <v>8487</v>
      </c>
      <c r="F13" s="5">
        <f ca="1">OFFSET(Sheet1!L$2,$A13,0)</f>
        <v>518</v>
      </c>
      <c r="G13" s="5">
        <f t="shared" ca="1" si="0"/>
        <v>7969</v>
      </c>
      <c r="H13" s="2">
        <f t="shared" ca="1" si="1"/>
        <v>365.375</v>
      </c>
      <c r="I13" s="5">
        <f t="shared" ca="1" si="2"/>
        <v>8769</v>
      </c>
      <c r="J13" s="4">
        <f t="shared" ca="1" si="3"/>
        <v>0.90876952902269359</v>
      </c>
      <c r="L13" s="2">
        <f t="shared" ca="1" si="4"/>
        <v>10.916438356164385</v>
      </c>
      <c r="M13" s="2">
        <f t="shared" ca="1" si="5"/>
        <v>1.0958904109589014</v>
      </c>
      <c r="N13" s="6"/>
      <c r="O13" s="4"/>
    </row>
    <row r="14" spans="1:15" x14ac:dyDescent="0.2">
      <c r="A14">
        <f t="shared" si="6"/>
        <v>120</v>
      </c>
      <c r="B14" t="str">
        <f ca="1">OFFSET(Sheet1!H$2,$A14,0)</f>
        <v>hhdc2$site: Carters Mead T Potter St F5.csv</v>
      </c>
      <c r="C14" s="3">
        <f ca="1">OFFSET(Sheet1!I$2,$A14,0)</f>
        <v>41547.333333333336</v>
      </c>
      <c r="D14" s="3">
        <f ca="1">OFFSET(Sheet1!J$2,$A14,0)</f>
        <v>41912.5</v>
      </c>
      <c r="E14" s="5">
        <f ca="1">OFFSET(Sheet1!K$2,$A14,0)</f>
        <v>8241</v>
      </c>
      <c r="F14" s="5">
        <f ca="1">OFFSET(Sheet1!L$2,$A14,0)</f>
        <v>213</v>
      </c>
      <c r="G14" s="5">
        <f t="shared" ca="1" si="0"/>
        <v>8028</v>
      </c>
      <c r="H14" s="2">
        <f t="shared" ca="1" si="1"/>
        <v>365.16666666666424</v>
      </c>
      <c r="I14" s="5">
        <f t="shared" ca="1" si="2"/>
        <v>8763.9999999999418</v>
      </c>
      <c r="J14" s="4">
        <f t="shared" ca="1" si="3"/>
        <v>0.91602008215427355</v>
      </c>
      <c r="L14" s="2">
        <f t="shared" ca="1" si="4"/>
        <v>10.997260273972602</v>
      </c>
      <c r="M14" s="2">
        <f t="shared" ca="1" si="5"/>
        <v>1.008219178082113</v>
      </c>
      <c r="N14" s="6"/>
      <c r="O14" s="4"/>
    </row>
    <row r="15" spans="1:15" x14ac:dyDescent="0.2">
      <c r="A15">
        <f t="shared" si="6"/>
        <v>130</v>
      </c>
      <c r="B15" t="str">
        <f ca="1">OFFSET(Sheet1!H$2,$A15,0)</f>
        <v>hhdc2$site: Carters Mead W F3.csv</v>
      </c>
      <c r="C15" s="3">
        <f ca="1">OFFSET(Sheet1!I$2,$A15,0)</f>
        <v>41547.125</v>
      </c>
      <c r="D15" s="3">
        <f ca="1">OFFSET(Sheet1!J$2,$A15,0)</f>
        <v>41912.5</v>
      </c>
      <c r="E15" s="5">
        <f ca="1">OFFSET(Sheet1!K$2,$A15,0)</f>
        <v>8698</v>
      </c>
      <c r="F15" s="5">
        <f ca="1">OFFSET(Sheet1!L$2,$A15,0)</f>
        <v>649</v>
      </c>
      <c r="G15" s="5">
        <f t="shared" ca="1" si="0"/>
        <v>8049</v>
      </c>
      <c r="H15" s="2">
        <f t="shared" ca="1" si="1"/>
        <v>365.375</v>
      </c>
      <c r="I15" s="5">
        <f t="shared" ca="1" si="2"/>
        <v>8769</v>
      </c>
      <c r="J15" s="4">
        <f t="shared" ca="1" si="3"/>
        <v>0.91789257612042419</v>
      </c>
      <c r="L15" s="2">
        <f t="shared" ca="1" si="4"/>
        <v>11.026027397260275</v>
      </c>
      <c r="M15" s="2">
        <f t="shared" ca="1" si="5"/>
        <v>0.98630136986301054</v>
      </c>
      <c r="N15" s="6"/>
      <c r="O15" s="4"/>
    </row>
    <row r="16" spans="1:15" x14ac:dyDescent="0.2">
      <c r="A16">
        <f t="shared" si="6"/>
        <v>140</v>
      </c>
      <c r="B16" t="str">
        <f ca="1">OFFSET(Sheet1!H$2,$A16,0)</f>
        <v>hhdc2$site: Chapel Ln PMT Feeder.csv</v>
      </c>
      <c r="C16" s="3">
        <f ca="1">OFFSET(Sheet1!I$2,$A16,0)</f>
        <v>41585.5</v>
      </c>
      <c r="D16" s="3">
        <f ca="1">OFFSET(Sheet1!J$2,$A16,0)</f>
        <v>41912.458333333336</v>
      </c>
      <c r="E16" s="5">
        <f ca="1">OFFSET(Sheet1!K$2,$A16,0)</f>
        <v>7046</v>
      </c>
      <c r="F16" s="5">
        <f ca="1">OFFSET(Sheet1!L$2,$A16,0)</f>
        <v>134</v>
      </c>
      <c r="G16" s="5">
        <f t="shared" ca="1" si="0"/>
        <v>6912</v>
      </c>
      <c r="H16" s="2">
        <f t="shared" ca="1" si="1"/>
        <v>326.95833333333576</v>
      </c>
      <c r="I16" s="5">
        <f t="shared" ca="1" si="2"/>
        <v>7847.0000000000582</v>
      </c>
      <c r="J16" s="4">
        <f t="shared" ca="1" si="3"/>
        <v>0.88084618325474051</v>
      </c>
      <c r="L16" s="2">
        <f t="shared" ca="1" si="4"/>
        <v>9.4684931506849317</v>
      </c>
      <c r="M16" s="2">
        <f t="shared" ca="1" si="5"/>
        <v>1.2821917808219183</v>
      </c>
      <c r="N16" s="6"/>
      <c r="O16" s="4"/>
    </row>
    <row r="17" spans="1:15" x14ac:dyDescent="0.2">
      <c r="A17">
        <f t="shared" si="6"/>
        <v>150</v>
      </c>
      <c r="B17" t="str">
        <f ca="1">OFFSET(Sheet1!H$2,$A17,0)</f>
        <v>hhdc2$site: Chapel Ln SS.csv</v>
      </c>
      <c r="C17" s="3">
        <f ca="1">OFFSET(Sheet1!I$2,$A17,0)</f>
        <v>41571.416666666664</v>
      </c>
      <c r="D17" s="3">
        <f ca="1">OFFSET(Sheet1!J$2,$A17,0)</f>
        <v>41912.458333333336</v>
      </c>
      <c r="E17" s="5">
        <f ca="1">OFFSET(Sheet1!K$2,$A17,0)</f>
        <v>7198</v>
      </c>
      <c r="F17" s="5">
        <f ca="1">OFFSET(Sheet1!L$2,$A17,0)</f>
        <v>67</v>
      </c>
      <c r="G17" s="5">
        <f t="shared" ca="1" si="0"/>
        <v>7131</v>
      </c>
      <c r="H17" s="2">
        <f t="shared" ca="1" si="1"/>
        <v>341.04166666667152</v>
      </c>
      <c r="I17" s="5">
        <f t="shared" ca="1" si="2"/>
        <v>8185.0000000001164</v>
      </c>
      <c r="J17" s="4">
        <f t="shared" ca="1" si="3"/>
        <v>0.87122785583383</v>
      </c>
      <c r="L17" s="2">
        <f t="shared" ca="1" si="4"/>
        <v>9.7684931506849324</v>
      </c>
      <c r="M17" s="2">
        <f t="shared" ca="1" si="5"/>
        <v>1.4452054794521327</v>
      </c>
      <c r="N17" s="6"/>
      <c r="O17" s="4"/>
    </row>
    <row r="18" spans="1:15" x14ac:dyDescent="0.2">
      <c r="A18">
        <f t="shared" si="6"/>
        <v>160</v>
      </c>
      <c r="B18" t="str">
        <f ca="1">OFFSET(Sheet1!H$2,$A18,0)</f>
        <v>hhdc2$site: East Hill Costessey EHRE F2.csv</v>
      </c>
      <c r="C18" s="3">
        <f ca="1">OFFSET(Sheet1!I$2,$A18,0)</f>
        <v>41547.125</v>
      </c>
      <c r="D18" s="3">
        <f ca="1">OFFSET(Sheet1!J$2,$A18,0)</f>
        <v>41912.458333333336</v>
      </c>
      <c r="E18" s="5">
        <f ca="1">OFFSET(Sheet1!K$2,$A18,0)</f>
        <v>8654</v>
      </c>
      <c r="F18" s="5">
        <f ca="1">OFFSET(Sheet1!L$2,$A18,0)</f>
        <v>384</v>
      </c>
      <c r="G18" s="5">
        <f t="shared" ca="1" si="0"/>
        <v>8270</v>
      </c>
      <c r="H18" s="2">
        <f t="shared" ca="1" si="1"/>
        <v>365.33333333333576</v>
      </c>
      <c r="I18" s="5">
        <f t="shared" ca="1" si="2"/>
        <v>8768.0000000000582</v>
      </c>
      <c r="J18" s="4">
        <f t="shared" ca="1" si="3"/>
        <v>0.94320255474451931</v>
      </c>
      <c r="L18" s="2">
        <f t="shared" ca="1" si="4"/>
        <v>11.328767123287671</v>
      </c>
      <c r="M18" s="2">
        <f t="shared" ca="1" si="5"/>
        <v>0.68356164383561513</v>
      </c>
      <c r="N18" s="6"/>
      <c r="O18" s="4"/>
    </row>
    <row r="19" spans="1:15" x14ac:dyDescent="0.2">
      <c r="A19">
        <f t="shared" si="6"/>
        <v>170</v>
      </c>
      <c r="B19" t="str">
        <f ca="1">OFFSET(Sheet1!H$2,$A19,0)</f>
        <v>hhdc2$site: East Hill Costessey EHRW F3.csv</v>
      </c>
      <c r="C19" s="3">
        <f ca="1">OFFSET(Sheet1!I$2,$A19,0)</f>
        <v>41547.125</v>
      </c>
      <c r="D19" s="3">
        <f ca="1">OFFSET(Sheet1!J$2,$A19,0)</f>
        <v>41912.5</v>
      </c>
      <c r="E19" s="5">
        <f ca="1">OFFSET(Sheet1!K$2,$A19,0)</f>
        <v>9178</v>
      </c>
      <c r="F19" s="5">
        <f ca="1">OFFSET(Sheet1!L$2,$A19,0)</f>
        <v>924</v>
      </c>
      <c r="G19" s="5">
        <f t="shared" ca="1" si="0"/>
        <v>8254</v>
      </c>
      <c r="H19" s="2">
        <f t="shared" ca="1" si="1"/>
        <v>365.375</v>
      </c>
      <c r="I19" s="5">
        <f t="shared" ca="1" si="2"/>
        <v>8769</v>
      </c>
      <c r="J19" s="4">
        <f t="shared" ca="1" si="3"/>
        <v>0.94127038430835896</v>
      </c>
      <c r="L19" s="2">
        <f t="shared" ca="1" si="4"/>
        <v>11.306849315068494</v>
      </c>
      <c r="M19" s="2">
        <f t="shared" ca="1" si="5"/>
        <v>0.70547945205479223</v>
      </c>
      <c r="N19" s="6"/>
      <c r="O19" s="4"/>
    </row>
    <row r="20" spans="1:15" x14ac:dyDescent="0.2">
      <c r="A20">
        <f t="shared" si="6"/>
        <v>180</v>
      </c>
      <c r="B20" t="str">
        <f ca="1">OFFSET(Sheet1!H$2,$A20,0)</f>
        <v>hhdc2$site: East Hill Costessey S DR F1.csv</v>
      </c>
      <c r="C20" s="3">
        <f ca="1">OFFSET(Sheet1!I$2,$A20,0)</f>
        <v>41547.125</v>
      </c>
      <c r="D20" s="3">
        <f ca="1">OFFSET(Sheet1!J$2,$A20,0)</f>
        <v>41912.5</v>
      </c>
      <c r="E20" s="5">
        <f ca="1">OFFSET(Sheet1!K$2,$A20,0)</f>
        <v>8606</v>
      </c>
      <c r="F20" s="5">
        <f ca="1">OFFSET(Sheet1!L$2,$A20,0)</f>
        <v>413</v>
      </c>
      <c r="G20" s="5">
        <f t="shared" ca="1" si="0"/>
        <v>8193</v>
      </c>
      <c r="H20" s="2">
        <f t="shared" ca="1" si="1"/>
        <v>365.375</v>
      </c>
      <c r="I20" s="5">
        <f t="shared" ca="1" si="2"/>
        <v>8769</v>
      </c>
      <c r="J20" s="4">
        <f t="shared" ca="1" si="3"/>
        <v>0.93431406089633939</v>
      </c>
      <c r="L20" s="2">
        <f t="shared" ca="1" si="4"/>
        <v>11.223287671232876</v>
      </c>
      <c r="M20" s="2">
        <f t="shared" ca="1" si="5"/>
        <v>0.78904109589040949</v>
      </c>
      <c r="N20" s="6"/>
      <c r="O20" s="4"/>
    </row>
    <row r="21" spans="1:15" x14ac:dyDescent="0.2">
      <c r="A21">
        <f t="shared" si="6"/>
        <v>190</v>
      </c>
      <c r="B21" t="str">
        <f ca="1">OFFSET(Sheet1!H$2,$A21,0)</f>
        <v>hhdc2$site: Elm Crescent Dewbury Cl.csv</v>
      </c>
      <c r="C21" s="3">
        <f ca="1">OFFSET(Sheet1!I$2,$A21,0)</f>
        <v>41547.125</v>
      </c>
      <c r="D21" s="3">
        <f ca="1">OFFSET(Sheet1!J$2,$A21,0)</f>
        <v>41912.5</v>
      </c>
      <c r="E21" s="5">
        <f ca="1">OFFSET(Sheet1!K$2,$A21,0)</f>
        <v>7964</v>
      </c>
      <c r="F21" s="5">
        <f ca="1">OFFSET(Sheet1!L$2,$A21,0)</f>
        <v>109</v>
      </c>
      <c r="G21" s="5">
        <f t="shared" ca="1" si="0"/>
        <v>7855</v>
      </c>
      <c r="H21" s="2">
        <f t="shared" ca="1" si="1"/>
        <v>365.375</v>
      </c>
      <c r="I21" s="5">
        <f t="shared" ca="1" si="2"/>
        <v>8769</v>
      </c>
      <c r="J21" s="4">
        <f t="shared" ca="1" si="3"/>
        <v>0.89576918690842744</v>
      </c>
      <c r="L21" s="2">
        <f t="shared" ca="1" si="4"/>
        <v>10.760273972602739</v>
      </c>
      <c r="M21" s="2">
        <f t="shared" ca="1" si="5"/>
        <v>1.2520547945205465</v>
      </c>
      <c r="N21" s="6"/>
      <c r="O21" s="4"/>
    </row>
    <row r="22" spans="1:15" x14ac:dyDescent="0.2">
      <c r="A22">
        <f t="shared" si="6"/>
        <v>200</v>
      </c>
      <c r="B22" t="str">
        <f ca="1">OFFSET(Sheet1!H$2,$A22,0)</f>
        <v>hhdc2$site: Elm Crescent FDR.csv</v>
      </c>
      <c r="C22" s="3">
        <f ca="1">OFFSET(Sheet1!I$2,$A22,0)</f>
        <v>41547.125</v>
      </c>
      <c r="D22" s="3">
        <f ca="1">OFFSET(Sheet1!J$2,$A22,0)</f>
        <v>41912.458333333336</v>
      </c>
      <c r="E22" s="5">
        <f ca="1">OFFSET(Sheet1!K$2,$A22,0)</f>
        <v>8039</v>
      </c>
      <c r="F22" s="5">
        <f ca="1">OFFSET(Sheet1!L$2,$A22,0)</f>
        <v>154</v>
      </c>
      <c r="G22" s="5">
        <f t="shared" ca="1" si="0"/>
        <v>7885</v>
      </c>
      <c r="H22" s="2">
        <f t="shared" ca="1" si="1"/>
        <v>365.33333333333576</v>
      </c>
      <c r="I22" s="5">
        <f t="shared" ca="1" si="2"/>
        <v>8768.0000000000582</v>
      </c>
      <c r="J22" s="4">
        <f t="shared" ca="1" si="3"/>
        <v>0.89929288321167289</v>
      </c>
      <c r="L22" s="2">
        <f t="shared" ca="1" si="4"/>
        <v>10.801369863013699</v>
      </c>
      <c r="M22" s="2">
        <f t="shared" ca="1" si="5"/>
        <v>1.210958904109587</v>
      </c>
      <c r="N22" s="6"/>
      <c r="O22" s="4"/>
    </row>
    <row r="23" spans="1:15" x14ac:dyDescent="0.2">
      <c r="A23">
        <f t="shared" si="6"/>
        <v>210</v>
      </c>
      <c r="B23" t="str">
        <f ca="1">OFFSET(Sheet1!H$2,$A23,0)</f>
        <v>hhdc2$site: Elm Crescent Gorse Wlk.csv</v>
      </c>
      <c r="C23" s="3">
        <f ca="1">OFFSET(Sheet1!I$2,$A23,0)</f>
        <v>41547.125</v>
      </c>
      <c r="D23" s="3">
        <f ca="1">OFFSET(Sheet1!J$2,$A23,0)</f>
        <v>41912.5</v>
      </c>
      <c r="E23" s="5">
        <f ca="1">OFFSET(Sheet1!K$2,$A23,0)</f>
        <v>8003</v>
      </c>
      <c r="F23" s="5">
        <f ca="1">OFFSET(Sheet1!L$2,$A23,0)</f>
        <v>190</v>
      </c>
      <c r="G23" s="5">
        <f t="shared" ca="1" si="0"/>
        <v>7813</v>
      </c>
      <c r="H23" s="2">
        <f t="shared" ca="1" si="1"/>
        <v>365.375</v>
      </c>
      <c r="I23" s="5">
        <f t="shared" ca="1" si="2"/>
        <v>8769</v>
      </c>
      <c r="J23" s="4">
        <f t="shared" ca="1" si="3"/>
        <v>0.89097958718211878</v>
      </c>
      <c r="L23" s="2">
        <f t="shared" ca="1" si="4"/>
        <v>10.702739726027398</v>
      </c>
      <c r="M23" s="2">
        <f t="shared" ca="1" si="5"/>
        <v>1.3095890410958884</v>
      </c>
      <c r="N23" s="6"/>
      <c r="O23" s="4"/>
    </row>
    <row r="24" spans="1:15" x14ac:dyDescent="0.2">
      <c r="A24">
        <f t="shared" si="6"/>
        <v>220</v>
      </c>
      <c r="B24" t="str">
        <f ca="1">OFFSET(Sheet1!H$2,$A24,0)</f>
        <v>hhdc2$site: Elm Crescent S Hickory Av.csv</v>
      </c>
      <c r="C24" s="3">
        <f ca="1">OFFSET(Sheet1!I$2,$A24,0)</f>
        <v>41590.875</v>
      </c>
      <c r="D24" s="3">
        <f ca="1">OFFSET(Sheet1!J$2,$A24,0)</f>
        <v>41912.5</v>
      </c>
      <c r="E24" s="5">
        <f ca="1">OFFSET(Sheet1!K$2,$A24,0)</f>
        <v>6965</v>
      </c>
      <c r="F24" s="5">
        <f ca="1">OFFSET(Sheet1!L$2,$A24,0)</f>
        <v>80</v>
      </c>
      <c r="G24" s="5">
        <f t="shared" ca="1" si="0"/>
        <v>6885</v>
      </c>
      <c r="H24" s="2">
        <f t="shared" ca="1" si="1"/>
        <v>321.625</v>
      </c>
      <c r="I24" s="5">
        <f t="shared" ca="1" si="2"/>
        <v>7719</v>
      </c>
      <c r="J24" s="4">
        <f t="shared" ca="1" si="3"/>
        <v>0.89195491643995339</v>
      </c>
      <c r="L24" s="2">
        <f t="shared" ca="1" si="4"/>
        <v>9.4315068493150687</v>
      </c>
      <c r="M24" s="2">
        <f t="shared" ca="1" si="5"/>
        <v>1.1424657534246574</v>
      </c>
      <c r="N24" s="6"/>
      <c r="O24" s="4"/>
    </row>
    <row r="25" spans="1:15" x14ac:dyDescent="0.2">
      <c r="A25">
        <f t="shared" si="6"/>
        <v>230</v>
      </c>
      <c r="B25" t="str">
        <f ca="1">OFFSET(Sheet1!H$2,$A25,0)</f>
        <v>hhdc2$site: EP 10 Bancroft Cl.csv</v>
      </c>
      <c r="C25" s="3">
        <f ca="1">OFFSET(Sheet1!I$2,$A25,0)</f>
        <v>41551.541666666664</v>
      </c>
      <c r="D25" s="3">
        <f ca="1">OFFSET(Sheet1!J$2,$A25,0)</f>
        <v>41912.5</v>
      </c>
      <c r="E25" s="5">
        <f ca="1">OFFSET(Sheet1!K$2,$A25,0)</f>
        <v>7851</v>
      </c>
      <c r="F25" s="5">
        <f ca="1">OFFSET(Sheet1!L$2,$A25,0)</f>
        <v>0</v>
      </c>
      <c r="G25" s="5">
        <f t="shared" ca="1" si="0"/>
        <v>7851</v>
      </c>
      <c r="H25" s="2">
        <f t="shared" ca="1" si="1"/>
        <v>360.95833333333576</v>
      </c>
      <c r="I25" s="5">
        <f t="shared" ca="1" si="2"/>
        <v>8663.0000000000582</v>
      </c>
      <c r="J25" s="4">
        <f t="shared" ca="1" si="3"/>
        <v>0.90626803647696497</v>
      </c>
      <c r="L25" s="2">
        <f t="shared" ca="1" si="4"/>
        <v>10.754794520547945</v>
      </c>
      <c r="M25" s="2">
        <f t="shared" ca="1" si="5"/>
        <v>1.1123287671233673</v>
      </c>
      <c r="N25" s="6"/>
      <c r="O25" s="4"/>
    </row>
    <row r="26" spans="1:15" x14ac:dyDescent="0.2">
      <c r="A26">
        <f t="shared" si="6"/>
        <v>240</v>
      </c>
      <c r="B26" t="str">
        <f ca="1">OFFSET(Sheet1!H$2,$A26,0)</f>
        <v>hhdc2$site: EP 12 Fairbrother Court.csv</v>
      </c>
      <c r="C26" s="3">
        <f ca="1">OFFSET(Sheet1!I$2,$A26,0)</f>
        <v>41548.5</v>
      </c>
      <c r="D26" s="3">
        <f ca="1">OFFSET(Sheet1!J$2,$A26,0)</f>
        <v>41912.5</v>
      </c>
      <c r="E26" s="5">
        <f ca="1">OFFSET(Sheet1!K$2,$A26,0)</f>
        <v>7644</v>
      </c>
      <c r="F26" s="5">
        <f ca="1">OFFSET(Sheet1!L$2,$A26,0)</f>
        <v>5</v>
      </c>
      <c r="G26" s="5">
        <f t="shared" ca="1" si="0"/>
        <v>7639</v>
      </c>
      <c r="H26" s="2">
        <f t="shared" ca="1" si="1"/>
        <v>364</v>
      </c>
      <c r="I26" s="5">
        <f t="shared" ca="1" si="2"/>
        <v>8736</v>
      </c>
      <c r="J26" s="4">
        <f t="shared" ca="1" si="3"/>
        <v>0.87442765567765568</v>
      </c>
      <c r="L26" s="2">
        <f t="shared" ca="1" si="4"/>
        <v>10.464383561643835</v>
      </c>
      <c r="M26" s="2">
        <f t="shared" ca="1" si="5"/>
        <v>1.5027397260273982</v>
      </c>
      <c r="N26" s="6"/>
      <c r="O26" s="4"/>
    </row>
    <row r="27" spans="1:15" x14ac:dyDescent="0.2">
      <c r="A27">
        <f t="shared" si="6"/>
        <v>250</v>
      </c>
      <c r="B27" t="str">
        <f ca="1">OFFSET(Sheet1!H$2,$A27,0)</f>
        <v>hhdc2$site: EP 40A Norfolk Rd.csv</v>
      </c>
      <c r="C27" s="3">
        <f ca="1">OFFSET(Sheet1!I$2,$A27,0)</f>
        <v>41547.125</v>
      </c>
      <c r="D27" s="3">
        <f ca="1">OFFSET(Sheet1!J$2,$A27,0)</f>
        <v>41912.5</v>
      </c>
      <c r="E27" s="5">
        <f ca="1">OFFSET(Sheet1!K$2,$A27,0)</f>
        <v>6598</v>
      </c>
      <c r="F27" s="5">
        <f ca="1">OFFSET(Sheet1!L$2,$A27,0)</f>
        <v>97</v>
      </c>
      <c r="G27" s="5">
        <f t="shared" ca="1" si="0"/>
        <v>6501</v>
      </c>
      <c r="H27" s="2">
        <f t="shared" ca="1" si="1"/>
        <v>365.375</v>
      </c>
      <c r="I27" s="5">
        <f t="shared" ca="1" si="2"/>
        <v>8769</v>
      </c>
      <c r="J27" s="4">
        <f t="shared" ca="1" si="3"/>
        <v>0.74136161477933626</v>
      </c>
      <c r="L27" s="2">
        <f t="shared" ca="1" si="4"/>
        <v>8.9054794520547951</v>
      </c>
      <c r="M27" s="2">
        <f t="shared" ca="1" si="5"/>
        <v>3.1068493150684908</v>
      </c>
      <c r="N27" s="6"/>
      <c r="O27" s="4"/>
    </row>
    <row r="28" spans="1:15" x14ac:dyDescent="0.2">
      <c r="A28">
        <f t="shared" si="6"/>
        <v>260</v>
      </c>
      <c r="B28" t="str">
        <f ca="1">OFFSET(Sheet1!H$2,$A28,0)</f>
        <v>hhdc2$site: EP 5 Ventnor Close.csv</v>
      </c>
      <c r="C28" s="3">
        <f ca="1">OFFSET(Sheet1!I$2,$A28,0)</f>
        <v>41584.625</v>
      </c>
      <c r="D28" s="3">
        <f ca="1">OFFSET(Sheet1!J$2,$A28,0)</f>
        <v>41912.5</v>
      </c>
      <c r="E28" s="5">
        <f ca="1">OFFSET(Sheet1!K$2,$A28,0)</f>
        <v>6657</v>
      </c>
      <c r="F28" s="5">
        <f ca="1">OFFSET(Sheet1!L$2,$A28,0)</f>
        <v>129</v>
      </c>
      <c r="G28" s="5">
        <f t="shared" ca="1" si="0"/>
        <v>6528</v>
      </c>
      <c r="H28" s="2">
        <f t="shared" ca="1" si="1"/>
        <v>327.875</v>
      </c>
      <c r="I28" s="5">
        <f t="shared" ca="1" si="2"/>
        <v>7869</v>
      </c>
      <c r="J28" s="4">
        <f t="shared" ca="1" si="3"/>
        <v>0.82958444529165076</v>
      </c>
      <c r="L28" s="2">
        <f t="shared" ca="1" si="4"/>
        <v>8.9424657534246581</v>
      </c>
      <c r="M28" s="2">
        <f t="shared" ca="1" si="5"/>
        <v>1.836986301369862</v>
      </c>
      <c r="N28" s="6"/>
      <c r="O28" s="4"/>
    </row>
    <row r="29" spans="1:15" x14ac:dyDescent="0.2">
      <c r="A29">
        <f t="shared" si="6"/>
        <v>270</v>
      </c>
      <c r="B29" t="str">
        <f ca="1">OFFSET(Sheet1!H$2,$A29,0)</f>
        <v>hhdc2$site: EP 53 Melrose  Close.csv</v>
      </c>
      <c r="C29" s="3">
        <f ca="1">OFFSET(Sheet1!I$2,$A29,0)</f>
        <v>41547.125</v>
      </c>
      <c r="D29" s="3">
        <f ca="1">OFFSET(Sheet1!J$2,$A29,0)</f>
        <v>41912.5</v>
      </c>
      <c r="E29" s="5">
        <f ca="1">OFFSET(Sheet1!K$2,$A29,0)</f>
        <v>8269</v>
      </c>
      <c r="F29" s="5">
        <f ca="1">OFFSET(Sheet1!L$2,$A29,0)</f>
        <v>112</v>
      </c>
      <c r="G29" s="5">
        <f t="shared" ca="1" si="0"/>
        <v>8157</v>
      </c>
      <c r="H29" s="2">
        <f t="shared" ca="1" si="1"/>
        <v>365.375</v>
      </c>
      <c r="I29" s="5">
        <f t="shared" ca="1" si="2"/>
        <v>8769</v>
      </c>
      <c r="J29" s="4">
        <f t="shared" ca="1" si="3"/>
        <v>0.93020868970236059</v>
      </c>
      <c r="L29" s="2">
        <f t="shared" ca="1" si="4"/>
        <v>11.173972602739727</v>
      </c>
      <c r="M29" s="2">
        <f t="shared" ca="1" si="5"/>
        <v>0.83835616438355842</v>
      </c>
      <c r="N29" s="6"/>
      <c r="O29" s="4"/>
    </row>
    <row r="30" spans="1:15" x14ac:dyDescent="0.2">
      <c r="A30">
        <f t="shared" si="6"/>
        <v>280</v>
      </c>
      <c r="B30" t="str">
        <f ca="1">OFFSET(Sheet1!H$2,$A30,0)</f>
        <v>hhdc2$site: EP 9 Coopers Close.csv</v>
      </c>
      <c r="C30" s="3">
        <f ca="1">OFFSET(Sheet1!I$2,$A30,0)</f>
        <v>41547.125</v>
      </c>
      <c r="D30" s="3">
        <f ca="1">OFFSET(Sheet1!J$2,$A30,0)</f>
        <v>41912.5</v>
      </c>
      <c r="E30" s="5">
        <f ca="1">OFFSET(Sheet1!K$2,$A30,0)</f>
        <v>8288</v>
      </c>
      <c r="F30" s="5">
        <f ca="1">OFFSET(Sheet1!L$2,$A30,0)</f>
        <v>54</v>
      </c>
      <c r="G30" s="5">
        <f t="shared" ca="1" si="0"/>
        <v>8234</v>
      </c>
      <c r="H30" s="2">
        <f t="shared" ca="1" si="1"/>
        <v>365.375</v>
      </c>
      <c r="I30" s="5">
        <f t="shared" ca="1" si="2"/>
        <v>8769</v>
      </c>
      <c r="J30" s="4">
        <f t="shared" ca="1" si="3"/>
        <v>0.93898962253392637</v>
      </c>
      <c r="L30" s="2">
        <f t="shared" ca="1" si="4"/>
        <v>11.27945205479452</v>
      </c>
      <c r="M30" s="2">
        <f t="shared" ca="1" si="5"/>
        <v>0.73287671232876583</v>
      </c>
      <c r="N30" s="6"/>
      <c r="O30" s="4"/>
    </row>
    <row r="31" spans="1:15" x14ac:dyDescent="0.2">
      <c r="A31">
        <f t="shared" si="6"/>
        <v>290</v>
      </c>
      <c r="B31" t="str">
        <f ca="1">OFFSET(Sheet1!H$2,$A31,0)</f>
        <v>hhdc2$site: EP Priesthawes Svce.csv</v>
      </c>
      <c r="C31" s="3">
        <f ca="1">OFFSET(Sheet1!I$2,$A31,0)</f>
        <v>41646.458333333336</v>
      </c>
      <c r="D31" s="3">
        <f ca="1">OFFSET(Sheet1!J$2,$A31,0)</f>
        <v>41912.416666666664</v>
      </c>
      <c r="E31" s="5">
        <f ca="1">OFFSET(Sheet1!K$2,$A31,0)</f>
        <v>4242</v>
      </c>
      <c r="F31" s="5">
        <f ca="1">OFFSET(Sheet1!L$2,$A31,0)</f>
        <v>4242</v>
      </c>
      <c r="G31" s="5">
        <f t="shared" ca="1" si="0"/>
        <v>0</v>
      </c>
      <c r="H31" s="2">
        <f t="shared" ca="1" si="1"/>
        <v>265.95833333332848</v>
      </c>
      <c r="I31" s="5">
        <f t="shared" ca="1" si="2"/>
        <v>6382.9999999998836</v>
      </c>
      <c r="J31" s="4">
        <f t="shared" ca="1" si="3"/>
        <v>0</v>
      </c>
      <c r="L31" s="2">
        <f t="shared" ca="1" si="4"/>
        <v>0</v>
      </c>
      <c r="M31" s="2">
        <f t="shared" ca="1" si="5"/>
        <v>8.7465753424656736</v>
      </c>
      <c r="N31" s="6"/>
      <c r="O31" s="4"/>
    </row>
    <row r="32" spans="1:15" x14ac:dyDescent="0.2">
      <c r="A32">
        <f t="shared" si="6"/>
        <v>300</v>
      </c>
      <c r="B32" t="str">
        <f ca="1">OFFSET(Sheet1!H$2,$A32,0)</f>
        <v>hhdc2$site: Fairview Rd Scott Cl F1.csv</v>
      </c>
      <c r="C32" s="3">
        <f ca="1">OFFSET(Sheet1!I$2,$A32,0)</f>
        <v>41547.125</v>
      </c>
      <c r="D32" s="3">
        <f ca="1">OFFSET(Sheet1!J$2,$A32,0)</f>
        <v>41912.5</v>
      </c>
      <c r="E32" s="5">
        <f ca="1">OFFSET(Sheet1!K$2,$A32,0)</f>
        <v>8311</v>
      </c>
      <c r="F32" s="5">
        <f ca="1">OFFSET(Sheet1!L$2,$A32,0)</f>
        <v>342</v>
      </c>
      <c r="G32" s="5">
        <f t="shared" ca="1" si="0"/>
        <v>7969</v>
      </c>
      <c r="H32" s="2">
        <f t="shared" ca="1" si="1"/>
        <v>365.375</v>
      </c>
      <c r="I32" s="5">
        <f t="shared" ca="1" si="2"/>
        <v>8769</v>
      </c>
      <c r="J32" s="4">
        <f t="shared" ca="1" si="3"/>
        <v>0.90876952902269359</v>
      </c>
      <c r="L32" s="2">
        <f t="shared" ca="1" si="4"/>
        <v>10.916438356164385</v>
      </c>
      <c r="M32" s="2">
        <f t="shared" ca="1" si="5"/>
        <v>1.0958904109589014</v>
      </c>
      <c r="N32" s="6"/>
      <c r="O32" s="4"/>
    </row>
    <row r="33" spans="1:15" x14ac:dyDescent="0.2">
      <c r="A33">
        <f t="shared" si="6"/>
        <v>310</v>
      </c>
      <c r="B33" t="str">
        <f ca="1">OFFSET(Sheet1!H$2,$A33,0)</f>
        <v>hhdc2$site: Fairview Rd Unknown Fdr.csv</v>
      </c>
      <c r="C33" s="3">
        <f ca="1">OFFSET(Sheet1!I$2,$A33,0)</f>
        <v>41547.125</v>
      </c>
      <c r="D33" s="3">
        <f ca="1">OFFSET(Sheet1!J$2,$A33,0)</f>
        <v>41912.5</v>
      </c>
      <c r="E33" s="5">
        <f ca="1">OFFSET(Sheet1!K$2,$A33,0)</f>
        <v>6604</v>
      </c>
      <c r="F33" s="5">
        <f ca="1">OFFSET(Sheet1!L$2,$A33,0)</f>
        <v>393</v>
      </c>
      <c r="G33" s="5">
        <f t="shared" ca="1" si="0"/>
        <v>6211</v>
      </c>
      <c r="H33" s="2">
        <f t="shared" ca="1" si="1"/>
        <v>365.375</v>
      </c>
      <c r="I33" s="5">
        <f t="shared" ca="1" si="2"/>
        <v>8769</v>
      </c>
      <c r="J33" s="4">
        <f t="shared" ca="1" si="3"/>
        <v>0.70829056905006271</v>
      </c>
      <c r="L33" s="2">
        <f t="shared" ca="1" si="4"/>
        <v>8.508219178082193</v>
      </c>
      <c r="M33" s="2">
        <f t="shared" ca="1" si="5"/>
        <v>3.5041095890410929</v>
      </c>
      <c r="N33" s="6"/>
      <c r="O33" s="4"/>
    </row>
    <row r="34" spans="1:15" x14ac:dyDescent="0.2">
      <c r="A34">
        <f t="shared" si="6"/>
        <v>320</v>
      </c>
      <c r="B34" t="str">
        <f ca="1">OFFSET(Sheet1!H$2,$A34,0)</f>
        <v>hhdc2$site: Forest Rd FREast.csv</v>
      </c>
      <c r="C34" s="3">
        <f ca="1">OFFSET(Sheet1!I$2,$A34,0)</f>
        <v>41547.125</v>
      </c>
      <c r="D34" s="3">
        <f ca="1">OFFSET(Sheet1!J$2,$A34,0)</f>
        <v>41912.458333333336</v>
      </c>
      <c r="E34" s="5">
        <f ca="1">OFFSET(Sheet1!K$2,$A34,0)</f>
        <v>6678</v>
      </c>
      <c r="F34" s="5">
        <f ca="1">OFFSET(Sheet1!L$2,$A34,0)</f>
        <v>144</v>
      </c>
      <c r="G34" s="5">
        <f t="shared" ca="1" si="0"/>
        <v>6534</v>
      </c>
      <c r="H34" s="2">
        <f t="shared" ca="1" si="1"/>
        <v>365.33333333333576</v>
      </c>
      <c r="I34" s="5">
        <f t="shared" ca="1" si="2"/>
        <v>8768.0000000000582</v>
      </c>
      <c r="J34" s="4">
        <f t="shared" ca="1" si="3"/>
        <v>0.74520985401459361</v>
      </c>
      <c r="L34" s="2">
        <f t="shared" ca="1" si="4"/>
        <v>8.9506849315068493</v>
      </c>
      <c r="M34" s="2">
        <f t="shared" ca="1" si="5"/>
        <v>3.0616438356164366</v>
      </c>
      <c r="N34" s="6"/>
      <c r="O34" s="4"/>
    </row>
    <row r="35" spans="1:15" x14ac:dyDescent="0.2">
      <c r="A35">
        <f t="shared" si="6"/>
        <v>330</v>
      </c>
      <c r="B35" t="str">
        <f ca="1">OFFSET(Sheet1!H$2,$A35,0)</f>
        <v>hhdc2$site: Forest Rd Geranium Walk.csv</v>
      </c>
      <c r="C35" s="3">
        <f ca="1">OFFSET(Sheet1!I$2,$A35,0)</f>
        <v>41547.125</v>
      </c>
      <c r="D35" s="3">
        <f ca="1">OFFSET(Sheet1!J$2,$A35,0)</f>
        <v>41912.5</v>
      </c>
      <c r="E35" s="5">
        <f ca="1">OFFSET(Sheet1!K$2,$A35,0)</f>
        <v>6592</v>
      </c>
      <c r="F35" s="5">
        <f ca="1">OFFSET(Sheet1!L$2,$A35,0)</f>
        <v>54</v>
      </c>
      <c r="G35" s="5">
        <f t="shared" ca="1" si="0"/>
        <v>6538</v>
      </c>
      <c r="H35" s="2">
        <f t="shared" ca="1" si="1"/>
        <v>365.375</v>
      </c>
      <c r="I35" s="5">
        <f t="shared" ca="1" si="2"/>
        <v>8769</v>
      </c>
      <c r="J35" s="4">
        <f t="shared" ca="1" si="3"/>
        <v>0.74558102406203675</v>
      </c>
      <c r="L35" s="2">
        <f t="shared" ca="1" si="4"/>
        <v>8.9561643835616458</v>
      </c>
      <c r="M35" s="2">
        <f t="shared" ca="1" si="5"/>
        <v>3.0561643835616401</v>
      </c>
      <c r="N35" s="6"/>
      <c r="O35" s="4"/>
    </row>
    <row r="36" spans="1:15" x14ac:dyDescent="0.2">
      <c r="A36">
        <f t="shared" si="6"/>
        <v>340</v>
      </c>
      <c r="B36" t="str">
        <f ca="1">OFFSET(Sheet1!H$2,$A36,0)</f>
        <v>hhdc2$site: Forest Rd LB261.csv</v>
      </c>
      <c r="C36" s="3">
        <f ca="1">OFFSET(Sheet1!I$2,$A36,0)</f>
        <v>41547.125</v>
      </c>
      <c r="D36" s="3">
        <f ca="1">OFFSET(Sheet1!J$2,$A36,0)</f>
        <v>41693.208333333336</v>
      </c>
      <c r="E36" s="5">
        <f ca="1">OFFSET(Sheet1!K$2,$A36,0)</f>
        <v>3102</v>
      </c>
      <c r="F36" s="5">
        <f ca="1">OFFSET(Sheet1!L$2,$A36,0)</f>
        <v>31</v>
      </c>
      <c r="G36" s="5">
        <f t="shared" ca="1" si="0"/>
        <v>3071</v>
      </c>
      <c r="H36" s="2">
        <f t="shared" ca="1" si="1"/>
        <v>146.08333333333576</v>
      </c>
      <c r="I36" s="5">
        <f t="shared" ca="1" si="2"/>
        <v>3506.0000000000582</v>
      </c>
      <c r="J36" s="4">
        <f t="shared" ca="1" si="3"/>
        <v>0.87592698231601507</v>
      </c>
      <c r="L36" s="2">
        <f t="shared" ca="1" si="4"/>
        <v>4.2068493150684931</v>
      </c>
      <c r="M36" s="2">
        <f t="shared" ca="1" si="5"/>
        <v>7.8054794520547928</v>
      </c>
      <c r="N36" s="6"/>
      <c r="O36" s="4"/>
    </row>
    <row r="37" spans="1:15" x14ac:dyDescent="0.2">
      <c r="A37">
        <f t="shared" si="6"/>
        <v>350</v>
      </c>
      <c r="B37" t="str">
        <f ca="1">OFFSET(Sheet1!H$2,$A37,0)</f>
        <v>hhdc2$site: Forest Rd South.csv</v>
      </c>
      <c r="C37" s="3">
        <f ca="1">OFFSET(Sheet1!I$2,$A37,0)</f>
        <v>41547.125</v>
      </c>
      <c r="D37" s="3">
        <f ca="1">OFFSET(Sheet1!J$2,$A37,0)</f>
        <v>41912.458333333336</v>
      </c>
      <c r="E37" s="5">
        <f ca="1">OFFSET(Sheet1!K$2,$A37,0)</f>
        <v>6644</v>
      </c>
      <c r="F37" s="5">
        <f ca="1">OFFSET(Sheet1!L$2,$A37,0)</f>
        <v>82</v>
      </c>
      <c r="G37" s="5">
        <f t="shared" ca="1" si="0"/>
        <v>6562</v>
      </c>
      <c r="H37" s="2">
        <f t="shared" ca="1" si="1"/>
        <v>365.33333333333576</v>
      </c>
      <c r="I37" s="5">
        <f t="shared" ca="1" si="2"/>
        <v>8768.0000000000582</v>
      </c>
      <c r="J37" s="4">
        <f t="shared" ca="1" si="3"/>
        <v>0.74840328467152784</v>
      </c>
      <c r="L37" s="2">
        <f t="shared" ca="1" si="4"/>
        <v>8.9890410958904123</v>
      </c>
      <c r="M37" s="2">
        <f t="shared" ca="1" si="5"/>
        <v>3.0232876712328736</v>
      </c>
      <c r="N37" s="6"/>
      <c r="O37" s="4"/>
    </row>
    <row r="38" spans="1:15" x14ac:dyDescent="0.2">
      <c r="A38">
        <f t="shared" si="6"/>
        <v>360</v>
      </c>
      <c r="B38" t="str">
        <f ca="1">OFFSET(Sheet1!H$2,$A38,0)</f>
        <v>hhdc2$site: Maple Dr E Chestnum T MD.csv</v>
      </c>
      <c r="C38" s="3">
        <f ca="1">OFFSET(Sheet1!I$2,$A38,0)</f>
        <v>41547.125</v>
      </c>
      <c r="D38" s="3">
        <f ca="1">OFFSET(Sheet1!J$2,$A38,0)</f>
        <v>41912.458333333336</v>
      </c>
      <c r="E38" s="5">
        <f ca="1">OFFSET(Sheet1!K$2,$A38,0)</f>
        <v>9098</v>
      </c>
      <c r="F38" s="5">
        <f ca="1">OFFSET(Sheet1!L$2,$A38,0)</f>
        <v>1552</v>
      </c>
      <c r="G38" s="5">
        <f t="shared" ca="1" si="0"/>
        <v>7546</v>
      </c>
      <c r="H38" s="2">
        <f t="shared" ca="1" si="1"/>
        <v>365.33333333333576</v>
      </c>
      <c r="I38" s="5">
        <f t="shared" ca="1" si="2"/>
        <v>8768.0000000000582</v>
      </c>
      <c r="J38" s="4">
        <f t="shared" ca="1" si="3"/>
        <v>0.86062956204378993</v>
      </c>
      <c r="L38" s="2">
        <f t="shared" ca="1" si="4"/>
        <v>10.336986301369864</v>
      </c>
      <c r="M38" s="2">
        <f t="shared" ca="1" si="5"/>
        <v>1.6753424657534222</v>
      </c>
      <c r="N38" s="6"/>
      <c r="O38" s="4"/>
    </row>
    <row r="39" spans="1:15" x14ac:dyDescent="0.2">
      <c r="A39">
        <f t="shared" si="6"/>
        <v>370</v>
      </c>
      <c r="B39" t="str">
        <f ca="1">OFFSET(Sheet1!H$2,$A39,0)</f>
        <v>hhdc2$site: Maple Dr E Willows T Blackthorns F2.csv</v>
      </c>
      <c r="C39" s="3">
        <f ca="1">OFFSET(Sheet1!I$2,$A39,0)</f>
        <v>41547.125</v>
      </c>
      <c r="D39" s="3">
        <f ca="1">OFFSET(Sheet1!J$2,$A39,0)</f>
        <v>41912.458333333336</v>
      </c>
      <c r="E39" s="5">
        <f ca="1">OFFSET(Sheet1!K$2,$A39,0)</f>
        <v>6578</v>
      </c>
      <c r="F39" s="5">
        <f ca="1">OFFSET(Sheet1!L$2,$A39,0)</f>
        <v>768</v>
      </c>
      <c r="G39" s="5">
        <f t="shared" ca="1" si="0"/>
        <v>5810</v>
      </c>
      <c r="H39" s="2">
        <f t="shared" ca="1" si="1"/>
        <v>365.33333333333576</v>
      </c>
      <c r="I39" s="5">
        <f t="shared" ca="1" si="2"/>
        <v>8768.0000000000582</v>
      </c>
      <c r="J39" s="4">
        <f t="shared" ca="1" si="3"/>
        <v>0.66263686131386423</v>
      </c>
      <c r="L39" s="2">
        <f t="shared" ca="1" si="4"/>
        <v>7.9589041095890423</v>
      </c>
      <c r="M39" s="2">
        <f t="shared" ca="1" si="5"/>
        <v>4.0534246575342436</v>
      </c>
      <c r="N39" s="6"/>
      <c r="O39" s="4"/>
    </row>
    <row r="40" spans="1:15" x14ac:dyDescent="0.2">
      <c r="A40">
        <f t="shared" si="6"/>
        <v>380</v>
      </c>
      <c r="B40" t="str">
        <f ca="1">OFFSET(Sheet1!H$2,$A40,0)</f>
        <v>hhdc2$site: Old Mill Nordelph OHL SVCE.csv</v>
      </c>
      <c r="C40" s="3">
        <f ca="1">OFFSET(Sheet1!I$2,$A40,0)</f>
        <v>41587.458333333336</v>
      </c>
      <c r="D40" s="3">
        <f ca="1">OFFSET(Sheet1!J$2,$A40,0)</f>
        <v>41912.458333333336</v>
      </c>
      <c r="E40" s="5">
        <f ca="1">OFFSET(Sheet1!K$2,$A40,0)</f>
        <v>7678</v>
      </c>
      <c r="F40" s="5">
        <f ca="1">OFFSET(Sheet1!L$2,$A40,0)</f>
        <v>2649</v>
      </c>
      <c r="G40" s="5">
        <f t="shared" ca="1" si="0"/>
        <v>5029</v>
      </c>
      <c r="H40" s="2">
        <f t="shared" ca="1" si="1"/>
        <v>325</v>
      </c>
      <c r="I40" s="5">
        <f t="shared" ca="1" si="2"/>
        <v>7800</v>
      </c>
      <c r="J40" s="4">
        <f t="shared" ca="1" si="3"/>
        <v>0.6447435897435897</v>
      </c>
      <c r="L40" s="2">
        <f t="shared" ca="1" si="4"/>
        <v>6.88904109589041</v>
      </c>
      <c r="M40" s="2">
        <f t="shared" ca="1" si="5"/>
        <v>3.7972602739725234</v>
      </c>
      <c r="N40" s="6"/>
      <c r="O40" s="4"/>
    </row>
    <row r="41" spans="1:15" x14ac:dyDescent="0.2">
      <c r="A41">
        <f t="shared" si="6"/>
        <v>390</v>
      </c>
      <c r="B41" t="str">
        <f ca="1">OFFSET(Sheet1!H$2,$A41,0)</f>
        <v>hhdc2$site: Old Mill Nordelph SS.csv</v>
      </c>
      <c r="C41" s="3">
        <f ca="1">OFFSET(Sheet1!I$2,$A41,0)</f>
        <v>41547.125</v>
      </c>
      <c r="D41" s="3">
        <f ca="1">OFFSET(Sheet1!J$2,$A41,0)</f>
        <v>41860.083333333336</v>
      </c>
      <c r="E41" s="5">
        <f ca="1">OFFSET(Sheet1!K$2,$A41,0)</f>
        <v>7090</v>
      </c>
      <c r="F41" s="5">
        <f ca="1">OFFSET(Sheet1!L$2,$A41,0)</f>
        <v>1396</v>
      </c>
      <c r="G41" s="5">
        <f t="shared" ca="1" si="0"/>
        <v>5694</v>
      </c>
      <c r="H41" s="2">
        <f t="shared" ca="1" si="1"/>
        <v>312.95833333333576</v>
      </c>
      <c r="I41" s="5">
        <f t="shared" ca="1" si="2"/>
        <v>7511.0000000000582</v>
      </c>
      <c r="J41" s="4">
        <f t="shared" ca="1" si="3"/>
        <v>0.75808813739847636</v>
      </c>
      <c r="L41" s="2">
        <f t="shared" ca="1" si="4"/>
        <v>7.8000000000000007</v>
      </c>
      <c r="M41" s="2">
        <f t="shared" ca="1" si="5"/>
        <v>4.2123287671232852</v>
      </c>
      <c r="N41" s="6"/>
      <c r="O41" s="4"/>
    </row>
    <row r="42" spans="1:15" x14ac:dyDescent="0.2">
      <c r="A42">
        <f t="shared" si="6"/>
        <v>400</v>
      </c>
      <c r="B42" t="str">
        <f ca="1">OFFSET(Sheet1!H$2,$A42,0)</f>
        <v>hhdc2$site: Priesthawes Service.csv</v>
      </c>
      <c r="C42" s="3" t="str">
        <f ca="1">OFFSET(Sheet1!I$2,$A42,0)</f>
        <v>NA</v>
      </c>
      <c r="D42" s="3" t="str">
        <f ca="1">OFFSET(Sheet1!J$2,$A42,0)</f>
        <v>NA</v>
      </c>
      <c r="J42" s="4"/>
      <c r="N42" s="6"/>
      <c r="O42" s="4"/>
    </row>
    <row r="43" spans="1:15" x14ac:dyDescent="0.2">
      <c r="A43">
        <f t="shared" si="6"/>
        <v>410</v>
      </c>
      <c r="B43" t="str">
        <f ca="1">OFFSET(Sheet1!H$2,$A43,0)</f>
        <v>hhdc2$site: Priesthawes Unknown F P2.csv</v>
      </c>
      <c r="C43" s="3">
        <f ca="1">OFFSET(Sheet1!I$2,$A43,0)</f>
        <v>41547.125</v>
      </c>
      <c r="D43" s="3">
        <f ca="1">OFFSET(Sheet1!J$2,$A43,0)</f>
        <v>41906.958333333336</v>
      </c>
      <c r="E43" s="5">
        <f ca="1">OFFSET(Sheet1!K$2,$A43,0)</f>
        <v>10600</v>
      </c>
      <c r="F43" s="5">
        <f ca="1">OFFSET(Sheet1!L$2,$A43,0)</f>
        <v>2667</v>
      </c>
      <c r="G43" s="5">
        <f t="shared" ca="1" si="0"/>
        <v>7933</v>
      </c>
      <c r="H43" s="2">
        <f t="shared" ca="1" si="1"/>
        <v>359.83333333333576</v>
      </c>
      <c r="I43" s="5">
        <f t="shared" ca="1" si="2"/>
        <v>8636.0000000000582</v>
      </c>
      <c r="J43" s="4">
        <f t="shared" ca="1" si="3"/>
        <v>0.91859657248725646</v>
      </c>
      <c r="L43" s="2">
        <f t="shared" ca="1" si="4"/>
        <v>10.867123287671234</v>
      </c>
      <c r="M43" s="2">
        <f t="shared" ca="1" si="5"/>
        <v>1.1452054794520521</v>
      </c>
      <c r="N43" s="6"/>
      <c r="O43" s="4"/>
    </row>
    <row r="44" spans="1:15" x14ac:dyDescent="0.2">
      <c r="A44">
        <f t="shared" si="6"/>
        <v>420</v>
      </c>
      <c r="B44" t="str">
        <f ca="1">OFFSET(Sheet1!H$2,$A44,0)</f>
        <v>hhdc2$site: Rambling Ct C Drive BI.csv</v>
      </c>
      <c r="C44" s="3">
        <f ca="1">OFFSET(Sheet1!I$2,$A44,0)</f>
        <v>41547.125</v>
      </c>
      <c r="D44" s="3">
        <f ca="1">OFFSET(Sheet1!J$2,$A44,0)</f>
        <v>41912.5</v>
      </c>
      <c r="E44" s="5">
        <f ca="1">OFFSET(Sheet1!K$2,$A44,0)</f>
        <v>8332</v>
      </c>
      <c r="F44" s="5">
        <f ca="1">OFFSET(Sheet1!L$2,$A44,0)</f>
        <v>2411</v>
      </c>
      <c r="G44" s="5">
        <f t="shared" ca="1" si="0"/>
        <v>5921</v>
      </c>
      <c r="H44" s="2">
        <f t="shared" ca="1" si="1"/>
        <v>365.375</v>
      </c>
      <c r="I44" s="5">
        <f t="shared" ca="1" si="2"/>
        <v>8769</v>
      </c>
      <c r="J44" s="4">
        <f t="shared" ca="1" si="3"/>
        <v>0.67521952332078916</v>
      </c>
      <c r="L44" s="2">
        <f t="shared" ca="1" si="4"/>
        <v>8.1109589041095909</v>
      </c>
      <c r="M44" s="2">
        <f t="shared" ca="1" si="5"/>
        <v>3.901369863013695</v>
      </c>
      <c r="N44" s="6"/>
      <c r="O44" s="4"/>
    </row>
    <row r="45" spans="1:15" x14ac:dyDescent="0.2">
      <c r="A45">
        <f t="shared" si="6"/>
        <v>430</v>
      </c>
      <c r="B45" t="str">
        <f ca="1">OFFSET(Sheet1!H$2,$A45,0)</f>
        <v>hhdc2$site: Rambling Ct Howlands BJ.csv</v>
      </c>
      <c r="C45" s="3">
        <f ca="1">OFFSET(Sheet1!I$2,$A45,0)</f>
        <v>41547.125</v>
      </c>
      <c r="D45" s="3">
        <f ca="1">OFFSET(Sheet1!J$2,$A45,0)</f>
        <v>41912.5</v>
      </c>
      <c r="E45" s="5">
        <f ca="1">OFFSET(Sheet1!K$2,$A45,0)</f>
        <v>10148</v>
      </c>
      <c r="F45" s="5">
        <f ca="1">OFFSET(Sheet1!L$2,$A45,0)</f>
        <v>2519</v>
      </c>
      <c r="G45" s="5">
        <f t="shared" ca="1" si="0"/>
        <v>7629</v>
      </c>
      <c r="H45" s="2">
        <f t="shared" ca="1" si="1"/>
        <v>365.375</v>
      </c>
      <c r="I45" s="5">
        <f t="shared" ca="1" si="2"/>
        <v>8769</v>
      </c>
      <c r="J45" s="4">
        <f t="shared" ca="1" si="3"/>
        <v>0.86999657885733839</v>
      </c>
      <c r="L45" s="2">
        <f t="shared" ca="1" si="4"/>
        <v>10.450684931506849</v>
      </c>
      <c r="M45" s="2">
        <f t="shared" ca="1" si="5"/>
        <v>1.5616438356164366</v>
      </c>
      <c r="N45" s="6"/>
      <c r="O45" s="4"/>
    </row>
    <row r="46" spans="1:15" x14ac:dyDescent="0.2">
      <c r="A46">
        <f t="shared" si="6"/>
        <v>440</v>
      </c>
      <c r="B46" t="str">
        <f ca="1">OFFSET(Sheet1!H$2,$A46,0)</f>
        <v>hhdc2$site: Rambling Ct Howlands BK.csv</v>
      </c>
      <c r="C46" s="3">
        <f ca="1">OFFSET(Sheet1!I$2,$A46,0)</f>
        <v>41547.125</v>
      </c>
      <c r="D46" s="3">
        <f ca="1">OFFSET(Sheet1!J$2,$A46,0)</f>
        <v>41912.5</v>
      </c>
      <c r="E46" s="5">
        <f ca="1">OFFSET(Sheet1!K$2,$A46,0)</f>
        <v>9291</v>
      </c>
      <c r="F46" s="5">
        <f ca="1">OFFSET(Sheet1!L$2,$A46,0)</f>
        <v>2689</v>
      </c>
      <c r="G46" s="5">
        <f t="shared" ca="1" si="0"/>
        <v>6602</v>
      </c>
      <c r="H46" s="2">
        <f t="shared" ca="1" si="1"/>
        <v>365.375</v>
      </c>
      <c r="I46" s="5">
        <f t="shared" ca="1" si="2"/>
        <v>8769</v>
      </c>
      <c r="J46" s="4">
        <f t="shared" ca="1" si="3"/>
        <v>0.75287946174022125</v>
      </c>
      <c r="L46" s="2">
        <f t="shared" ca="1" si="4"/>
        <v>9.0438356164383542</v>
      </c>
      <c r="M46" s="2">
        <f t="shared" ca="1" si="5"/>
        <v>2.9684931506849317</v>
      </c>
      <c r="N46" s="6"/>
      <c r="O46" s="4"/>
    </row>
    <row r="47" spans="1:15" x14ac:dyDescent="0.2">
      <c r="A47">
        <f t="shared" si="6"/>
        <v>450</v>
      </c>
      <c r="B47" t="str">
        <f ca="1">OFFSET(Sheet1!H$2,$A47,0)</f>
        <v>hhdc2$site: Rambling Ct RC4.csv</v>
      </c>
      <c r="C47" s="3">
        <f ca="1">OFFSET(Sheet1!I$2,$A47,0)</f>
        <v>41547.125</v>
      </c>
      <c r="D47" s="3">
        <f ca="1">OFFSET(Sheet1!J$2,$A47,0)</f>
        <v>41912.5</v>
      </c>
      <c r="E47" s="5">
        <f ca="1">OFFSET(Sheet1!K$2,$A47,0)</f>
        <v>10085</v>
      </c>
      <c r="F47" s="5">
        <f ca="1">OFFSET(Sheet1!L$2,$A47,0)</f>
        <v>2168</v>
      </c>
      <c r="G47" s="5">
        <f t="shared" ca="1" si="0"/>
        <v>7917</v>
      </c>
      <c r="H47" s="2">
        <f t="shared" ca="1" si="1"/>
        <v>365.375</v>
      </c>
      <c r="I47" s="5">
        <f t="shared" ca="1" si="2"/>
        <v>8769</v>
      </c>
      <c r="J47" s="4">
        <f t="shared" ca="1" si="3"/>
        <v>0.90283954840916869</v>
      </c>
      <c r="L47" s="2">
        <f t="shared" ca="1" si="4"/>
        <v>10.845205479452055</v>
      </c>
      <c r="M47" s="2">
        <f t="shared" ca="1" si="5"/>
        <v>1.167123287671231</v>
      </c>
      <c r="N47" s="6"/>
      <c r="O47" s="4"/>
    </row>
    <row r="48" spans="1:15" x14ac:dyDescent="0.2">
      <c r="A48">
        <f t="shared" si="6"/>
        <v>460</v>
      </c>
      <c r="B48" t="str">
        <f ca="1">OFFSET(Sheet1!H$2,$A48,0)</f>
        <v>hhdc2$site: Rookery Fm INA 15,18 F1.csv</v>
      </c>
      <c r="C48" s="3">
        <f ca="1">OFFSET(Sheet1!I$2,$A48,0)</f>
        <v>41547.125</v>
      </c>
      <c r="D48" s="3">
        <f ca="1">OFFSET(Sheet1!J$2,$A48,0)</f>
        <v>41912.458333333336</v>
      </c>
      <c r="E48" s="5">
        <f ca="1">OFFSET(Sheet1!K$2,$A48,0)</f>
        <v>7715</v>
      </c>
      <c r="F48" s="5">
        <f ca="1">OFFSET(Sheet1!L$2,$A48,0)</f>
        <v>444</v>
      </c>
      <c r="G48" s="5">
        <f t="shared" ca="1" si="0"/>
        <v>7271</v>
      </c>
      <c r="H48" s="2">
        <f t="shared" ca="1" si="1"/>
        <v>365.33333333333576</v>
      </c>
      <c r="I48" s="5">
        <f t="shared" ca="1" si="2"/>
        <v>8768.0000000000582</v>
      </c>
      <c r="J48" s="4">
        <f t="shared" ca="1" si="3"/>
        <v>0.82926551094889955</v>
      </c>
      <c r="L48" s="2">
        <f t="shared" ca="1" si="4"/>
        <v>9.9602739726027387</v>
      </c>
      <c r="M48" s="2">
        <f t="shared" ca="1" si="5"/>
        <v>2.0520547945205472</v>
      </c>
      <c r="N48" s="6"/>
      <c r="O48" s="4"/>
    </row>
    <row r="49" spans="1:15" x14ac:dyDescent="0.2">
      <c r="A49">
        <f t="shared" si="6"/>
        <v>470</v>
      </c>
      <c r="B49" t="str">
        <f ca="1">OFFSET(Sheet1!H$2,$A49,0)</f>
        <v>hhdc2$site: Rookery Fm INA Units 11,12,14F2.csv</v>
      </c>
      <c r="C49" s="3">
        <f ca="1">OFFSET(Sheet1!I$2,$A49,0)</f>
        <v>41547.125</v>
      </c>
      <c r="D49" s="3">
        <f ca="1">OFFSET(Sheet1!J$2,$A49,0)</f>
        <v>41912.5</v>
      </c>
      <c r="E49" s="5">
        <f ca="1">OFFSET(Sheet1!K$2,$A49,0)</f>
        <v>7358</v>
      </c>
      <c r="F49" s="5">
        <f ca="1">OFFSET(Sheet1!L$2,$A49,0)</f>
        <v>63</v>
      </c>
      <c r="G49" s="5">
        <f t="shared" ca="1" si="0"/>
        <v>7295</v>
      </c>
      <c r="H49" s="2">
        <f t="shared" ca="1" si="1"/>
        <v>365.375</v>
      </c>
      <c r="I49" s="5">
        <f t="shared" ca="1" si="2"/>
        <v>8769</v>
      </c>
      <c r="J49" s="4">
        <f t="shared" ca="1" si="3"/>
        <v>0.83190785722431293</v>
      </c>
      <c r="L49" s="2">
        <f t="shared" ca="1" si="4"/>
        <v>9.9931506849315053</v>
      </c>
      <c r="M49" s="2">
        <f t="shared" ca="1" si="5"/>
        <v>2.0191780821917806</v>
      </c>
      <c r="N49" s="6"/>
      <c r="O49" s="4"/>
    </row>
    <row r="50" spans="1:15" x14ac:dyDescent="0.2">
      <c r="A50">
        <f t="shared" si="6"/>
        <v>480</v>
      </c>
      <c r="B50" t="str">
        <f ca="1">OFFSET(Sheet1!H$2,$A50,0)</f>
        <v>hhdc2$site: Southcroft F085.csv</v>
      </c>
      <c r="C50" s="3">
        <f ca="1">OFFSET(Sheet1!I$2,$A50,0)</f>
        <v>41547.125</v>
      </c>
      <c r="D50" s="3">
        <f ca="1">OFFSET(Sheet1!J$2,$A50,0)</f>
        <v>41912.5</v>
      </c>
      <c r="E50" s="5">
        <f ca="1">OFFSET(Sheet1!K$2,$A50,0)</f>
        <v>8102</v>
      </c>
      <c r="F50" s="5">
        <f ca="1">OFFSET(Sheet1!L$2,$A50,0)</f>
        <v>50</v>
      </c>
      <c r="G50" s="5">
        <f t="shared" ca="1" si="0"/>
        <v>8052</v>
      </c>
      <c r="H50" s="2">
        <f t="shared" ca="1" si="1"/>
        <v>365.375</v>
      </c>
      <c r="I50" s="5">
        <f t="shared" ca="1" si="2"/>
        <v>8769</v>
      </c>
      <c r="J50" s="4">
        <f t="shared" ca="1" si="3"/>
        <v>0.91823469038658911</v>
      </c>
      <c r="L50" s="2">
        <f t="shared" ca="1" si="4"/>
        <v>11.03013698630137</v>
      </c>
      <c r="M50" s="2">
        <f t="shared" ca="1" si="5"/>
        <v>0.98219178082191583</v>
      </c>
      <c r="N50" s="6"/>
      <c r="O50" s="4"/>
    </row>
    <row r="51" spans="1:15" x14ac:dyDescent="0.2">
      <c r="A51">
        <f t="shared" si="6"/>
        <v>490</v>
      </c>
      <c r="B51" t="str">
        <f ca="1">OFFSET(Sheet1!H$2,$A51,0)</f>
        <v>hhdc2$site: Southcroft Pond Cl F83.csv</v>
      </c>
      <c r="C51" s="3">
        <f ca="1">OFFSET(Sheet1!I$2,$A51,0)</f>
        <v>41547.125</v>
      </c>
      <c r="D51" s="3">
        <f ca="1">OFFSET(Sheet1!J$2,$A51,0)</f>
        <v>41912.5</v>
      </c>
      <c r="E51" s="5">
        <f ca="1">OFFSET(Sheet1!K$2,$A51,0)</f>
        <v>8068</v>
      </c>
      <c r="F51" s="5">
        <f ca="1">OFFSET(Sheet1!L$2,$A51,0)</f>
        <v>53</v>
      </c>
      <c r="G51" s="5">
        <f t="shared" ca="1" si="0"/>
        <v>8015</v>
      </c>
      <c r="H51" s="2">
        <f t="shared" ca="1" si="1"/>
        <v>365.375</v>
      </c>
      <c r="I51" s="5">
        <f t="shared" ca="1" si="2"/>
        <v>8769</v>
      </c>
      <c r="J51" s="4">
        <f t="shared" ca="1" si="3"/>
        <v>0.91401528110388874</v>
      </c>
      <c r="L51" s="2">
        <f t="shared" ca="1" si="4"/>
        <v>10.979452054794519</v>
      </c>
      <c r="M51" s="2">
        <f t="shared" ca="1" si="5"/>
        <v>1.0328767123287665</v>
      </c>
      <c r="N51" s="6"/>
      <c r="O51" s="4"/>
    </row>
    <row r="52" spans="1:15" x14ac:dyDescent="0.2">
      <c r="A52">
        <f t="shared" si="6"/>
        <v>500</v>
      </c>
      <c r="B52" t="str">
        <f ca="1">OFFSET(Sheet1!H$2,$A52,0)</f>
        <v>hhdc2$site: Southcroft West Croft F82.csv</v>
      </c>
      <c r="C52" s="3">
        <f ca="1">OFFSET(Sheet1!I$2,$A52,0)</f>
        <v>41547.125</v>
      </c>
      <c r="D52" s="3">
        <f ca="1">OFFSET(Sheet1!J$2,$A52,0)</f>
        <v>41912.5</v>
      </c>
      <c r="E52" s="5">
        <f ca="1">OFFSET(Sheet1!K$2,$A52,0)</f>
        <v>8884</v>
      </c>
      <c r="F52" s="5">
        <f ca="1">OFFSET(Sheet1!L$2,$A52,0)</f>
        <v>934</v>
      </c>
      <c r="G52" s="5">
        <f t="shared" ca="1" si="0"/>
        <v>7950</v>
      </c>
      <c r="H52" s="2">
        <f t="shared" ca="1" si="1"/>
        <v>365.375</v>
      </c>
      <c r="I52" s="5">
        <f t="shared" ca="1" si="2"/>
        <v>8769</v>
      </c>
      <c r="J52" s="4">
        <f t="shared" ca="1" si="3"/>
        <v>0.90660280533698256</v>
      </c>
      <c r="L52" s="2">
        <f t="shared" ca="1" si="4"/>
        <v>10.890410958904109</v>
      </c>
      <c r="M52" s="2">
        <f t="shared" ca="1" si="5"/>
        <v>1.1219178082191767</v>
      </c>
      <c r="N52" s="6"/>
      <c r="O52" s="4"/>
    </row>
    <row r="53" spans="1:15" x14ac:dyDescent="0.2">
      <c r="A53">
        <f t="shared" si="6"/>
        <v>510</v>
      </c>
      <c r="B53" t="str">
        <f ca="1">OFFSET(Sheet1!H$2,$A53,0)</f>
        <v>hhdc2$site: Suffolk Rd Admirals Way.csv</v>
      </c>
      <c r="C53" s="3">
        <f ca="1">OFFSET(Sheet1!I$2,$A53,0)</f>
        <v>41547.125</v>
      </c>
      <c r="D53" s="3">
        <f ca="1">OFFSET(Sheet1!J$2,$A53,0)</f>
        <v>41912.458333333336</v>
      </c>
      <c r="E53" s="5">
        <f ca="1">OFFSET(Sheet1!K$2,$A53,0)</f>
        <v>8747</v>
      </c>
      <c r="F53" s="5">
        <f ca="1">OFFSET(Sheet1!L$2,$A53,0)</f>
        <v>961</v>
      </c>
      <c r="G53" s="5">
        <f t="shared" ca="1" si="0"/>
        <v>7786</v>
      </c>
      <c r="H53" s="2">
        <f t="shared" ca="1" si="1"/>
        <v>365.33333333333576</v>
      </c>
      <c r="I53" s="5">
        <f t="shared" ca="1" si="2"/>
        <v>8768.0000000000582</v>
      </c>
      <c r="J53" s="4">
        <f t="shared" ca="1" si="3"/>
        <v>0.88800182481751233</v>
      </c>
      <c r="L53" s="2">
        <f t="shared" ca="1" si="4"/>
        <v>10.665753424657535</v>
      </c>
      <c r="M53" s="2">
        <f t="shared" ca="1" si="5"/>
        <v>1.3465753424657514</v>
      </c>
      <c r="N53" s="6"/>
      <c r="O53" s="4"/>
    </row>
    <row r="54" spans="1:15" x14ac:dyDescent="0.2">
      <c r="A54">
        <f t="shared" si="6"/>
        <v>520</v>
      </c>
      <c r="B54" t="str">
        <f ca="1">OFFSET(Sheet1!H$2,$A54,0)</f>
        <v>hhdc2$site: Suffolk Rd Albion Terr LB.csv</v>
      </c>
      <c r="C54" s="3">
        <f ca="1">OFFSET(Sheet1!I$2,$A54,0)</f>
        <v>41547.125</v>
      </c>
      <c r="D54" s="3">
        <f ca="1">OFFSET(Sheet1!J$2,$A54,0)</f>
        <v>41912.458333333336</v>
      </c>
      <c r="E54" s="5">
        <f ca="1">OFFSET(Sheet1!K$2,$A54,0)</f>
        <v>9040</v>
      </c>
      <c r="F54" s="5">
        <f ca="1">OFFSET(Sheet1!L$2,$A54,0)</f>
        <v>1253</v>
      </c>
      <c r="G54" s="5">
        <f t="shared" ca="1" si="0"/>
        <v>7787</v>
      </c>
      <c r="H54" s="2">
        <f t="shared" ca="1" si="1"/>
        <v>365.33333333333576</v>
      </c>
      <c r="I54" s="5">
        <f t="shared" ca="1" si="2"/>
        <v>8768.0000000000582</v>
      </c>
      <c r="J54" s="4">
        <f t="shared" ca="1" si="3"/>
        <v>0.88811587591240282</v>
      </c>
      <c r="L54" s="2">
        <f t="shared" ca="1" si="4"/>
        <v>10.667123287671233</v>
      </c>
      <c r="M54" s="2">
        <f t="shared" ca="1" si="5"/>
        <v>1.3452054794520532</v>
      </c>
      <c r="N54" s="6"/>
      <c r="O54" s="4"/>
    </row>
    <row r="55" spans="1:15" x14ac:dyDescent="0.2">
      <c r="A55">
        <f t="shared" si="6"/>
        <v>530</v>
      </c>
      <c r="B55" t="str">
        <f ca="1">OFFSET(Sheet1!H$2,$A55,0)</f>
        <v>hhdc2$site: Suffolk Rd SWay LB.csv</v>
      </c>
      <c r="C55" s="3">
        <f ca="1">OFFSET(Sheet1!I$2,$A55,0)</f>
        <v>41547.125</v>
      </c>
      <c r="D55" s="3">
        <f ca="1">OFFSET(Sheet1!J$2,$A55,0)</f>
        <v>41912.458333333336</v>
      </c>
      <c r="E55" s="5">
        <f ca="1">OFFSET(Sheet1!K$2,$A55,0)</f>
        <v>7045</v>
      </c>
      <c r="F55" s="5">
        <f ca="1">OFFSET(Sheet1!L$2,$A55,0)</f>
        <v>574</v>
      </c>
      <c r="G55" s="5">
        <f t="shared" ca="1" si="0"/>
        <v>6471</v>
      </c>
      <c r="H55" s="2">
        <f t="shared" ca="1" si="1"/>
        <v>365.33333333333576</v>
      </c>
      <c r="I55" s="5">
        <f t="shared" ca="1" si="2"/>
        <v>8768.0000000000582</v>
      </c>
      <c r="J55" s="4">
        <f t="shared" ca="1" si="3"/>
        <v>0.73802463503649141</v>
      </c>
      <c r="L55" s="2">
        <f t="shared" ca="1" si="4"/>
        <v>8.8643835616438356</v>
      </c>
      <c r="M55" s="2">
        <f t="shared" ca="1" si="5"/>
        <v>3.1479452054794503</v>
      </c>
      <c r="N55" s="6"/>
      <c r="O55" s="4"/>
    </row>
    <row r="56" spans="1:15" x14ac:dyDescent="0.2">
      <c r="A56">
        <f t="shared" si="6"/>
        <v>540</v>
      </c>
      <c r="B56" t="str">
        <f ca="1">OFFSET(Sheet1!H$2,$A56,0)</f>
        <v>hhdc2$site: Suffolk Rd to LB.csv</v>
      </c>
      <c r="C56" s="3">
        <f ca="1">OFFSET(Sheet1!I$2,$A56,0)</f>
        <v>41547.125</v>
      </c>
      <c r="D56" s="3">
        <f ca="1">OFFSET(Sheet1!J$2,$A56,0)</f>
        <v>41912.458333333336</v>
      </c>
      <c r="E56" s="5">
        <f ca="1">OFFSET(Sheet1!K$2,$A56,0)</f>
        <v>8613</v>
      </c>
      <c r="F56" s="5">
        <f ca="1">OFFSET(Sheet1!L$2,$A56,0)</f>
        <v>700</v>
      </c>
      <c r="G56" s="5">
        <f t="shared" ca="1" si="0"/>
        <v>7913</v>
      </c>
      <c r="H56" s="2">
        <f t="shared" ca="1" si="1"/>
        <v>365.33333333333576</v>
      </c>
      <c r="I56" s="5">
        <f t="shared" ca="1" si="2"/>
        <v>8768.0000000000582</v>
      </c>
      <c r="J56" s="4">
        <f t="shared" ca="1" si="3"/>
        <v>0.90248631386860712</v>
      </c>
      <c r="L56" s="2">
        <f t="shared" ca="1" si="4"/>
        <v>10.839726027397258</v>
      </c>
      <c r="M56" s="2">
        <f t="shared" ca="1" si="5"/>
        <v>1.1726027397260275</v>
      </c>
      <c r="N56" s="6"/>
      <c r="O56" s="4"/>
    </row>
    <row r="57" spans="1:15" x14ac:dyDescent="0.2">
      <c r="A57">
        <f t="shared" si="6"/>
        <v>550</v>
      </c>
      <c r="B57" t="str">
        <f ca="1">OFFSET(Sheet1!H$2,$A57,0)</f>
        <v>hhdc2$site: U Staplefield Cmn P1.csv</v>
      </c>
      <c r="C57" s="3">
        <f ca="1">OFFSET(Sheet1!I$2,$A57,0)</f>
        <v>41547.125</v>
      </c>
      <c r="D57" s="3">
        <f ca="1">OFFSET(Sheet1!J$2,$A57,0)</f>
        <v>41912.458333333336</v>
      </c>
      <c r="E57" s="5">
        <f ca="1">OFFSET(Sheet1!K$2,$A57,0)</f>
        <v>7850</v>
      </c>
      <c r="F57" s="5">
        <f ca="1">OFFSET(Sheet1!L$2,$A57,0)</f>
        <v>1493</v>
      </c>
      <c r="G57" s="5">
        <f t="shared" ca="1" si="0"/>
        <v>6357</v>
      </c>
      <c r="H57" s="2">
        <f t="shared" ca="1" si="1"/>
        <v>365.33333333333576</v>
      </c>
      <c r="I57" s="5">
        <f t="shared" ca="1" si="2"/>
        <v>8768.0000000000582</v>
      </c>
      <c r="J57" s="4">
        <f t="shared" ca="1" si="3"/>
        <v>0.7250228102189733</v>
      </c>
      <c r="L57" s="2">
        <f t="shared" ca="1" si="4"/>
        <v>8.7082191780821923</v>
      </c>
      <c r="M57" s="2">
        <f t="shared" ca="1" si="5"/>
        <v>3.3041095890410936</v>
      </c>
      <c r="N57" s="6"/>
      <c r="O57" s="4"/>
    </row>
    <row r="58" spans="1:15" x14ac:dyDescent="0.2">
      <c r="A58">
        <f t="shared" si="6"/>
        <v>560</v>
      </c>
      <c r="B58" t="str">
        <f ca="1">OFFSET(Sheet1!H$2,$A58,0)</f>
        <v>hhdc2$site: Village Bircham Newton P1.csv</v>
      </c>
      <c r="C58" s="3">
        <f ca="1">OFFSET(Sheet1!I$2,$A58,0)</f>
        <v>41547.125</v>
      </c>
      <c r="D58" s="3">
        <f ca="1">OFFSET(Sheet1!J$2,$A58,0)</f>
        <v>41911.708333333336</v>
      </c>
      <c r="E58" s="5">
        <f ca="1">OFFSET(Sheet1!K$2,$A58,0)</f>
        <v>7693</v>
      </c>
      <c r="F58" s="5">
        <f ca="1">OFFSET(Sheet1!L$2,$A58,0)</f>
        <v>1430</v>
      </c>
      <c r="G58" s="5">
        <f t="shared" ca="1" si="0"/>
        <v>6263</v>
      </c>
      <c r="H58" s="2">
        <f t="shared" ca="1" si="1"/>
        <v>364.58333333333576</v>
      </c>
      <c r="I58" s="5">
        <f t="shared" ca="1" si="2"/>
        <v>8750.0000000000582</v>
      </c>
      <c r="J58" s="4">
        <f t="shared" ca="1" si="3"/>
        <v>0.71577142857142384</v>
      </c>
      <c r="L58" s="2">
        <f t="shared" ca="1" si="4"/>
        <v>8.579452054794519</v>
      </c>
      <c r="M58" s="2">
        <f t="shared" ca="1" si="5"/>
        <v>3.4328767123287669</v>
      </c>
      <c r="N58" s="6"/>
      <c r="O58" s="4"/>
    </row>
    <row r="59" spans="1:15" x14ac:dyDescent="0.2">
      <c r="A59">
        <f t="shared" si="6"/>
        <v>570</v>
      </c>
      <c r="B59" t="str">
        <f ca="1">OFFSET(Sheet1!H$2,$A59,0)</f>
        <v>hhdc2$site: Village Bircham Service.csv</v>
      </c>
      <c r="C59" s="3">
        <f ca="1">OFFSET(Sheet1!I$2,$A59,0)</f>
        <v>41547.125</v>
      </c>
      <c r="D59" s="3">
        <f ca="1">OFFSET(Sheet1!J$2,$A59,0)</f>
        <v>41912.5</v>
      </c>
      <c r="E59" s="5">
        <f ca="1">OFFSET(Sheet1!K$2,$A59,0)</f>
        <v>2634</v>
      </c>
      <c r="F59" s="5">
        <f ca="1">OFFSET(Sheet1!L$2,$A59,0)</f>
        <v>88</v>
      </c>
      <c r="G59" s="5">
        <f t="shared" ca="1" si="0"/>
        <v>2546</v>
      </c>
      <c r="H59" s="2">
        <f t="shared" ca="1" si="1"/>
        <v>365.375</v>
      </c>
      <c r="I59" s="5">
        <f t="shared" ca="1" si="2"/>
        <v>8769</v>
      </c>
      <c r="J59" s="4">
        <f t="shared" ca="1" si="3"/>
        <v>0.29034097388527769</v>
      </c>
      <c r="L59" s="2">
        <f t="shared" ca="1" si="4"/>
        <v>3.4876712328767123</v>
      </c>
      <c r="M59" s="2">
        <f t="shared" ca="1" si="5"/>
        <v>8.5246575342465736</v>
      </c>
      <c r="N59" s="6"/>
      <c r="O59" s="4"/>
    </row>
    <row r="60" spans="1:15" x14ac:dyDescent="0.2">
      <c r="A60">
        <f t="shared" si="6"/>
        <v>580</v>
      </c>
      <c r="B60" t="str">
        <f ca="1">OFFSET(Sheet1!H$2,$A60,0)</f>
        <v>hhdc2$site: Warninglid Lane.csv</v>
      </c>
      <c r="C60" s="3">
        <f ca="1">OFFSET(Sheet1!I$2,$A60,0)</f>
        <v>41587.5</v>
      </c>
      <c r="D60" s="3">
        <f ca="1">OFFSET(Sheet1!J$2,$A60,0)</f>
        <v>41912.416666666664</v>
      </c>
      <c r="E60" s="5">
        <f ca="1">OFFSET(Sheet1!K$2,$A60,0)</f>
        <v>320</v>
      </c>
      <c r="F60" s="5">
        <f ca="1">OFFSET(Sheet1!L$2,$A60,0)</f>
        <v>168</v>
      </c>
      <c r="G60" s="5">
        <f t="shared" ca="1" si="0"/>
        <v>152</v>
      </c>
      <c r="H60" s="2">
        <f t="shared" ca="1" si="1"/>
        <v>324.91666666666424</v>
      </c>
      <c r="I60" s="5">
        <f t="shared" ca="1" si="2"/>
        <v>7797.9999999999418</v>
      </c>
      <c r="J60" s="4">
        <f t="shared" ca="1" si="3"/>
        <v>1.9492177481405634E-2</v>
      </c>
      <c r="L60" s="2">
        <f t="shared" ca="1" si="4"/>
        <v>0.20821917808219179</v>
      </c>
      <c r="M60" s="2">
        <f t="shared" ca="1" si="5"/>
        <v>10.476712328767123</v>
      </c>
      <c r="N60" s="6"/>
      <c r="O60" s="4"/>
    </row>
    <row r="61" spans="1:15" x14ac:dyDescent="0.2">
      <c r="A61">
        <f t="shared" si="6"/>
        <v>590</v>
      </c>
      <c r="B61" t="str">
        <f ca="1">OFFSET(Sheet1!H$2,$A61,0)</f>
        <v>hhdc2$site: YMCA F4.csv</v>
      </c>
      <c r="C61" s="3">
        <f ca="1">OFFSET(Sheet1!I$2,$A61,0)</f>
        <v>41547.125</v>
      </c>
      <c r="D61" s="3">
        <f ca="1">OFFSET(Sheet1!J$2,$A61,0)</f>
        <v>41912.5</v>
      </c>
      <c r="E61" s="5">
        <f ca="1">OFFSET(Sheet1!K$2,$A61,0)</f>
        <v>7411</v>
      </c>
      <c r="F61" s="5">
        <f ca="1">OFFSET(Sheet1!L$2,$A61,0)</f>
        <v>7411</v>
      </c>
      <c r="G61" s="5">
        <f t="shared" ca="1" si="0"/>
        <v>0</v>
      </c>
      <c r="H61" s="2">
        <f t="shared" ca="1" si="1"/>
        <v>365.375</v>
      </c>
      <c r="I61" s="5">
        <f t="shared" ca="1" si="2"/>
        <v>8769</v>
      </c>
      <c r="J61" s="4">
        <f t="shared" ca="1" si="3"/>
        <v>0</v>
      </c>
      <c r="L61" s="2">
        <f t="shared" ca="1" si="4"/>
        <v>0</v>
      </c>
      <c r="M61" s="2">
        <f t="shared" ca="1" si="5"/>
        <v>12.012328767123286</v>
      </c>
      <c r="N61" s="6"/>
      <c r="O61" s="4"/>
    </row>
    <row r="62" spans="1:15" x14ac:dyDescent="0.2">
      <c r="A62">
        <f t="shared" si="6"/>
        <v>600</v>
      </c>
      <c r="B62" t="str">
        <f ca="1">OFFSET(Sheet1!H$2,$A62,0)</f>
        <v>hhdc2$site: YMCA MC S.csv</v>
      </c>
      <c r="C62" s="3">
        <f ca="1">OFFSET(Sheet1!I$2,$A62,0)</f>
        <v>41547.125</v>
      </c>
      <c r="D62" s="3">
        <f ca="1">OFFSET(Sheet1!J$2,$A62,0)</f>
        <v>41912.458333333336</v>
      </c>
      <c r="E62" s="5">
        <f ca="1">OFFSET(Sheet1!K$2,$A62,0)</f>
        <v>7383</v>
      </c>
      <c r="F62" s="5">
        <f ca="1">OFFSET(Sheet1!L$2,$A62,0)</f>
        <v>656</v>
      </c>
      <c r="G62" s="5">
        <f t="shared" ca="1" si="0"/>
        <v>6727</v>
      </c>
      <c r="H62" s="2">
        <f t="shared" ca="1" si="1"/>
        <v>365.33333333333576</v>
      </c>
      <c r="I62" s="5">
        <f t="shared" ca="1" si="2"/>
        <v>8768.0000000000582</v>
      </c>
      <c r="J62" s="4">
        <f t="shared" ca="1" si="3"/>
        <v>0.76722171532846206</v>
      </c>
      <c r="L62" s="2">
        <f t="shared" ca="1" si="4"/>
        <v>9.2150684931506852</v>
      </c>
      <c r="M62" s="2">
        <f t="shared" ca="1" si="5"/>
        <v>2.7972602739726007</v>
      </c>
      <c r="N62" s="6"/>
      <c r="O62" s="4"/>
    </row>
    <row r="63" spans="1:15" x14ac:dyDescent="0.2">
      <c r="A63">
        <f t="shared" si="6"/>
        <v>610</v>
      </c>
      <c r="B63" t="str">
        <f ca="1">OFFSET(Sheet1!H$2,$A63,0)</f>
        <v>hhdc2$site: YMCA MCN.csv</v>
      </c>
      <c r="C63" s="3">
        <f ca="1">OFFSET(Sheet1!I$2,$A63,0)</f>
        <v>41547.125</v>
      </c>
      <c r="D63" s="3">
        <f ca="1">OFFSET(Sheet1!J$2,$A63,0)</f>
        <v>41912.5</v>
      </c>
      <c r="E63" s="5">
        <f ca="1">OFFSET(Sheet1!K$2,$A63,0)</f>
        <v>7343</v>
      </c>
      <c r="F63" s="5">
        <f ca="1">OFFSET(Sheet1!L$2,$A63,0)</f>
        <v>373</v>
      </c>
      <c r="G63" s="5">
        <f t="shared" ca="1" si="0"/>
        <v>6970</v>
      </c>
      <c r="H63" s="2">
        <f t="shared" ca="1" si="1"/>
        <v>365.375</v>
      </c>
      <c r="I63" s="5">
        <f t="shared" ca="1" si="2"/>
        <v>8769</v>
      </c>
      <c r="J63" s="4">
        <f t="shared" ca="1" si="3"/>
        <v>0.79484547838978215</v>
      </c>
      <c r="L63" s="2">
        <f t="shared" ca="1" si="4"/>
        <v>9.5479452054794525</v>
      </c>
      <c r="M63" s="2">
        <f t="shared" ca="1" si="5"/>
        <v>2.4643835616438334</v>
      </c>
      <c r="N63" s="6"/>
      <c r="O63" s="4"/>
    </row>
    <row r="64" spans="1:15" x14ac:dyDescent="0.2">
      <c r="A64">
        <f t="shared" si="6"/>
        <v>620</v>
      </c>
      <c r="B64" t="str">
        <f ca="1">OFFSET(Sheet1!H$2,$A64,0)</f>
        <v>hhdc2$site: YMCA UNKNOWN F2.csv</v>
      </c>
      <c r="C64" s="3">
        <f ca="1">OFFSET(Sheet1!I$2,$A64,0)</f>
        <v>41547.125</v>
      </c>
      <c r="D64" s="3">
        <f ca="1">OFFSET(Sheet1!J$2,$A64,0)</f>
        <v>41912.5</v>
      </c>
      <c r="E64" s="5">
        <f ca="1">OFFSET(Sheet1!K$2,$A64,0)</f>
        <v>14571</v>
      </c>
      <c r="F64" s="5">
        <f ca="1">OFFSET(Sheet1!L$2,$A64,0)</f>
        <v>14571</v>
      </c>
      <c r="G64" s="5">
        <f t="shared" ca="1" si="0"/>
        <v>0</v>
      </c>
      <c r="H64" s="2">
        <f t="shared" ca="1" si="1"/>
        <v>365.375</v>
      </c>
      <c r="I64" s="5">
        <f t="shared" ca="1" si="2"/>
        <v>8769</v>
      </c>
      <c r="J64" s="4">
        <f t="shared" ca="1" si="3"/>
        <v>0</v>
      </c>
      <c r="L64" s="2">
        <f t="shared" ca="1" si="4"/>
        <v>0</v>
      </c>
      <c r="M64" s="2">
        <f t="shared" ca="1" si="5"/>
        <v>12.012328767123286</v>
      </c>
      <c r="N64" s="6"/>
      <c r="O64" s="4"/>
    </row>
    <row r="65" spans="5:9" x14ac:dyDescent="0.2">
      <c r="E65" s="5">
        <f ca="1">SUM(E2:E64)</f>
        <v>477754</v>
      </c>
      <c r="F65" s="5">
        <f ca="1">SUM(F2:F64)</f>
        <v>67670</v>
      </c>
      <c r="G65" s="5">
        <f ca="1">SUM(G2:G64)</f>
        <v>410084</v>
      </c>
      <c r="I65" s="5">
        <f ca="1">SUM(I2:I64)</f>
        <v>529063.00000000116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Chart3</vt:lpstr>
      <vt:lpstr>Sheet1!Half_hour_data_import_summary_FINAL_1</vt:lpstr>
    </vt:vector>
  </TitlesOfParts>
  <Company>UK Power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Li-Wen Yip</dc:creator>
  <cp:lastModifiedBy>Li-Wen Yip</cp:lastModifiedBy>
  <dcterms:created xsi:type="dcterms:W3CDTF">2014-10-13T12:35:11Z</dcterms:created>
  <dcterms:modified xsi:type="dcterms:W3CDTF">2014-10-13T14:46:04Z</dcterms:modified>
</cp:coreProperties>
</file>