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alyonfrance.sharepoint.com/sites/Hexanax/Documents partages/General/ALIA/"/>
    </mc:Choice>
  </mc:AlternateContent>
  <xr:revisionPtr revIDLastSave="554" documentId="8_{FC143E50-F5BE-E44B-855E-FA74D3F7D195}" xr6:coauthVersionLast="47" xr6:coauthVersionMax="47" xr10:uidLastSave="{5F83573F-1208-4D9B-AE49-63B09CB941E1}"/>
  <bookViews>
    <workbookView xWindow="-110" yWindow="-110" windowWidth="21820" windowHeight="13900" xr2:uid="{8A2FD3CF-0B1D-EA43-A972-068F98E0EA5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2" i="1" l="1"/>
  <c r="F193" i="1"/>
  <c r="F194" i="1"/>
  <c r="F195" i="1"/>
  <c r="F191" i="1"/>
  <c r="E192" i="1"/>
  <c r="E193" i="1"/>
  <c r="E194" i="1"/>
  <c r="E195" i="1"/>
  <c r="E191" i="1"/>
  <c r="D193" i="1"/>
  <c r="D194" i="1"/>
  <c r="D195" i="1"/>
  <c r="D192" i="1"/>
  <c r="D191" i="1"/>
  <c r="D180" i="1"/>
  <c r="D181" i="1"/>
  <c r="D182" i="1"/>
  <c r="D183" i="1"/>
  <c r="D179" i="1"/>
  <c r="D139" i="1"/>
  <c r="D138" i="1"/>
  <c r="D137" i="1"/>
  <c r="C161" i="1"/>
  <c r="B161" i="1"/>
  <c r="C138" i="1"/>
  <c r="B138" i="1"/>
  <c r="D158" i="1"/>
  <c r="D159" i="1"/>
  <c r="D135" i="1"/>
  <c r="D136" i="1"/>
  <c r="B148" i="1"/>
  <c r="B150" i="1"/>
  <c r="B147" i="1"/>
  <c r="C137" i="1"/>
  <c r="B137" i="1"/>
  <c r="C130" i="1"/>
  <c r="C131" i="1" s="1"/>
  <c r="B130" i="1"/>
  <c r="B131" i="1" s="1"/>
  <c r="D129" i="1"/>
  <c r="D128" i="1"/>
  <c r="C123" i="1"/>
  <c r="C124" i="1" s="1"/>
  <c r="B123" i="1"/>
  <c r="B124" i="1" s="1"/>
  <c r="D122" i="1"/>
  <c r="D121" i="1"/>
  <c r="C116" i="1"/>
  <c r="C117" i="1" s="1"/>
  <c r="B116" i="1"/>
  <c r="B117" i="1" s="1"/>
  <c r="D115" i="1"/>
  <c r="D114" i="1"/>
  <c r="C106" i="1"/>
  <c r="C107" i="1" s="1"/>
  <c r="B106" i="1"/>
  <c r="B107" i="1" s="1"/>
  <c r="D105" i="1"/>
  <c r="D104" i="1"/>
  <c r="C91" i="1"/>
  <c r="C92" i="1" s="1"/>
  <c r="B91" i="1"/>
  <c r="B92" i="1" s="1"/>
  <c r="D90" i="1"/>
  <c r="D89" i="1"/>
  <c r="B151" i="1" s="1"/>
  <c r="C84" i="1"/>
  <c r="C85" i="1" s="1"/>
  <c r="B84" i="1"/>
  <c r="B85" i="1" s="1"/>
  <c r="D83" i="1"/>
  <c r="D82" i="1"/>
  <c r="C75" i="1"/>
  <c r="C76" i="1" s="1"/>
  <c r="B75" i="1"/>
  <c r="B76" i="1" s="1"/>
  <c r="D74" i="1"/>
  <c r="D73" i="1"/>
  <c r="C67" i="1"/>
  <c r="C68" i="1" s="1"/>
  <c r="B67" i="1"/>
  <c r="B68" i="1" s="1"/>
  <c r="D66" i="1"/>
  <c r="D65" i="1"/>
  <c r="C52" i="1"/>
  <c r="C53" i="1" s="1"/>
  <c r="B52" i="1"/>
  <c r="B53" i="1" s="1"/>
  <c r="D51" i="1"/>
  <c r="B149" i="1" s="1"/>
  <c r="D50" i="1"/>
  <c r="C44" i="1"/>
  <c r="C45" i="1" s="1"/>
  <c r="B44" i="1"/>
  <c r="B45" i="1" s="1"/>
  <c r="D43" i="1"/>
  <c r="D42" i="1"/>
  <c r="C26" i="1"/>
  <c r="C27" i="1" s="1"/>
  <c r="B26" i="1"/>
  <c r="B27" i="1" s="1"/>
  <c r="D25" i="1"/>
  <c r="D24" i="1"/>
  <c r="C4" i="1"/>
  <c r="C5" i="1" s="1"/>
  <c r="B4" i="1"/>
  <c r="B5" i="1" s="1"/>
  <c r="D3" i="1"/>
  <c r="D2" i="1"/>
</calcChain>
</file>

<file path=xl/sharedStrings.xml><?xml version="1.0" encoding="utf-8"?>
<sst xmlns="http://schemas.openxmlformats.org/spreadsheetml/2006/main" count="160" uniqueCount="33">
  <si>
    <t>IA</t>
  </si>
  <si>
    <t>DefaiteCommence</t>
  </si>
  <si>
    <t>VictoireCommence</t>
  </si>
  <si>
    <t>Aléatoire</t>
  </si>
  <si>
    <t>%victoire</t>
  </si>
  <si>
    <t>Aléatoire1</t>
  </si>
  <si>
    <t>Aléatoire2</t>
  </si>
  <si>
    <t>Total</t>
  </si>
  <si>
    <t>% de victoire</t>
  </si>
  <si>
    <t>AlphaBeta dominante defense</t>
  </si>
  <si>
    <t>Minimax3 étalon</t>
  </si>
  <si>
    <t>AlphaBeta equilibrée</t>
  </si>
  <si>
    <t>AlphaBeta offensive</t>
  </si>
  <si>
    <t>Minimax3 etalon</t>
  </si>
  <si>
    <t>Algorithme Greedy</t>
  </si>
  <si>
    <t>Alphabéta dominante defense</t>
  </si>
  <si>
    <t>Alphabéta équilibrée</t>
  </si>
  <si>
    <t>Alphabéta dominante offense</t>
  </si>
  <si>
    <t>Greedy</t>
  </si>
  <si>
    <t>AlphaBeta défensive</t>
  </si>
  <si>
    <t>AlphaBeta équilibrée</t>
  </si>
  <si>
    <t>type de joueur</t>
  </si>
  <si>
    <t>Probabilité de victoire</t>
  </si>
  <si>
    <t>Total partie</t>
  </si>
  <si>
    <t>Total victoire</t>
  </si>
  <si>
    <t>VictoireSecond</t>
  </si>
  <si>
    <t>Probabilité de gagner en commençant</t>
  </si>
  <si>
    <t>Probabilité de gagner en jouant en second</t>
  </si>
  <si>
    <t>Minimax3 étalon : Minimax avec heuristique de positionnement et d'alignement + détection de la position gagnante/perdante</t>
  </si>
  <si>
    <t>Greedy : détection de la postion gagnante/perdante + attaque</t>
  </si>
  <si>
    <t>AlphaBeta défense : facteurs de 5 en défense, 5 en position, 1 en attaque, 1 en ouverture, 1 en piège du 7 et 4 en piège d'adjacence</t>
  </si>
  <si>
    <t>AlphaBeta équilibré : facteurs de 4 en défense, 4 en position, 6 en attaque, 1 en ouverture, 5 en piège du 7 et 5 en piège d'adjacence</t>
  </si>
  <si>
    <t xml:space="preserve">AlphaBeta offensive : facteurs 2 en défense, 2 en position, 6 en attaque, 1 en ouverture, 6 en piège du 6 et 2 en piège d'adjacence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</si>
</sst>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%victoire selon le type d'IA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Feuil1!$D$1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A3-F84B-BF42-7514E2BBC3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A3-F84B-BF42-7514E2BBC3A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Feuil1!$A$2:$A$3</c:f>
              <c:strCache>
                <c:ptCount val="2"/>
                <c:pt idx="0">
                  <c:v>Aléatoire1</c:v>
                </c:pt>
                <c:pt idx="1">
                  <c:v>Aléatoire2</c:v>
                </c:pt>
              </c:strCache>
            </c:strRef>
          </c:cat>
          <c:val>
            <c:numRef>
              <c:f>Feuil1!$D$2:$D$3</c:f>
              <c:numCache>
                <c:formatCode>General</c:formatCode>
                <c:ptCount val="2"/>
                <c:pt idx="0">
                  <c:v>0.50952858575727178</c:v>
                </c:pt>
                <c:pt idx="1">
                  <c:v>0.49047141424272817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2-C44E-9CEB-470FC863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Feuil1!$D$103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FC-1340-9631-8A87CBE362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EFC-1340-9631-8A87CBE36270}"/>
              </c:ext>
            </c:extLst>
          </c:dPt>
          <c:dLbls>
            <c:dLbl>
              <c:idx val="0"/>
              <c:layout>
                <c:manualLayout>
                  <c:x val="3.888888888888889E-2"/>
                  <c:y val="-5.55555555555555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FC-1340-9631-8A87CBE36270}"/>
                </c:ext>
              </c:extLst>
            </c:dLbl>
            <c:dLbl>
              <c:idx val="1"/>
              <c:layout>
                <c:manualLayout>
                  <c:x val="-5.5555555555555552E-2"/>
                  <c:y val="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FC-1340-9631-8A87CBE3627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Feuil1!$A$104:$A$105</c:f>
              <c:strCache>
                <c:ptCount val="2"/>
                <c:pt idx="0">
                  <c:v>Aléatoire</c:v>
                </c:pt>
                <c:pt idx="1">
                  <c:v>Algorithme Greedy</c:v>
                </c:pt>
              </c:strCache>
            </c:strRef>
          </c:cat>
          <c:val>
            <c:numRef>
              <c:f>Feuil1!$D$104:$D$105</c:f>
              <c:numCache>
                <c:formatCode>General</c:formatCode>
                <c:ptCount val="2"/>
                <c:pt idx="0">
                  <c:v>0.1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C-1340-9631-8A87CBE3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Feuil1!$D$120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7C-3A45-934E-FFF02BACC0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7C-3A45-934E-FFF02BACC0A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Feuil1!$A$121:$A$122</c:f>
              <c:strCache>
                <c:ptCount val="2"/>
                <c:pt idx="0">
                  <c:v>Alphabéta dominante defense</c:v>
                </c:pt>
                <c:pt idx="1">
                  <c:v>Algorithme Greedy</c:v>
                </c:pt>
              </c:strCache>
            </c:strRef>
          </c:cat>
          <c:val>
            <c:numRef>
              <c:f>Feuil1!$D$121:$D$122</c:f>
              <c:numCache>
                <c:formatCode>General</c:formatCode>
                <c:ptCount val="2"/>
                <c:pt idx="0">
                  <c:v>0.24</c:v>
                </c:pt>
                <c:pt idx="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F-1640-B2E7-F29D7CE8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Feuil1!$D$113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EF8-D449-9C11-B4E0CAC731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F8-D449-9C11-B4E0CAC731C9}"/>
              </c:ext>
            </c:extLst>
          </c:dPt>
          <c:dLbls>
            <c:dLbl>
              <c:idx val="0"/>
              <c:layout>
                <c:manualLayout>
                  <c:x val="-0.16388888888888889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F8-D449-9C11-B4E0CAC731C9}"/>
                </c:ext>
              </c:extLst>
            </c:dLbl>
            <c:dLbl>
              <c:idx val="1"/>
              <c:layout>
                <c:manualLayout>
                  <c:x val="-0.13055555555555556"/>
                  <c:y val="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F8-D449-9C11-B4E0CAC731C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Feuil1!$A$114:$A$115</c:f>
              <c:strCache>
                <c:ptCount val="2"/>
                <c:pt idx="0">
                  <c:v>Minimax3 étalon</c:v>
                </c:pt>
                <c:pt idx="1">
                  <c:v>Algorithme Greedy</c:v>
                </c:pt>
              </c:strCache>
            </c:strRef>
          </c:cat>
          <c:val>
            <c:numRef>
              <c:f>Feuil1!$D$114:$D$115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8-D449-9C11-B4E0CAC7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Feuil1!$D$127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0B-E22F-4C43-AA89-DAC3F7C79C32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0C-E22F-4C43-AA89-DAC3F7C79C32}"/>
              </c:ext>
            </c:extLst>
          </c:dPt>
          <c:cat>
            <c:strRef>
              <c:f>Feuil1!$A$128:$A$129</c:f>
              <c:strCache>
                <c:ptCount val="2"/>
                <c:pt idx="0">
                  <c:v>Alphabéta équilibrée</c:v>
                </c:pt>
                <c:pt idx="1">
                  <c:v>Algorithme Greedy</c:v>
                </c:pt>
              </c:strCache>
            </c:strRef>
          </c:cat>
          <c:val>
            <c:numRef>
              <c:f>Feuil1!$D$128:$D$129</c:f>
              <c:numCache>
                <c:formatCode>General</c:formatCode>
                <c:ptCount val="2"/>
                <c:pt idx="0">
                  <c:v>0.34</c:v>
                </c:pt>
                <c:pt idx="1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2F-4C43-AA89-DAC3F7C79C32}"/>
            </c:ext>
          </c:extLst>
        </c:ser>
        <c:ser>
          <c:idx val="0"/>
          <c:order val="1"/>
          <c:tx>
            <c:strRef>
              <c:f>Feuil1!$D$127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2F-4C43-AA89-DAC3F7C79C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2F-4C43-AA89-DAC3F7C79C3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Feuil1!$A$128:$A$129</c:f>
              <c:strCache>
                <c:ptCount val="2"/>
                <c:pt idx="0">
                  <c:v>Alphabéta équilibrée</c:v>
                </c:pt>
                <c:pt idx="1">
                  <c:v>Algorithme Greedy</c:v>
                </c:pt>
              </c:strCache>
            </c:strRef>
          </c:cat>
          <c:val>
            <c:numRef>
              <c:f>Feuil1!$D$128:$D$129</c:f>
              <c:numCache>
                <c:formatCode>General</c:formatCode>
                <c:ptCount val="2"/>
                <c:pt idx="0">
                  <c:v>0.34</c:v>
                </c:pt>
                <c:pt idx="1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7-D44D-9381-FF665CC1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Feuil1!$D$134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A5-8F41-A639-90F35AFA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A5-8F41-A639-90F35AFA65C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Feuil1!$A$135:$A$136</c:f>
              <c:strCache>
                <c:ptCount val="2"/>
                <c:pt idx="0">
                  <c:v>Alphabéta dominante offense</c:v>
                </c:pt>
                <c:pt idx="1">
                  <c:v>Algorithme Greedy</c:v>
                </c:pt>
              </c:strCache>
            </c:strRef>
          </c:cat>
          <c:val>
            <c:numRef>
              <c:f>Feuil1!$D$135:$D$136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2-6D4C-8689-F2F4095A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Probabilité de victoire contre</a:t>
            </a:r>
            <a:r>
              <a:rPr lang="fr-FR" baseline="0"/>
              <a:t> l'IA étalon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Feuil1!$A$147:$A$151</c:f>
              <c:strCache>
                <c:ptCount val="5"/>
                <c:pt idx="0">
                  <c:v>Aléatoire</c:v>
                </c:pt>
                <c:pt idx="1">
                  <c:v>Greedy</c:v>
                </c:pt>
                <c:pt idx="2">
                  <c:v>AlphaBeta défensive</c:v>
                </c:pt>
                <c:pt idx="3">
                  <c:v>AlphaBeta équilibrée</c:v>
                </c:pt>
                <c:pt idx="4">
                  <c:v>AlphaBeta offensive</c:v>
                </c:pt>
              </c:strCache>
            </c:strRef>
          </c:cat>
          <c:val>
            <c:numRef>
              <c:f>Feuil1!$B$147:$B$151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</c:v>
                </c:pt>
                <c:pt idx="2">
                  <c:v>1.020408163265306E-2</c:v>
                </c:pt>
                <c:pt idx="3">
                  <c:v>7.0000000000000007E-2</c:v>
                </c:pt>
                <c:pt idx="4">
                  <c:v>0.12371134020618557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3-8B42-BC0E-A5EDA35E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78863"/>
        <c:axId val="620376159"/>
      </c:barChart>
      <c:catAx>
        <c:axId val="6130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376159"/>
        <c:crosses val="autoZero"/>
        <c:auto val="1"/>
        <c:lblAlgn val="ctr"/>
        <c:lblOffset val="100"/>
        <c:noMultiLvlLbl val="0"/>
      </c:catAx>
      <c:valAx>
        <c:axId val="6203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07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%victoire sur 100 parties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Feuil1!$D$157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Feuil1!$A$158:$A$159</c:f>
              <c:strCache>
                <c:ptCount val="2"/>
                <c:pt idx="0">
                  <c:v>AlphaBeta défensive</c:v>
                </c:pt>
                <c:pt idx="1">
                  <c:v>AlphaBeta équilibrée</c:v>
                </c:pt>
              </c:strCache>
            </c:strRef>
          </c:cat>
          <c:val>
            <c:numRef>
              <c:f>Feuil1!$D$158:$D$159</c:f>
              <c:numCache>
                <c:formatCode>General</c:formatCode>
                <c:ptCount val="2"/>
                <c:pt idx="0">
                  <c:v>0.51</c:v>
                </c:pt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2D-422D-87A8-92B19DFE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Feuil1!$B$157</c15:sqref>
                        </c15:formulaRef>
                      </c:ext>
                    </c:extLst>
                    <c:strCache>
                      <c:ptCount val="1"/>
                      <c:pt idx="0">
                        <c:v>VictoireCommence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Feuil1!$A$158:$A$159</c15:sqref>
                        </c15:formulaRef>
                      </c:ext>
                    </c:extLst>
                    <c:strCache>
                      <c:ptCount val="2"/>
                      <c:pt idx="0">
                        <c:v>AlphaBeta défensive</c:v>
                      </c:pt>
                      <c:pt idx="1">
                        <c:v>AlphaBeta équilibrée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Feuil1!$B$158:$B$159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39</c:v>
                      </c:pt>
                      <c:pt idx="1">
                        <c:v>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2D-422D-87A8-92B19DFEC60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Feuil1!$C$157</c15:sqref>
                        </c15:formulaRef>
                      </c:ext>
                    </c:extLst>
                    <c:strCache>
                      <c:ptCount val="1"/>
                      <c:pt idx="0">
                        <c:v>DefaiteCommence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Feuil1!$A$158:$A$159</c15:sqref>
                        </c15:formulaRef>
                      </c:ext>
                    </c:extLst>
                    <c:strCache>
                      <c:ptCount val="2"/>
                      <c:pt idx="0">
                        <c:v>AlphaBeta défensive</c:v>
                      </c:pt>
                      <c:pt idx="1">
                        <c:v>AlphaBeta équilibrée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Feuil1!$C$158:$C$159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</c:v>
                      </c:pt>
                      <c:pt idx="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2D-422D-87A8-92B19DFEC60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%victoire sur 100 parties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Feuil1!$D$164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Feuil1!$A$165:$A$166</c:f>
              <c:strCache>
                <c:ptCount val="2"/>
                <c:pt idx="0">
                  <c:v>AlphaBeta défensive</c:v>
                </c:pt>
                <c:pt idx="1">
                  <c:v>AlphaBeta offensive</c:v>
                </c:pt>
              </c:strCache>
            </c:strRef>
          </c:cat>
          <c:val>
            <c:numRef>
              <c:f>Feuil1!$D$165:$D$166</c:f>
              <c:numCache>
                <c:formatCode>General</c:formatCode>
                <c:ptCount val="2"/>
                <c:pt idx="0">
                  <c:v>0.54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6-4588-8980-E659895E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Feuil1!$B$164</c15:sqref>
                        </c15:formulaRef>
                      </c:ext>
                    </c:extLst>
                    <c:strCache>
                      <c:ptCount val="1"/>
                      <c:pt idx="0">
                        <c:v>VictoireCommence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Feuil1!$A$165:$A$166</c15:sqref>
                        </c15:formulaRef>
                      </c:ext>
                    </c:extLst>
                    <c:strCache>
                      <c:ptCount val="2"/>
                      <c:pt idx="0">
                        <c:v>AlphaBeta défensive</c:v>
                      </c:pt>
                      <c:pt idx="1">
                        <c:v>AlphaBeta offensive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Feuil1!$B$165:$B$166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40</c:v>
                      </c:pt>
                      <c:pt idx="1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2D6-4588-8980-E659895EA40E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Feuil1!$C$164</c15:sqref>
                        </c15:formulaRef>
                      </c:ext>
                    </c:extLst>
                    <c:strCache>
                      <c:ptCount val="1"/>
                      <c:pt idx="0">
                        <c:v>DefaiteCommence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Feuil1!$A$165:$A$166</c15:sqref>
                        </c15:formulaRef>
                      </c:ext>
                    </c:extLst>
                    <c:strCache>
                      <c:ptCount val="2"/>
                      <c:pt idx="0">
                        <c:v>AlphaBeta défensive</c:v>
                      </c:pt>
                      <c:pt idx="1">
                        <c:v>AlphaBeta offensive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Feuil1!$C$165:$C$166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D6-4588-8980-E659895EA40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%victoire sur 100</a:t>
            </a:r>
            <a:r>
              <a:rPr lang="en-US" baseline="0"/>
              <a:t> parties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Feuil1!$D$170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Feuil1!$A$171:$A$172</c:f>
              <c:strCache>
                <c:ptCount val="2"/>
                <c:pt idx="0">
                  <c:v>AlphaBeta offensive</c:v>
                </c:pt>
                <c:pt idx="1">
                  <c:v>AlphaBeta équilibrée</c:v>
                </c:pt>
              </c:strCache>
            </c:strRef>
          </c:cat>
          <c:val>
            <c:numRef>
              <c:f>Feuil1!$D$171:$D$172</c:f>
              <c:numCache>
                <c:formatCode>General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1-473B-A367-3B346FC7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Feuil1!$B$170</c15:sqref>
                        </c15:formulaRef>
                      </c:ext>
                    </c:extLst>
                    <c:strCache>
                      <c:ptCount val="1"/>
                      <c:pt idx="0">
                        <c:v>VictoireCommence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Feuil1!$A$171:$A$172</c15:sqref>
                        </c15:formulaRef>
                      </c:ext>
                    </c:extLst>
                    <c:strCache>
                      <c:ptCount val="2"/>
                      <c:pt idx="0">
                        <c:v>AlphaBeta offensive</c:v>
                      </c:pt>
                      <c:pt idx="1">
                        <c:v>AlphaBeta équilibrée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Feuil1!$B$171:$B$172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39</c:v>
                      </c:pt>
                      <c:pt idx="1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41-473B-A367-3B346FC76F7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Feuil1!$C$170</c15:sqref>
                        </c15:formulaRef>
                      </c:ext>
                    </c:extLst>
                    <c:strCache>
                      <c:ptCount val="1"/>
                      <c:pt idx="0">
                        <c:v>DefaiteCommence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Feuil1!$A$171:$A$172</c15:sqref>
                        </c15:formulaRef>
                      </c:ext>
                    </c:extLst>
                    <c:strCache>
                      <c:ptCount val="2"/>
                      <c:pt idx="0">
                        <c:v>AlphaBeta offensive</c:v>
                      </c:pt>
                      <c:pt idx="1">
                        <c:v>AlphaBeta équilibrée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Feuil1!$C$171:$C$172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</c:v>
                      </c:pt>
                      <c:pt idx="1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441-473B-A367-3B346FC76F79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Probabilité</a:t>
            </a:r>
            <a:r>
              <a:rPr lang="fr-FR" baseline="0"/>
              <a:t> de victoire des IAs en fonction du l'ordre de jeu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Feuil1!$E$189</c:f>
              <c:strCache>
                <c:ptCount val="1"/>
                <c:pt idx="0">
                  <c:v>Probabilité de gagner en commençant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Feuil1!$A$190:$A$195</c:f>
              <c:strCache>
                <c:ptCount val="6"/>
                <c:pt idx="1">
                  <c:v>AlphaBeta offensive</c:v>
                </c:pt>
                <c:pt idx="2">
                  <c:v>AlphaBeta équilibrée</c:v>
                </c:pt>
                <c:pt idx="3">
                  <c:v>AlphaBeta défensive</c:v>
                </c:pt>
                <c:pt idx="4">
                  <c:v>Minimax3 etalon</c:v>
                </c:pt>
                <c:pt idx="5">
                  <c:v>Greedy</c:v>
                </c:pt>
              </c:strCache>
            </c:strRef>
          </c:cat>
          <c:val>
            <c:numRef>
              <c:f>Feuil1!$E$190:$E$195</c:f>
              <c:numCache>
                <c:formatCode>General</c:formatCode>
                <c:ptCount val="6"/>
                <c:pt idx="1">
                  <c:v>0.59633027522935778</c:v>
                </c:pt>
                <c:pt idx="2">
                  <c:v>0.60759493670886078</c:v>
                </c:pt>
                <c:pt idx="3">
                  <c:v>0.62008733624454149</c:v>
                </c:pt>
                <c:pt idx="4">
                  <c:v>0.5095137420718816</c:v>
                </c:pt>
                <c:pt idx="5">
                  <c:v>0.49685534591194969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B8-48A0-95D7-083190422CF9}"/>
            </c:ext>
          </c:extLst>
        </c:ser>
        <c:ser>
          <c:idx val="4"/>
          <c:order val="4"/>
          <c:tx>
            <c:strRef>
              <c:f>Feuil1!$F$189</c:f>
              <c:strCache>
                <c:ptCount val="1"/>
                <c:pt idx="0">
                  <c:v>Probabilité de gagner en jouant en second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Feuil1!$A$190:$A$195</c:f>
              <c:strCache>
                <c:ptCount val="6"/>
                <c:pt idx="1">
                  <c:v>AlphaBeta offensive</c:v>
                </c:pt>
                <c:pt idx="2">
                  <c:v>AlphaBeta équilibrée</c:v>
                </c:pt>
                <c:pt idx="3">
                  <c:v>AlphaBeta défensive</c:v>
                </c:pt>
                <c:pt idx="4">
                  <c:v>Minimax3 etalon</c:v>
                </c:pt>
                <c:pt idx="5">
                  <c:v>Greedy</c:v>
                </c:pt>
              </c:strCache>
            </c:strRef>
          </c:cat>
          <c:val>
            <c:numRef>
              <c:f>Feuil1!$F$190:$F$195</c:f>
              <c:numCache>
                <c:formatCode>General</c:formatCode>
                <c:ptCount val="6"/>
                <c:pt idx="1">
                  <c:v>0.40366972477064222</c:v>
                </c:pt>
                <c:pt idx="2">
                  <c:v>0.39240506329113922</c:v>
                </c:pt>
                <c:pt idx="3">
                  <c:v>0.37991266375545851</c:v>
                </c:pt>
                <c:pt idx="4">
                  <c:v>0.4904862579281184</c:v>
                </c:pt>
                <c:pt idx="5">
                  <c:v>0.50314465408805031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B8-48A0-95D7-08319042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541072"/>
        <c:axId val="1774536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Feuil1!$B$189</c15:sqref>
                        </c15:formulaRef>
                      </c:ext>
                    </c:extLst>
                    <c:strCache>
                      <c:ptCount val="1"/>
                      <c:pt idx="0">
                        <c:v>Total victoire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Feuil1!$A$190:$A$195</c15:sqref>
                        </c15:formulaRef>
                      </c:ext>
                    </c:extLst>
                    <c:strCache>
                      <c:ptCount val="6"/>
                      <c:pt idx="1">
                        <c:v>AlphaBeta offensive</c:v>
                      </c:pt>
                      <c:pt idx="2">
                        <c:v>AlphaBeta équilibrée</c:v>
                      </c:pt>
                      <c:pt idx="3">
                        <c:v>AlphaBeta défensive</c:v>
                      </c:pt>
                      <c:pt idx="4">
                        <c:v>Minimax3 etalon</c:v>
                      </c:pt>
                      <c:pt idx="5">
                        <c:v>Greedy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Feuil1!$B$190:$B$195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218</c:v>
                      </c:pt>
                      <c:pt idx="2">
                        <c:v>237</c:v>
                      </c:pt>
                      <c:pt idx="3">
                        <c:v>229</c:v>
                      </c:pt>
                      <c:pt idx="4">
                        <c:v>473</c:v>
                      </c:pt>
                      <c:pt idx="5">
                        <c:v>318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B8-48A0-95D7-083190422CF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Feuil1!$C$189</c15:sqref>
                        </c15:formulaRef>
                      </c:ext>
                    </c:extLst>
                    <c:strCache>
                      <c:ptCount val="1"/>
                      <c:pt idx="0">
                        <c:v>VictoireCommence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Feuil1!$A$190:$A$195</c15:sqref>
                        </c15:formulaRef>
                      </c:ext>
                    </c:extLst>
                    <c:strCache>
                      <c:ptCount val="6"/>
                      <c:pt idx="1">
                        <c:v>AlphaBeta offensive</c:v>
                      </c:pt>
                      <c:pt idx="2">
                        <c:v>AlphaBeta équilibrée</c:v>
                      </c:pt>
                      <c:pt idx="3">
                        <c:v>AlphaBeta défensive</c:v>
                      </c:pt>
                      <c:pt idx="4">
                        <c:v>Minimax3 etalon</c:v>
                      </c:pt>
                      <c:pt idx="5">
                        <c:v>Greedy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Feuil1!$C$190:$C$195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130</c:v>
                      </c:pt>
                      <c:pt idx="2">
                        <c:v>144</c:v>
                      </c:pt>
                      <c:pt idx="3">
                        <c:v>142</c:v>
                      </c:pt>
                      <c:pt idx="4">
                        <c:v>241</c:v>
                      </c:pt>
                      <c:pt idx="5">
                        <c:v>158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CB8-48A0-95D7-083190422CF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Feuil1!$D$189</c15:sqref>
                        </c15:formulaRef>
                      </c:ext>
                    </c:extLst>
                    <c:strCache>
                      <c:ptCount val="1"/>
                      <c:pt idx="0">
                        <c:v>VictoireSecond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Feuil1!$A$190:$A$195</c15:sqref>
                        </c15:formulaRef>
                      </c:ext>
                    </c:extLst>
                    <c:strCache>
                      <c:ptCount val="6"/>
                      <c:pt idx="1">
                        <c:v>AlphaBeta offensive</c:v>
                      </c:pt>
                      <c:pt idx="2">
                        <c:v>AlphaBeta équilibrée</c:v>
                      </c:pt>
                      <c:pt idx="3">
                        <c:v>AlphaBeta défensive</c:v>
                      </c:pt>
                      <c:pt idx="4">
                        <c:v>Minimax3 etalon</c:v>
                      </c:pt>
                      <c:pt idx="5">
                        <c:v>Greedy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Feuil1!$D$190:$D$195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88</c:v>
                      </c:pt>
                      <c:pt idx="2">
                        <c:v>93</c:v>
                      </c:pt>
                      <c:pt idx="3">
                        <c:v>87</c:v>
                      </c:pt>
                      <c:pt idx="4">
                        <c:v>232</c:v>
                      </c:pt>
                      <c:pt idx="5">
                        <c:v>160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CB8-48A0-95D7-083190422CF9}"/>
                  </c:ext>
                </c:extLst>
              </c15:ser>
            </c15:filteredBarSeries>
          </c:ext>
        </c:extLst>
      </c:barChart>
      <c:catAx>
        <c:axId val="17745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536912"/>
        <c:crosses val="autoZero"/>
        <c:auto val="1"/>
        <c:lblAlgn val="ctr"/>
        <c:lblOffset val="100"/>
        <c:noMultiLvlLbl val="0"/>
      </c:catAx>
      <c:valAx>
        <c:axId val="17745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45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Issue</a:t>
            </a:r>
            <a:r>
              <a:rPr lang="fr-FR" baseline="0"/>
              <a:t> de la partie en fonction du premier joueur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F8-9945-AED1-DD982CCB8A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F8-9945-AED1-DD982CCB8A0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(Feuil1!$B$1,Feuil1!$C$1)</c:f>
              <c:strCache>
                <c:ptCount val="2"/>
                <c:pt idx="0">
                  <c:v>VictoireCommence</c:v>
                </c:pt>
                <c:pt idx="1">
                  <c:v>DefaiteCommence</c:v>
                </c:pt>
              </c:strCache>
            </c:strRef>
          </c:cat>
          <c:val>
            <c:numRef>
              <c:f>(Feuil1!$B$5,Feuil1!$C$5)</c:f>
              <c:numCache>
                <c:formatCode>General</c:formatCode>
                <c:ptCount val="2"/>
                <c:pt idx="0">
                  <c:v>0.58174523570712133</c:v>
                </c:pt>
                <c:pt idx="1">
                  <c:v>0.41825476429287861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7-3F46-A87B-411E3A80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Feuil1!$D$177</c:f>
              <c:strCache>
                <c:ptCount val="1"/>
                <c:pt idx="0">
                  <c:v>Probabilité de victoire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Feuil1!$A$178:$A$183</c:f>
              <c:strCache>
                <c:ptCount val="6"/>
                <c:pt idx="1">
                  <c:v>AlphaBeta offensive</c:v>
                </c:pt>
                <c:pt idx="2">
                  <c:v>AlphaBeta équilibrée</c:v>
                </c:pt>
                <c:pt idx="3">
                  <c:v>AlphaBeta défensive</c:v>
                </c:pt>
                <c:pt idx="4">
                  <c:v>Minimax3 etalon</c:v>
                </c:pt>
                <c:pt idx="5">
                  <c:v>Greedy</c:v>
                </c:pt>
              </c:strCache>
            </c:strRef>
          </c:cat>
          <c:val>
            <c:numRef>
              <c:f>Feuil1!$D$178:$D$183</c:f>
              <c:numCache>
                <c:formatCode>General</c:formatCode>
                <c:ptCount val="6"/>
                <c:pt idx="1">
                  <c:v>0.436</c:v>
                </c:pt>
                <c:pt idx="2">
                  <c:v>0.47399999999999998</c:v>
                </c:pt>
                <c:pt idx="3">
                  <c:v>0.45800000000000002</c:v>
                </c:pt>
                <c:pt idx="4">
                  <c:v>0.94599999999999995</c:v>
                </c:pt>
                <c:pt idx="5">
                  <c:v>0.63600000000000001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B-456D-9041-57E7A020C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888656"/>
        <c:axId val="1531881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Feuil1!$B$177</c15:sqref>
                        </c15:formulaRef>
                      </c:ext>
                    </c:extLst>
                    <c:strCache>
                      <c:ptCount val="1"/>
                      <c:pt idx="0">
                        <c:v>Total victoire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Feuil1!$A$178:$A$183</c15:sqref>
                        </c15:formulaRef>
                      </c:ext>
                    </c:extLst>
                    <c:strCache>
                      <c:ptCount val="6"/>
                      <c:pt idx="1">
                        <c:v>AlphaBeta offensive</c:v>
                      </c:pt>
                      <c:pt idx="2">
                        <c:v>AlphaBeta équilibrée</c:v>
                      </c:pt>
                      <c:pt idx="3">
                        <c:v>AlphaBeta défensive</c:v>
                      </c:pt>
                      <c:pt idx="4">
                        <c:v>Minimax3 etalon</c:v>
                      </c:pt>
                      <c:pt idx="5">
                        <c:v>Greedy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Feuil1!$B$178:$B$183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218</c:v>
                      </c:pt>
                      <c:pt idx="2">
                        <c:v>237</c:v>
                      </c:pt>
                      <c:pt idx="3">
                        <c:v>229</c:v>
                      </c:pt>
                      <c:pt idx="4">
                        <c:v>473</c:v>
                      </c:pt>
                      <c:pt idx="5">
                        <c:v>318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6B-456D-9041-57E7A020CE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Feuil1!$C$177</c15:sqref>
                        </c15:formulaRef>
                      </c:ext>
                    </c:extLst>
                    <c:strCache>
                      <c:ptCount val="1"/>
                      <c:pt idx="0">
                        <c:v>Total partie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Feuil1!$A$178:$A$183</c15:sqref>
                        </c15:formulaRef>
                      </c:ext>
                    </c:extLst>
                    <c:strCache>
                      <c:ptCount val="6"/>
                      <c:pt idx="1">
                        <c:v>AlphaBeta offensive</c:v>
                      </c:pt>
                      <c:pt idx="2">
                        <c:v>AlphaBeta équilibrée</c:v>
                      </c:pt>
                      <c:pt idx="3">
                        <c:v>AlphaBeta défensive</c:v>
                      </c:pt>
                      <c:pt idx="4">
                        <c:v>Minimax3 etalon</c:v>
                      </c:pt>
                      <c:pt idx="5">
                        <c:v>Greedy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Feuil1!$C$178:$C$183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1">
                        <c:v>500</c:v>
                      </c:pt>
                      <c:pt idx="2">
                        <c:v>500</c:v>
                      </c:pt>
                      <c:pt idx="3">
                        <c:v>500</c:v>
                      </c:pt>
                      <c:pt idx="4">
                        <c:v>500</c:v>
                      </c:pt>
                      <c:pt idx="5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86B-456D-9041-57E7A020CEBF}"/>
                  </c:ext>
                </c:extLst>
              </c15:ser>
            </c15:filteredBarSeries>
          </c:ext>
        </c:extLst>
      </c:barChart>
      <c:catAx>
        <c:axId val="15318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1881584"/>
        <c:crosses val="autoZero"/>
        <c:auto val="1"/>
        <c:lblAlgn val="ctr"/>
        <c:lblOffset val="100"/>
        <c:noMultiLvlLbl val="0"/>
      </c:catAx>
      <c:valAx>
        <c:axId val="15318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18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Feuil1!$D$23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92-6944-BF93-691E49BE32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D92-6944-BF93-691E49BE325C}"/>
              </c:ext>
            </c:extLst>
          </c:dPt>
          <c:dLbls>
            <c:dLbl>
              <c:idx val="0"/>
              <c:layout>
                <c:manualLayout>
                  <c:x val="0.11347517730496445"/>
                  <c:y val="6.38297872340425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92-6944-BF93-691E49BE325C}"/>
                </c:ext>
              </c:extLst>
            </c:dLbl>
            <c:dLbl>
              <c:idx val="1"/>
              <c:layout>
                <c:manualLayout>
                  <c:x val="-0.19385342789598112"/>
                  <c:y val="-0.191489361702127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92-6944-BF93-691E49BE32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Feuil1!$A$24:$A$25</c:f>
              <c:strCache>
                <c:ptCount val="2"/>
                <c:pt idx="0">
                  <c:v>Aléatoire</c:v>
                </c:pt>
                <c:pt idx="1">
                  <c:v>Minimax3 étalon</c:v>
                </c:pt>
              </c:strCache>
            </c:strRef>
          </c:cat>
          <c:val>
            <c:numRef>
              <c:f>Feuil1!$D$24:$D$25</c:f>
              <c:numCache>
                <c:formatCode>General</c:formatCode>
                <c:ptCount val="2"/>
                <c:pt idx="0">
                  <c:v>2.5000000000000001E-2</c:v>
                </c:pt>
                <c:pt idx="1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2-6944-BF93-691E49BE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Feuil1!$D$41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090-1D4A-9EB6-C7F637904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0-1D4A-9EB6-C7F637904894}"/>
              </c:ext>
            </c:extLst>
          </c:dPt>
          <c:dLbls>
            <c:dLbl>
              <c:idx val="0"/>
              <c:layout>
                <c:manualLayout>
                  <c:x val="0.16388888888888889"/>
                  <c:y val="4.6296296296296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90-1D4A-9EB6-C7F637904894}"/>
                </c:ext>
              </c:extLst>
            </c:dLbl>
            <c:dLbl>
              <c:idx val="1"/>
              <c:layout>
                <c:manualLayout>
                  <c:x val="-0.22500000000000003"/>
                  <c:y val="-0.120370370370370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90-1D4A-9EB6-C7F6379048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Feuil1!$A$42:$A$43</c:f>
              <c:strCache>
                <c:ptCount val="2"/>
                <c:pt idx="0">
                  <c:v>Aléatoire</c:v>
                </c:pt>
                <c:pt idx="1">
                  <c:v>AlphaBeta dominante defense</c:v>
                </c:pt>
              </c:strCache>
            </c:strRef>
          </c:cat>
          <c:val>
            <c:numRef>
              <c:f>Feuil1!$D$42:$D$43</c:f>
              <c:numCache>
                <c:formatCode>General</c:formatCode>
                <c:ptCount val="2"/>
                <c:pt idx="0">
                  <c:v>0.01</c:v>
                </c:pt>
                <c:pt idx="1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0-1D4A-9EB6-C7F63790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Feuil1!$D$49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03-CF40-9036-61F973AD87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F03-CF40-9036-61F973AD872C}"/>
              </c:ext>
            </c:extLst>
          </c:dPt>
          <c:dLbls>
            <c:dLbl>
              <c:idx val="0"/>
              <c:layout>
                <c:manualLayout>
                  <c:x val="0.11944444444444445"/>
                  <c:y val="3.70370370370370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03-CF40-9036-61F973AD872C}"/>
                </c:ext>
              </c:extLst>
            </c:dLbl>
            <c:dLbl>
              <c:idx val="1"/>
              <c:layout>
                <c:manualLayout>
                  <c:x val="-0.25555555555555554"/>
                  <c:y val="-6.94444444444446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03-CF40-9036-61F973AD87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Feuil1!$A$50:$A$51</c:f>
              <c:strCache>
                <c:ptCount val="2"/>
                <c:pt idx="0">
                  <c:v>Minimax3 étalon</c:v>
                </c:pt>
                <c:pt idx="1">
                  <c:v>AlphaBeta dominante defense</c:v>
                </c:pt>
              </c:strCache>
            </c:strRef>
          </c:cat>
          <c:val>
            <c:numRef>
              <c:f>Feuil1!$D$50:$D$51</c:f>
              <c:numCache>
                <c:formatCode>General</c:formatCode>
                <c:ptCount val="2"/>
                <c:pt idx="0">
                  <c:v>0.98979591836734693</c:v>
                </c:pt>
                <c:pt idx="1">
                  <c:v>1.020408163265306E-2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3-CF40-9036-61F973AD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Feuil1!$D$64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21-9145-BDAD-70AB60559D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21-9145-BDAD-70AB60559DDE}"/>
              </c:ext>
            </c:extLst>
          </c:dPt>
          <c:dLbls>
            <c:dLbl>
              <c:idx val="0"/>
              <c:layout>
                <c:manualLayout>
                  <c:x val="0.10277777777777777"/>
                  <c:y val="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21-9145-BDAD-70AB60559DDE}"/>
                </c:ext>
              </c:extLst>
            </c:dLbl>
            <c:dLbl>
              <c:idx val="1"/>
              <c:layout>
                <c:manualLayout>
                  <c:x val="-0.10555555555555556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21-9145-BDAD-70AB60559DD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Feuil1!$A$65:$A$66</c:f>
              <c:strCache>
                <c:ptCount val="2"/>
                <c:pt idx="0">
                  <c:v>Minimax3 étalon</c:v>
                </c:pt>
                <c:pt idx="1">
                  <c:v>AlphaBeta equilibrée</c:v>
                </c:pt>
              </c:strCache>
            </c:strRef>
          </c:cat>
          <c:val>
            <c:numRef>
              <c:f>Feuil1!$D$65:$D$66</c:f>
              <c:numCache>
                <c:formatCode>General</c:formatCode>
                <c:ptCount val="2"/>
                <c:pt idx="0">
                  <c:v>0.93</c:v>
                </c:pt>
                <c:pt idx="1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1-9145-BDAD-70AB6055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Feuil1!$D$72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B7-1A43-B417-1799E2A8F5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2A-B747-84A4-BB2576882E4F}"/>
              </c:ext>
            </c:extLst>
          </c:dPt>
          <c:dLbls>
            <c:dLbl>
              <c:idx val="1"/>
              <c:layout>
                <c:manualLayout>
                  <c:x val="-0.20277777777777783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2A-B747-84A4-BB2576882E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Feuil1!$A$73:$A$74</c:f>
              <c:strCache>
                <c:ptCount val="2"/>
                <c:pt idx="0">
                  <c:v>Aléatoire</c:v>
                </c:pt>
                <c:pt idx="1">
                  <c:v>AlphaBeta equilibrée</c:v>
                </c:pt>
              </c:strCache>
            </c:strRef>
          </c:cat>
          <c:val>
            <c:numRef>
              <c:f>Feuil1!$D$73:$D$74</c:f>
              <c:numCache>
                <c:formatCode>General</c:formatCode>
                <c:ptCount val="2"/>
                <c:pt idx="0">
                  <c:v>0.05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B747-84A4-BB257688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Feuil1!$D$81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A2-1D45-9EB9-6D1A3D2CE3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90-E749-8A0C-F14921F47A9E}"/>
              </c:ext>
            </c:extLst>
          </c:dPt>
          <c:dLbls>
            <c:dLbl>
              <c:idx val="1"/>
              <c:layout>
                <c:manualLayout>
                  <c:x val="-0.19722222222222222"/>
                  <c:y val="-5.55555555555556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90-E749-8A0C-F14921F47A9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Feuil1!$A$82:$A$83</c:f>
              <c:strCache>
                <c:ptCount val="2"/>
                <c:pt idx="0">
                  <c:v>Aléatoire</c:v>
                </c:pt>
                <c:pt idx="1">
                  <c:v>AlphaBeta offensive</c:v>
                </c:pt>
              </c:strCache>
            </c:strRef>
          </c:cat>
          <c:val>
            <c:numRef>
              <c:f>Feuil1!$D$82:$D$83</c:f>
              <c:numCache>
                <c:formatCode>General</c:formatCode>
                <c:ptCount val="2"/>
                <c:pt idx="0">
                  <c:v>0.02</c:v>
                </c:pt>
                <c:pt idx="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0-E749-8A0C-F14921F4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Feuil1!$D$88</c:f>
              <c:strCache>
                <c:ptCount val="1"/>
                <c:pt idx="0">
                  <c:v>%victoire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91-6C44-AC23-A21264D81E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EE-FB4E-8AAF-86D5E012409F}"/>
              </c:ext>
            </c:extLst>
          </c:dPt>
          <c:dLbls>
            <c:dLbl>
              <c:idx val="1"/>
              <c:layout>
                <c:manualLayout>
                  <c:x val="-3.888888888888889E-2"/>
                  <c:y val="-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EE-FB4E-8AAF-86D5E012409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Feuil1!$A$89:$A$90</c:f>
              <c:strCache>
                <c:ptCount val="2"/>
                <c:pt idx="0">
                  <c:v>AlphaBeta offensive</c:v>
                </c:pt>
                <c:pt idx="1">
                  <c:v>Minimax3 etalon</c:v>
                </c:pt>
              </c:strCache>
            </c:strRef>
          </c:cat>
          <c:val>
            <c:numRef>
              <c:f>Feuil1!$D$89:$D$90</c:f>
              <c:numCache>
                <c:formatCode>General</c:formatCode>
                <c:ptCount val="2"/>
                <c:pt idx="0">
                  <c:v>0.12371134020618557</c:v>
                </c:pt>
                <c:pt idx="1">
                  <c:v>0.87628865979381443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E-FB4E-8AAF-86D5E012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744070</xdr:colOff>
      <xdr:row>0</xdr:row>
      <xdr:rowOff>0</xdr:rowOff>
    </xdr:from>
    <xdr:to>
      <xdr:col>11</xdr:col>
      <xdr:colOff>464670</xdr:colOff>
      <xdr:row>16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0A85B09-20AC-8244-AD56-025810AF4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182282</xdr:colOff>
      <xdr:row>0</xdr:row>
      <xdr:rowOff>186764</xdr:rowOff>
    </xdr:from>
    <xdr:to>
      <xdr:col>18</xdr:col>
      <xdr:colOff>717175</xdr:colOff>
      <xdr:row>17</xdr:row>
      <xdr:rowOff>56028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FDF7DBA-0FAF-724F-8AC1-0FDD5F6A2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736600</xdr:colOff>
      <xdr:row>18</xdr:row>
      <xdr:rowOff>190500</xdr:rowOff>
    </xdr:from>
    <xdr:to>
      <xdr:col>11</xdr:col>
      <xdr:colOff>330200</xdr:colOff>
      <xdr:row>33</xdr:row>
      <xdr:rowOff>127000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F7C01A2-A28F-5E46-847A-5D82A495C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717550</xdr:colOff>
      <xdr:row>36</xdr:row>
      <xdr:rowOff>165100</xdr:rowOff>
    </xdr:from>
    <xdr:to>
      <xdr:col>10</xdr:col>
      <xdr:colOff>336550</xdr:colOff>
      <xdr:row>50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E1D6B65-66AA-D844-8085-2A2EBDF35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768350</xdr:colOff>
      <xdr:row>37</xdr:row>
      <xdr:rowOff>0</xdr:rowOff>
    </xdr:from>
    <xdr:to>
      <xdr:col>16</xdr:col>
      <xdr:colOff>387350</xdr:colOff>
      <xdr:row>50</xdr:row>
      <xdr:rowOff>101600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A1547A0-CD7E-C247-93F1-774E3EAE4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736600</xdr:colOff>
      <xdr:row>62</xdr:row>
      <xdr:rowOff>114300</xdr:rowOff>
    </xdr:from>
    <xdr:to>
      <xdr:col>10</xdr:col>
      <xdr:colOff>355600</xdr:colOff>
      <xdr:row>76</xdr:row>
      <xdr:rowOff>12700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91F7458-8273-2847-8056-6E6EDE6D2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774700</xdr:colOff>
      <xdr:row>61</xdr:row>
      <xdr:rowOff>63500</xdr:rowOff>
    </xdr:from>
    <xdr:to>
      <xdr:col>16</xdr:col>
      <xdr:colOff>393700</xdr:colOff>
      <xdr:row>74</xdr:row>
      <xdr:rowOff>165100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A067A60-C718-774A-A1F1-A9D7B013C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50800</xdr:colOff>
      <xdr:row>78</xdr:row>
      <xdr:rowOff>190500</xdr:rowOff>
    </xdr:from>
    <xdr:to>
      <xdr:col>10</xdr:col>
      <xdr:colOff>495300</xdr:colOff>
      <xdr:row>92</xdr:row>
      <xdr:rowOff>88900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A0ECD34B-0ADB-514B-914F-7A667F9B1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508000</xdr:colOff>
      <xdr:row>78</xdr:row>
      <xdr:rowOff>114300</xdr:rowOff>
    </xdr:from>
    <xdr:to>
      <xdr:col>17</xdr:col>
      <xdr:colOff>127000</xdr:colOff>
      <xdr:row>92</xdr:row>
      <xdr:rowOff>12700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3D988EE-E9A3-5A4D-9181-FD7DB26DB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355600</xdr:colOff>
      <xdr:row>99</xdr:row>
      <xdr:rowOff>127000</xdr:rowOff>
    </xdr:from>
    <xdr:to>
      <xdr:col>9</xdr:col>
      <xdr:colOff>800100</xdr:colOff>
      <xdr:row>113</xdr:row>
      <xdr:rowOff>25400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5F618456-7CB1-0947-BE06-DB1FD421E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368300</xdr:colOff>
      <xdr:row>116</xdr:row>
      <xdr:rowOff>50800</xdr:rowOff>
    </xdr:from>
    <xdr:to>
      <xdr:col>9</xdr:col>
      <xdr:colOff>812800</xdr:colOff>
      <xdr:row>129</xdr:row>
      <xdr:rowOff>152400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80AA75A3-5283-BD4D-9EF8-D24A302B4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203200</xdr:colOff>
      <xdr:row>99</xdr:row>
      <xdr:rowOff>152400</xdr:rowOff>
    </xdr:from>
    <xdr:to>
      <xdr:col>15</xdr:col>
      <xdr:colOff>647700</xdr:colOff>
      <xdr:row>113</xdr:row>
      <xdr:rowOff>50800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DF10A82-D7D0-524D-9E75-E6D418013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368300</xdr:colOff>
      <xdr:row>130</xdr:row>
      <xdr:rowOff>76200</xdr:rowOff>
    </xdr:from>
    <xdr:to>
      <xdr:col>9</xdr:col>
      <xdr:colOff>812800</xdr:colOff>
      <xdr:row>143</xdr:row>
      <xdr:rowOff>177800</xdr:rowOff>
    </xdr:to>
    <xdr:graphicFrame macro="">
      <xdr:nvGraphicFramePr>
        <xdr:cNvPr id="2" name="Graphique 16">
          <a:extLst>
            <a:ext uri="{FF2B5EF4-FFF2-40B4-BE49-F238E27FC236}">
              <a16:creationId xmlns:a16="http://schemas.microsoft.com/office/drawing/2014/main" id="{E67B2D46-7785-ED46-A891-E76C10CF4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520700</xdr:colOff>
      <xdr:row>130</xdr:row>
      <xdr:rowOff>139700</xdr:rowOff>
    </xdr:from>
    <xdr:to>
      <xdr:col>16</xdr:col>
      <xdr:colOff>139700</xdr:colOff>
      <xdr:row>144</xdr:row>
      <xdr:rowOff>38100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416EE25-D52A-0A43-8B15-017844193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450850</xdr:colOff>
      <xdr:row>146</xdr:row>
      <xdr:rowOff>12700</xdr:rowOff>
    </xdr:from>
    <xdr:to>
      <xdr:col>10</xdr:col>
      <xdr:colOff>69850</xdr:colOff>
      <xdr:row>159</xdr:row>
      <xdr:rowOff>114300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CDD47CE-3432-784B-97BE-908B0B3CC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458106</xdr:colOff>
      <xdr:row>149</xdr:row>
      <xdr:rowOff>61686</xdr:rowOff>
    </xdr:from>
    <xdr:to>
      <xdr:col>16</xdr:col>
      <xdr:colOff>131535</xdr:colOff>
      <xdr:row>163</xdr:row>
      <xdr:rowOff>10886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4BC314B-9336-4F32-A096-21A8EC9B8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485321</xdr:colOff>
      <xdr:row>163</xdr:row>
      <xdr:rowOff>161470</xdr:rowOff>
    </xdr:from>
    <xdr:to>
      <xdr:col>16</xdr:col>
      <xdr:colOff>158750</xdr:colOff>
      <xdr:row>177</xdr:row>
      <xdr:rowOff>110670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35C426F7-B460-4564-BE25-E56D43231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503463</xdr:colOff>
      <xdr:row>178</xdr:row>
      <xdr:rowOff>134257</xdr:rowOff>
    </xdr:from>
    <xdr:to>
      <xdr:col>16</xdr:col>
      <xdr:colOff>176892</xdr:colOff>
      <xdr:row>192</xdr:row>
      <xdr:rowOff>83457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99E0A0EA-E4A4-4624-B3B9-4BFA1153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213179</xdr:colOff>
      <xdr:row>167</xdr:row>
      <xdr:rowOff>7256</xdr:rowOff>
    </xdr:from>
    <xdr:to>
      <xdr:col>9</xdr:col>
      <xdr:colOff>703036</xdr:colOff>
      <xdr:row>180</xdr:row>
      <xdr:rowOff>156028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E1C387F3-44D1-4DB6-BFC9-43CB2A78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140606</xdr:colOff>
      <xdr:row>195</xdr:row>
      <xdr:rowOff>7255</xdr:rowOff>
    </xdr:from>
    <xdr:to>
      <xdr:col>12</xdr:col>
      <xdr:colOff>630463</xdr:colOff>
      <xdr:row>208</xdr:row>
      <xdr:rowOff>156027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26140212-E6AC-41FF-905D-688F3442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029EB-AA4B-0E48-A2D2-8CAB79A907ED}">
  <dimension ref="A1:F195"/>
  <sheetViews>
    <sheetView tabSelected="1" topLeftCell="A10" zoomScale="85" zoomScaleNormal="85" workbookViewId="0">
      <selection activeCell="A17" sqref="A17"/>
    </sheetView>
  </sheetViews>
  <sheetFormatPr baseColWidth="10" defaultRowHeight="15.5" x14ac:dyDescent="0.35"/>
  <cols>
    <col min="1" max="1" width="38.33203125" customWidth="1"/>
    <col min="2" max="2" width="22.5" customWidth="1"/>
    <col min="3" max="3" width="21.5" customWidth="1"/>
    <col min="4" max="4" width="16.5" customWidth="1"/>
  </cols>
  <sheetData>
    <row r="1" spans="1:4" ht="16" thickBot="1" x14ac:dyDescent="0.4">
      <c r="A1" s="4" t="s">
        <v>0</v>
      </c>
      <c r="B1" s="5" t="s">
        <v>2</v>
      </c>
      <c r="C1" s="5" t="s">
        <v>1</v>
      </c>
      <c r="D1" s="6" t="s">
        <v>4</v>
      </c>
    </row>
    <row r="2" spans="1:4" x14ac:dyDescent="0.35">
      <c r="A2" s="7" t="s">
        <v>5</v>
      </c>
      <c r="B2" s="2">
        <v>294</v>
      </c>
      <c r="C2" s="2">
        <v>203</v>
      </c>
      <c r="D2" s="2">
        <f>(B2+C3)/(C2+C3+B3+B2)</f>
        <v>0.50952858575727178</v>
      </c>
    </row>
    <row r="3" spans="1:4" x14ac:dyDescent="0.35">
      <c r="A3" s="3" t="s">
        <v>6</v>
      </c>
      <c r="B3" s="1">
        <v>286</v>
      </c>
      <c r="C3" s="1">
        <v>214</v>
      </c>
      <c r="D3" s="1">
        <f>(B3+C2)/(B2+B3+C2+C3)</f>
        <v>0.49047141424272817</v>
      </c>
    </row>
    <row r="4" spans="1:4" x14ac:dyDescent="0.35">
      <c r="A4" s="3" t="s">
        <v>7</v>
      </c>
      <c r="B4" s="1">
        <f>B2+B3</f>
        <v>580</v>
      </c>
      <c r="C4" s="1">
        <f>C2+C3</f>
        <v>417</v>
      </c>
      <c r="D4" s="1"/>
    </row>
    <row r="5" spans="1:4" x14ac:dyDescent="0.35">
      <c r="A5" s="3" t="s">
        <v>8</v>
      </c>
      <c r="B5" s="1">
        <f>B4/(B2+C2+B3+C3)</f>
        <v>0.58174523570712133</v>
      </c>
      <c r="C5" s="1">
        <f>C4/(B2+C2+B3+C3)</f>
        <v>0.41825476429287861</v>
      </c>
      <c r="D5" s="1"/>
    </row>
    <row r="12" spans="1:4" x14ac:dyDescent="0.35">
      <c r="A12" t="s">
        <v>28</v>
      </c>
    </row>
    <row r="13" spans="1:4" x14ac:dyDescent="0.35">
      <c r="A13" t="s">
        <v>29</v>
      </c>
    </row>
    <row r="14" spans="1:4" x14ac:dyDescent="0.35">
      <c r="A14" t="s">
        <v>30</v>
      </c>
    </row>
    <row r="15" spans="1:4" x14ac:dyDescent="0.35">
      <c r="A15" t="s">
        <v>31</v>
      </c>
    </row>
    <row r="16" spans="1:4" x14ac:dyDescent="0.35">
      <c r="A16" t="s">
        <v>32</v>
      </c>
    </row>
    <row r="22" spans="1:4" ht="16" thickBot="1" x14ac:dyDescent="0.4"/>
    <row r="23" spans="1:4" ht="16" thickBot="1" x14ac:dyDescent="0.4">
      <c r="A23" s="4" t="s">
        <v>0</v>
      </c>
      <c r="B23" s="5" t="s">
        <v>2</v>
      </c>
      <c r="C23" s="5" t="s">
        <v>1</v>
      </c>
      <c r="D23" s="6" t="s">
        <v>4</v>
      </c>
    </row>
    <row r="24" spans="1:4" x14ac:dyDescent="0.35">
      <c r="A24" s="7" t="s">
        <v>3</v>
      </c>
      <c r="B24" s="2">
        <v>5</v>
      </c>
      <c r="C24" s="2">
        <v>95</v>
      </c>
      <c r="D24" s="2">
        <f>(B24+C25)/(C24+C25+B25+B24)</f>
        <v>2.5000000000000001E-2</v>
      </c>
    </row>
    <row r="25" spans="1:4" x14ac:dyDescent="0.35">
      <c r="A25" s="3" t="s">
        <v>10</v>
      </c>
      <c r="B25" s="1">
        <v>100</v>
      </c>
      <c r="C25" s="1">
        <v>0</v>
      </c>
      <c r="D25" s="1">
        <f>(B25+C24)/(B24+B25+C24+C25)</f>
        <v>0.97499999999999998</v>
      </c>
    </row>
    <row r="26" spans="1:4" x14ac:dyDescent="0.35">
      <c r="A26" s="3" t="s">
        <v>7</v>
      </c>
      <c r="B26" s="1">
        <f>B24+B25</f>
        <v>105</v>
      </c>
      <c r="C26" s="1">
        <f>C24+C25</f>
        <v>95</v>
      </c>
      <c r="D26" s="1"/>
    </row>
    <row r="27" spans="1:4" x14ac:dyDescent="0.35">
      <c r="A27" s="3" t="s">
        <v>8</v>
      </c>
      <c r="B27" s="1">
        <f>B26/(B24+C24+B25+C25)</f>
        <v>0.52500000000000002</v>
      </c>
      <c r="C27" s="1">
        <f>C26/(B24+C24+B25+C25)</f>
        <v>0.47499999999999998</v>
      </c>
      <c r="D27" s="1"/>
    </row>
    <row r="40" spans="1:4" ht="16" thickBot="1" x14ac:dyDescent="0.4"/>
    <row r="41" spans="1:4" ht="16" thickBot="1" x14ac:dyDescent="0.4">
      <c r="A41" s="4" t="s">
        <v>0</v>
      </c>
      <c r="B41" s="5" t="s">
        <v>2</v>
      </c>
      <c r="C41" s="5" t="s">
        <v>1</v>
      </c>
      <c r="D41" s="6" t="s">
        <v>4</v>
      </c>
    </row>
    <row r="42" spans="1:4" x14ac:dyDescent="0.35">
      <c r="A42" s="7" t="s">
        <v>3</v>
      </c>
      <c r="B42" s="2">
        <v>1</v>
      </c>
      <c r="C42" s="2">
        <v>49</v>
      </c>
      <c r="D42" s="2">
        <f>(B42+C43)/(C42+C43+B43+B42)</f>
        <v>0.01</v>
      </c>
    </row>
    <row r="43" spans="1:4" x14ac:dyDescent="0.35">
      <c r="A43" s="3" t="s">
        <v>9</v>
      </c>
      <c r="B43" s="1">
        <v>50</v>
      </c>
      <c r="C43" s="1">
        <v>0</v>
      </c>
      <c r="D43" s="1">
        <f>(B43+C42)/(B42+B43+C42+C43)</f>
        <v>0.99</v>
      </c>
    </row>
    <row r="44" spans="1:4" x14ac:dyDescent="0.35">
      <c r="A44" s="3" t="s">
        <v>7</v>
      </c>
      <c r="B44" s="1">
        <f>B42+B43</f>
        <v>51</v>
      </c>
      <c r="C44" s="1">
        <f>C42+C43</f>
        <v>49</v>
      </c>
      <c r="D44" s="1"/>
    </row>
    <row r="45" spans="1:4" x14ac:dyDescent="0.35">
      <c r="A45" s="3" t="s">
        <v>8</v>
      </c>
      <c r="B45" s="1">
        <f>B44/(B42+C42+B43+C43)</f>
        <v>0.51</v>
      </c>
      <c r="C45" s="1">
        <f>C44/(B42+C42+B43+C43)</f>
        <v>0.49</v>
      </c>
      <c r="D45" s="1"/>
    </row>
    <row r="48" spans="1:4" ht="16" thickBot="1" x14ac:dyDescent="0.4"/>
    <row r="49" spans="1:4" ht="16" thickBot="1" x14ac:dyDescent="0.4">
      <c r="A49" s="4" t="s">
        <v>0</v>
      </c>
      <c r="B49" s="5" t="s">
        <v>2</v>
      </c>
      <c r="C49" s="5" t="s">
        <v>1</v>
      </c>
      <c r="D49" s="6" t="s">
        <v>4</v>
      </c>
    </row>
    <row r="50" spans="1:4" x14ac:dyDescent="0.35">
      <c r="A50" s="7" t="s">
        <v>10</v>
      </c>
      <c r="B50" s="2">
        <v>49</v>
      </c>
      <c r="C50" s="2">
        <v>1</v>
      </c>
      <c r="D50" s="2">
        <f>(B50+C51)/(C50+C51+B51+B50)</f>
        <v>0.98979591836734693</v>
      </c>
    </row>
    <row r="51" spans="1:4" x14ac:dyDescent="0.35">
      <c r="A51" s="3" t="s">
        <v>9</v>
      </c>
      <c r="B51" s="1">
        <v>0</v>
      </c>
      <c r="C51" s="1">
        <v>48</v>
      </c>
      <c r="D51" s="1">
        <f>(B51+C50)/(B50+B51+C50+C51)</f>
        <v>1.020408163265306E-2</v>
      </c>
    </row>
    <row r="52" spans="1:4" x14ac:dyDescent="0.35">
      <c r="A52" s="3" t="s">
        <v>7</v>
      </c>
      <c r="B52" s="1">
        <f>B50+B51</f>
        <v>49</v>
      </c>
      <c r="C52" s="1">
        <f>C50+C51</f>
        <v>49</v>
      </c>
      <c r="D52" s="1"/>
    </row>
    <row r="53" spans="1:4" x14ac:dyDescent="0.35">
      <c r="A53" s="3" t="s">
        <v>8</v>
      </c>
      <c r="B53" s="1">
        <f>B52/(B50+C50+B51+C51)</f>
        <v>0.5</v>
      </c>
      <c r="C53" s="1">
        <f>C52/(B50+C50+B51+C51)</f>
        <v>0.5</v>
      </c>
      <c r="D53" s="1"/>
    </row>
    <row r="63" spans="1:4" ht="16" thickBot="1" x14ac:dyDescent="0.4"/>
    <row r="64" spans="1:4" ht="16" thickBot="1" x14ac:dyDescent="0.4">
      <c r="A64" s="4" t="s">
        <v>0</v>
      </c>
      <c r="B64" s="5" t="s">
        <v>2</v>
      </c>
      <c r="C64" s="5" t="s">
        <v>1</v>
      </c>
      <c r="D64" s="6" t="s">
        <v>4</v>
      </c>
    </row>
    <row r="65" spans="1:4" x14ac:dyDescent="0.35">
      <c r="A65" s="7" t="s">
        <v>10</v>
      </c>
      <c r="B65" s="2">
        <v>43</v>
      </c>
      <c r="C65" s="2">
        <v>7</v>
      </c>
      <c r="D65" s="2">
        <f>(B65+C66)/(C65+C66+B66+B65)</f>
        <v>0.93</v>
      </c>
    </row>
    <row r="66" spans="1:4" x14ac:dyDescent="0.35">
      <c r="A66" s="3" t="s">
        <v>11</v>
      </c>
      <c r="B66" s="1">
        <v>0</v>
      </c>
      <c r="C66" s="1">
        <v>50</v>
      </c>
      <c r="D66" s="1">
        <f>(B66+C65)/(B65+B66+C65+C66)</f>
        <v>7.0000000000000007E-2</v>
      </c>
    </row>
    <row r="67" spans="1:4" x14ac:dyDescent="0.35">
      <c r="A67" s="3" t="s">
        <v>7</v>
      </c>
      <c r="B67" s="1">
        <f>B65+B66</f>
        <v>43</v>
      </c>
      <c r="C67" s="1">
        <f>C65+C66</f>
        <v>57</v>
      </c>
      <c r="D67" s="1"/>
    </row>
    <row r="68" spans="1:4" x14ac:dyDescent="0.35">
      <c r="A68" s="3" t="s">
        <v>8</v>
      </c>
      <c r="B68" s="1">
        <f>B67/(B65+C65+B66+C66)</f>
        <v>0.43</v>
      </c>
      <c r="C68" s="1">
        <f>C67/(B65+C65+B66+C66)</f>
        <v>0.56999999999999995</v>
      </c>
      <c r="D68" s="1"/>
    </row>
    <row r="71" spans="1:4" ht="16" thickBot="1" x14ac:dyDescent="0.4"/>
    <row r="72" spans="1:4" ht="16" thickBot="1" x14ac:dyDescent="0.4">
      <c r="A72" s="4" t="s">
        <v>0</v>
      </c>
      <c r="B72" s="5" t="s">
        <v>2</v>
      </c>
      <c r="C72" s="5" t="s">
        <v>1</v>
      </c>
      <c r="D72" s="6" t="s">
        <v>4</v>
      </c>
    </row>
    <row r="73" spans="1:4" x14ac:dyDescent="0.35">
      <c r="A73" s="7" t="s">
        <v>3</v>
      </c>
      <c r="B73" s="2">
        <v>3</v>
      </c>
      <c r="C73" s="2">
        <v>47</v>
      </c>
      <c r="D73" s="2">
        <f>(B73+C74)/(C73+C74+B74+B73)</f>
        <v>0.05</v>
      </c>
    </row>
    <row r="74" spans="1:4" x14ac:dyDescent="0.35">
      <c r="A74" s="3" t="s">
        <v>11</v>
      </c>
      <c r="B74" s="1">
        <v>48</v>
      </c>
      <c r="C74" s="1">
        <v>2</v>
      </c>
      <c r="D74" s="1">
        <f>(B74+C73)/(B73+B74+C73+C74)</f>
        <v>0.95</v>
      </c>
    </row>
    <row r="75" spans="1:4" x14ac:dyDescent="0.35">
      <c r="A75" s="3" t="s">
        <v>7</v>
      </c>
      <c r="B75" s="1">
        <f>B73+B74</f>
        <v>51</v>
      </c>
      <c r="C75" s="1">
        <f>C73+C74</f>
        <v>49</v>
      </c>
      <c r="D75" s="1"/>
    </row>
    <row r="76" spans="1:4" x14ac:dyDescent="0.35">
      <c r="A76" s="3" t="s">
        <v>8</v>
      </c>
      <c r="B76" s="1">
        <f>B75/(B73+C73+B74+C74)</f>
        <v>0.51</v>
      </c>
      <c r="C76" s="1">
        <f>C75/(B73+C73+B74+C74)</f>
        <v>0.49</v>
      </c>
      <c r="D76" s="1"/>
    </row>
    <row r="80" spans="1:4" ht="16" thickBot="1" x14ac:dyDescent="0.4"/>
    <row r="81" spans="1:4" ht="16" thickBot="1" x14ac:dyDescent="0.4">
      <c r="A81" s="4" t="s">
        <v>0</v>
      </c>
      <c r="B81" s="5" t="s">
        <v>2</v>
      </c>
      <c r="C81" s="5" t="s">
        <v>1</v>
      </c>
      <c r="D81" s="6" t="s">
        <v>4</v>
      </c>
    </row>
    <row r="82" spans="1:4" x14ac:dyDescent="0.35">
      <c r="A82" s="7" t="s">
        <v>3</v>
      </c>
      <c r="B82" s="2">
        <v>2</v>
      </c>
      <c r="C82" s="2">
        <v>48</v>
      </c>
      <c r="D82" s="2">
        <f>(B82+C83)/(C82+C83+B83+B82)</f>
        <v>0.02</v>
      </c>
    </row>
    <row r="83" spans="1:4" x14ac:dyDescent="0.35">
      <c r="A83" s="3" t="s">
        <v>12</v>
      </c>
      <c r="B83" s="1">
        <v>50</v>
      </c>
      <c r="C83" s="1">
        <v>0</v>
      </c>
      <c r="D83" s="1">
        <f>(B83+C82)/(B82+B83+C82+C83)</f>
        <v>0.98</v>
      </c>
    </row>
    <row r="84" spans="1:4" x14ac:dyDescent="0.35">
      <c r="A84" s="3" t="s">
        <v>7</v>
      </c>
      <c r="B84" s="1">
        <f>B82+B83</f>
        <v>52</v>
      </c>
      <c r="C84" s="1">
        <f>C82+C83</f>
        <v>48</v>
      </c>
      <c r="D84" s="1"/>
    </row>
    <row r="85" spans="1:4" x14ac:dyDescent="0.35">
      <c r="A85" s="3" t="s">
        <v>8</v>
      </c>
      <c r="B85" s="1">
        <f>B84/(B82+C82+B83+C83)</f>
        <v>0.52</v>
      </c>
      <c r="C85" s="1">
        <f>C84/(B82+C82+B83+C83)</f>
        <v>0.48</v>
      </c>
      <c r="D85" s="1"/>
    </row>
    <row r="87" spans="1:4" ht="16" thickBot="1" x14ac:dyDescent="0.4"/>
    <row r="88" spans="1:4" ht="16" thickBot="1" x14ac:dyDescent="0.4">
      <c r="A88" s="4" t="s">
        <v>0</v>
      </c>
      <c r="B88" s="5" t="s">
        <v>2</v>
      </c>
      <c r="C88" s="5" t="s">
        <v>1</v>
      </c>
      <c r="D88" s="6" t="s">
        <v>4</v>
      </c>
    </row>
    <row r="89" spans="1:4" x14ac:dyDescent="0.35">
      <c r="A89" s="7" t="s">
        <v>12</v>
      </c>
      <c r="B89" s="2">
        <v>0</v>
      </c>
      <c r="C89" s="2">
        <v>47</v>
      </c>
      <c r="D89" s="2">
        <f>(B89+C90)/(C89+C90+B90+B89)</f>
        <v>0.12371134020618557</v>
      </c>
    </row>
    <row r="90" spans="1:4" x14ac:dyDescent="0.35">
      <c r="A90" s="3" t="s">
        <v>13</v>
      </c>
      <c r="B90" s="1">
        <v>38</v>
      </c>
      <c r="C90" s="1">
        <v>12</v>
      </c>
      <c r="D90" s="1">
        <f>(B90+C89)/(B89+B90+C89+C90)</f>
        <v>0.87628865979381443</v>
      </c>
    </row>
    <row r="91" spans="1:4" x14ac:dyDescent="0.35">
      <c r="A91" s="3" t="s">
        <v>7</v>
      </c>
      <c r="B91" s="1">
        <f>B89+B90</f>
        <v>38</v>
      </c>
      <c r="C91" s="1">
        <f>C89+C90</f>
        <v>59</v>
      </c>
      <c r="D91" s="1"/>
    </row>
    <row r="92" spans="1:4" x14ac:dyDescent="0.35">
      <c r="A92" s="3" t="s">
        <v>8</v>
      </c>
      <c r="B92" s="1">
        <f>B91/(B89+C89+B90+C90)</f>
        <v>0.39175257731958762</v>
      </c>
      <c r="C92" s="1">
        <f>C91/(B89+C89+B90+C90)</f>
        <v>0.60824742268041232</v>
      </c>
      <c r="D92" s="1"/>
    </row>
    <row r="102" spans="1:4" ht="16" thickBot="1" x14ac:dyDescent="0.4"/>
    <row r="103" spans="1:4" ht="16" thickBot="1" x14ac:dyDescent="0.4">
      <c r="A103" s="4" t="s">
        <v>0</v>
      </c>
      <c r="B103" s="5" t="s">
        <v>2</v>
      </c>
      <c r="C103" s="5" t="s">
        <v>1</v>
      </c>
      <c r="D103" s="6" t="s">
        <v>4</v>
      </c>
    </row>
    <row r="104" spans="1:4" x14ac:dyDescent="0.35">
      <c r="A104" s="7" t="s">
        <v>3</v>
      </c>
      <c r="B104" s="2">
        <v>3</v>
      </c>
      <c r="C104" s="2">
        <v>47</v>
      </c>
      <c r="D104" s="2">
        <f>(B104+C105)/(C104+C105+B105+B104)</f>
        <v>0.1</v>
      </c>
    </row>
    <row r="105" spans="1:4" x14ac:dyDescent="0.35">
      <c r="A105" s="3" t="s">
        <v>14</v>
      </c>
      <c r="B105" s="1">
        <v>43</v>
      </c>
      <c r="C105" s="1">
        <v>7</v>
      </c>
      <c r="D105" s="1">
        <f>(B105+C104)/(B104+B105+C104+C105)</f>
        <v>0.9</v>
      </c>
    </row>
    <row r="106" spans="1:4" x14ac:dyDescent="0.35">
      <c r="A106" s="3" t="s">
        <v>7</v>
      </c>
      <c r="B106" s="1">
        <f>B104+B105</f>
        <v>46</v>
      </c>
      <c r="C106" s="1">
        <f>C104+C105</f>
        <v>54</v>
      </c>
      <c r="D106" s="1"/>
    </row>
    <row r="107" spans="1:4" x14ac:dyDescent="0.35">
      <c r="A107" s="3" t="s">
        <v>8</v>
      </c>
      <c r="B107" s="1">
        <f>B106/(B104+C104+B105+C105)</f>
        <v>0.46</v>
      </c>
      <c r="C107" s="1">
        <f>C106/(B104+C104+B105+C105)</f>
        <v>0.54</v>
      </c>
      <c r="D107" s="1"/>
    </row>
    <row r="112" spans="1:4" ht="16" thickBot="1" x14ac:dyDescent="0.4"/>
    <row r="113" spans="1:4" ht="16" thickBot="1" x14ac:dyDescent="0.4">
      <c r="A113" s="4" t="s">
        <v>0</v>
      </c>
      <c r="B113" s="5" t="s">
        <v>2</v>
      </c>
      <c r="C113" s="5" t="s">
        <v>1</v>
      </c>
      <c r="D113" s="6" t="s">
        <v>4</v>
      </c>
    </row>
    <row r="114" spans="1:4" x14ac:dyDescent="0.35">
      <c r="A114" s="7" t="s">
        <v>10</v>
      </c>
      <c r="B114" s="2">
        <v>50</v>
      </c>
      <c r="C114" s="2">
        <v>0</v>
      </c>
      <c r="D114" s="2">
        <f>(B114+C115)/(C114+C115+B115+B114)</f>
        <v>1</v>
      </c>
    </row>
    <row r="115" spans="1:4" x14ac:dyDescent="0.35">
      <c r="A115" s="3" t="s">
        <v>14</v>
      </c>
      <c r="B115" s="1">
        <v>0</v>
      </c>
      <c r="C115" s="1">
        <v>50</v>
      </c>
      <c r="D115" s="1">
        <f>(B115+C114)/(B114+B115+C114+C115)</f>
        <v>0</v>
      </c>
    </row>
    <row r="116" spans="1:4" x14ac:dyDescent="0.35">
      <c r="A116" s="3" t="s">
        <v>7</v>
      </c>
      <c r="B116" s="1">
        <f>B114+B115</f>
        <v>50</v>
      </c>
      <c r="C116" s="1">
        <f>C114+C115</f>
        <v>50</v>
      </c>
      <c r="D116" s="1"/>
    </row>
    <row r="117" spans="1:4" x14ac:dyDescent="0.35">
      <c r="A117" s="3" t="s">
        <v>8</v>
      </c>
      <c r="B117" s="1">
        <f>B116/(B114+C114+B115+C115)</f>
        <v>0.5</v>
      </c>
      <c r="C117" s="1">
        <f>C116/(B114+C114+B115+C115)</f>
        <v>0.5</v>
      </c>
      <c r="D117" s="1"/>
    </row>
    <row r="119" spans="1:4" ht="16" thickBot="1" x14ac:dyDescent="0.4"/>
    <row r="120" spans="1:4" ht="16" thickBot="1" x14ac:dyDescent="0.4">
      <c r="A120" s="4" t="s">
        <v>0</v>
      </c>
      <c r="B120" s="5" t="s">
        <v>2</v>
      </c>
      <c r="C120" s="5" t="s">
        <v>1</v>
      </c>
      <c r="D120" s="6" t="s">
        <v>4</v>
      </c>
    </row>
    <row r="121" spans="1:4" x14ac:dyDescent="0.35">
      <c r="A121" s="7" t="s">
        <v>15</v>
      </c>
      <c r="B121" s="2">
        <v>13</v>
      </c>
      <c r="C121" s="2">
        <v>37</v>
      </c>
      <c r="D121" s="2">
        <f>(B121+C122)/(C121+C122+B122+B121)</f>
        <v>0.24</v>
      </c>
    </row>
    <row r="122" spans="1:4" x14ac:dyDescent="0.35">
      <c r="A122" s="3" t="s">
        <v>14</v>
      </c>
      <c r="B122" s="1">
        <v>39</v>
      </c>
      <c r="C122" s="1">
        <v>11</v>
      </c>
      <c r="D122" s="1">
        <f>(B122+C121)/(B121+B122+C121+C122)</f>
        <v>0.76</v>
      </c>
    </row>
    <row r="123" spans="1:4" x14ac:dyDescent="0.35">
      <c r="A123" s="3" t="s">
        <v>7</v>
      </c>
      <c r="B123" s="1">
        <f>B121+B122</f>
        <v>52</v>
      </c>
      <c r="C123" s="1">
        <f>C121+C122</f>
        <v>48</v>
      </c>
      <c r="D123" s="1"/>
    </row>
    <row r="124" spans="1:4" x14ac:dyDescent="0.35">
      <c r="A124" s="3" t="s">
        <v>8</v>
      </c>
      <c r="B124" s="1">
        <f>B123/(B121+C121+B122+C122)</f>
        <v>0.52</v>
      </c>
      <c r="C124" s="1">
        <f>C123/(B121+C121+B122+C122)</f>
        <v>0.48</v>
      </c>
      <c r="D124" s="1"/>
    </row>
    <row r="126" spans="1:4" ht="16" thickBot="1" x14ac:dyDescent="0.4"/>
    <row r="127" spans="1:4" ht="16" thickBot="1" x14ac:dyDescent="0.4">
      <c r="A127" s="4" t="s">
        <v>0</v>
      </c>
      <c r="B127" s="5" t="s">
        <v>2</v>
      </c>
      <c r="C127" s="5" t="s">
        <v>1</v>
      </c>
      <c r="D127" s="6" t="s">
        <v>4</v>
      </c>
    </row>
    <row r="128" spans="1:4" x14ac:dyDescent="0.35">
      <c r="A128" s="7" t="s">
        <v>16</v>
      </c>
      <c r="B128" s="2">
        <v>17</v>
      </c>
      <c r="C128" s="2">
        <v>32</v>
      </c>
      <c r="D128" s="2">
        <f>(B128+C129)/(C128+C129+B129+B128)</f>
        <v>0.34</v>
      </c>
    </row>
    <row r="129" spans="1:4" x14ac:dyDescent="0.35">
      <c r="A129" s="3" t="s">
        <v>14</v>
      </c>
      <c r="B129" s="1">
        <v>34</v>
      </c>
      <c r="C129" s="1">
        <v>17</v>
      </c>
      <c r="D129" s="1">
        <f>(B129+C128)/(B128+B129+C128+C129)</f>
        <v>0.66</v>
      </c>
    </row>
    <row r="130" spans="1:4" x14ac:dyDescent="0.35">
      <c r="A130" s="3" t="s">
        <v>7</v>
      </c>
      <c r="B130" s="1">
        <f>B128+B129</f>
        <v>51</v>
      </c>
      <c r="C130" s="1">
        <f>C128+C129</f>
        <v>49</v>
      </c>
      <c r="D130" s="1"/>
    </row>
    <row r="131" spans="1:4" x14ac:dyDescent="0.35">
      <c r="A131" s="3" t="s">
        <v>8</v>
      </c>
      <c r="B131" s="1">
        <f>B130/(B128+C128+B129+C129)</f>
        <v>0.51</v>
      </c>
      <c r="C131" s="1">
        <f>C130/(B128+C128+B129+C129)</f>
        <v>0.49</v>
      </c>
      <c r="D131" s="1"/>
    </row>
    <row r="133" spans="1:4" ht="16" thickBot="1" x14ac:dyDescent="0.4"/>
    <row r="134" spans="1:4" ht="16" thickBot="1" x14ac:dyDescent="0.4">
      <c r="A134" s="4" t="s">
        <v>0</v>
      </c>
      <c r="B134" s="5" t="s">
        <v>2</v>
      </c>
      <c r="C134" s="5" t="s">
        <v>1</v>
      </c>
      <c r="D134" s="6" t="s">
        <v>4</v>
      </c>
    </row>
    <row r="135" spans="1:4" x14ac:dyDescent="0.35">
      <c r="A135" s="7" t="s">
        <v>17</v>
      </c>
      <c r="B135" s="2">
        <v>5</v>
      </c>
      <c r="C135" s="2">
        <v>44</v>
      </c>
      <c r="D135" s="2">
        <f>(B135+C136)/(C135+C136+B136+B135)</f>
        <v>0.14000000000000001</v>
      </c>
    </row>
    <row r="136" spans="1:4" x14ac:dyDescent="0.35">
      <c r="A136" s="3" t="s">
        <v>14</v>
      </c>
      <c r="B136" s="1">
        <v>42</v>
      </c>
      <c r="C136" s="1">
        <v>9</v>
      </c>
      <c r="D136" s="1">
        <f>(B136+C135)/(B135+B136+C135+C136)</f>
        <v>0.86</v>
      </c>
    </row>
    <row r="137" spans="1:4" x14ac:dyDescent="0.35">
      <c r="A137" s="3" t="s">
        <v>7</v>
      </c>
      <c r="B137" s="1">
        <f>B135+B136</f>
        <v>47</v>
      </c>
      <c r="C137" s="1">
        <f>C135+C136</f>
        <v>53</v>
      </c>
      <c r="D137" s="1">
        <f>(B137+C136)/(B136+B137+C136+C137)</f>
        <v>0.37086092715231789</v>
      </c>
    </row>
    <row r="138" spans="1:4" x14ac:dyDescent="0.35">
      <c r="A138" s="3" t="s">
        <v>8</v>
      </c>
      <c r="B138" s="1">
        <f>B137/(B135+C135+B136+C136)</f>
        <v>0.47</v>
      </c>
      <c r="C138" s="1">
        <f>C137/(B135+C135+B136+C136)</f>
        <v>0.53</v>
      </c>
      <c r="D138" s="1">
        <f>(B138+C137)/(B137+B138+C137+C138)</f>
        <v>0.52940594059405943</v>
      </c>
    </row>
    <row r="139" spans="1:4" x14ac:dyDescent="0.35">
      <c r="A139" s="1"/>
      <c r="B139" s="1"/>
      <c r="C139" s="1"/>
      <c r="D139" s="1">
        <f t="shared" ref="D139:D159" si="0">(B139+C138)/(B138+B139+C138+C139)</f>
        <v>0.53</v>
      </c>
    </row>
    <row r="144" spans="1:4" ht="16" thickBot="1" x14ac:dyDescent="0.4"/>
    <row r="145" spans="1:4" ht="16" thickBot="1" x14ac:dyDescent="0.4">
      <c r="A145" s="4" t="s">
        <v>21</v>
      </c>
      <c r="B145" s="6" t="s">
        <v>22</v>
      </c>
    </row>
    <row r="146" spans="1:4" x14ac:dyDescent="0.35">
      <c r="A146" s="2"/>
      <c r="B146" s="2"/>
    </row>
    <row r="147" spans="1:4" x14ac:dyDescent="0.35">
      <c r="A147" s="3" t="s">
        <v>3</v>
      </c>
      <c r="B147" s="1">
        <f>D24</f>
        <v>2.5000000000000001E-2</v>
      </c>
    </row>
    <row r="148" spans="1:4" x14ac:dyDescent="0.35">
      <c r="A148" s="3" t="s">
        <v>18</v>
      </c>
      <c r="B148" s="1">
        <f>D115</f>
        <v>0</v>
      </c>
    </row>
    <row r="149" spans="1:4" x14ac:dyDescent="0.35">
      <c r="A149" s="3" t="s">
        <v>19</v>
      </c>
      <c r="B149" s="1">
        <f>D51</f>
        <v>1.020408163265306E-2</v>
      </c>
    </row>
    <row r="150" spans="1:4" x14ac:dyDescent="0.35">
      <c r="A150" s="3" t="s">
        <v>20</v>
      </c>
      <c r="B150" s="1">
        <f>D66</f>
        <v>7.0000000000000007E-2</v>
      </c>
    </row>
    <row r="151" spans="1:4" x14ac:dyDescent="0.35">
      <c r="A151" s="3" t="s">
        <v>12</v>
      </c>
      <c r="B151" s="1">
        <f>D89</f>
        <v>0.12371134020618557</v>
      </c>
    </row>
    <row r="156" spans="1:4" ht="16" thickBot="1" x14ac:dyDescent="0.4"/>
    <row r="157" spans="1:4" ht="16" thickBot="1" x14ac:dyDescent="0.4">
      <c r="A157" s="4" t="s">
        <v>0</v>
      </c>
      <c r="B157" s="5" t="s">
        <v>2</v>
      </c>
      <c r="C157" s="5" t="s">
        <v>1</v>
      </c>
      <c r="D157" s="6" t="s">
        <v>4</v>
      </c>
    </row>
    <row r="158" spans="1:4" x14ac:dyDescent="0.35">
      <c r="A158" s="7" t="s">
        <v>19</v>
      </c>
      <c r="B158" s="2">
        <v>39</v>
      </c>
      <c r="C158" s="2">
        <v>11</v>
      </c>
      <c r="D158" s="2">
        <f xml:space="preserve"> 1 - D159</f>
        <v>0.51</v>
      </c>
    </row>
    <row r="159" spans="1:4" x14ac:dyDescent="0.35">
      <c r="A159" s="3" t="s">
        <v>20</v>
      </c>
      <c r="B159" s="1">
        <v>38</v>
      </c>
      <c r="C159" s="1">
        <v>12</v>
      </c>
      <c r="D159" s="1">
        <f t="shared" si="0"/>
        <v>0.49</v>
      </c>
    </row>
    <row r="160" spans="1:4" x14ac:dyDescent="0.35">
      <c r="A160" s="3" t="s">
        <v>7</v>
      </c>
      <c r="B160" s="1">
        <v>77</v>
      </c>
      <c r="C160" s="1">
        <v>23</v>
      </c>
      <c r="D160" s="1"/>
    </row>
    <row r="161" spans="1:4" x14ac:dyDescent="0.35">
      <c r="A161" s="3" t="s">
        <v>8</v>
      </c>
      <c r="B161" s="1">
        <f>B160/100</f>
        <v>0.77</v>
      </c>
      <c r="C161" s="1">
        <f>C160/100</f>
        <v>0.23</v>
      </c>
      <c r="D161" s="1"/>
    </row>
    <row r="163" spans="1:4" ht="16" thickBot="1" x14ac:dyDescent="0.4"/>
    <row r="164" spans="1:4" ht="16" thickBot="1" x14ac:dyDescent="0.4">
      <c r="A164" s="4" t="s">
        <v>0</v>
      </c>
      <c r="B164" s="5" t="s">
        <v>2</v>
      </c>
      <c r="C164" s="5" t="s">
        <v>1</v>
      </c>
      <c r="D164" s="6" t="s">
        <v>4</v>
      </c>
    </row>
    <row r="165" spans="1:4" x14ac:dyDescent="0.35">
      <c r="A165" s="7" t="s">
        <v>19</v>
      </c>
      <c r="B165" s="2">
        <v>40</v>
      </c>
      <c r="C165" s="2">
        <v>10</v>
      </c>
      <c r="D165" s="2">
        <v>0.54</v>
      </c>
    </row>
    <row r="166" spans="1:4" x14ac:dyDescent="0.35">
      <c r="A166" s="3" t="s">
        <v>12</v>
      </c>
      <c r="B166" s="1">
        <v>36</v>
      </c>
      <c r="C166" s="1">
        <v>14</v>
      </c>
      <c r="D166" s="1">
        <v>0.46</v>
      </c>
    </row>
    <row r="167" spans="1:4" x14ac:dyDescent="0.35">
      <c r="A167" s="3" t="s">
        <v>7</v>
      </c>
      <c r="B167" s="1">
        <v>76</v>
      </c>
      <c r="C167" s="1">
        <v>24</v>
      </c>
      <c r="D167" s="1"/>
    </row>
    <row r="168" spans="1:4" x14ac:dyDescent="0.35">
      <c r="A168" s="3" t="s">
        <v>8</v>
      </c>
      <c r="B168" s="1">
        <v>0.76</v>
      </c>
      <c r="C168" s="1">
        <v>0.24</v>
      </c>
      <c r="D168" s="1"/>
    </row>
    <row r="169" spans="1:4" ht="16" thickBot="1" x14ac:dyDescent="0.4"/>
    <row r="170" spans="1:4" ht="16" thickBot="1" x14ac:dyDescent="0.4">
      <c r="A170" s="4" t="s">
        <v>0</v>
      </c>
      <c r="B170" s="5" t="s">
        <v>2</v>
      </c>
      <c r="C170" s="5" t="s">
        <v>1</v>
      </c>
      <c r="D170" s="6" t="s">
        <v>4</v>
      </c>
    </row>
    <row r="171" spans="1:4" x14ac:dyDescent="0.35">
      <c r="A171" s="7" t="s">
        <v>12</v>
      </c>
      <c r="B171" s="2">
        <v>39</v>
      </c>
      <c r="C171" s="2">
        <v>11</v>
      </c>
      <c r="D171" s="2">
        <v>0.48</v>
      </c>
    </row>
    <row r="172" spans="1:4" x14ac:dyDescent="0.35">
      <c r="A172" s="3" t="s">
        <v>20</v>
      </c>
      <c r="B172" s="1">
        <v>41</v>
      </c>
      <c r="C172" s="1">
        <v>9</v>
      </c>
      <c r="D172" s="1">
        <v>0.52</v>
      </c>
    </row>
    <row r="173" spans="1:4" x14ac:dyDescent="0.35">
      <c r="A173" s="3" t="s">
        <v>7</v>
      </c>
      <c r="B173" s="1">
        <v>80</v>
      </c>
      <c r="C173" s="1">
        <v>20</v>
      </c>
      <c r="D173" s="1"/>
    </row>
    <row r="174" spans="1:4" x14ac:dyDescent="0.35">
      <c r="A174" s="3" t="s">
        <v>8</v>
      </c>
      <c r="B174" s="1">
        <v>0.8</v>
      </c>
      <c r="C174" s="1">
        <v>0.2</v>
      </c>
      <c r="D174" s="1"/>
    </row>
    <row r="176" spans="1:4" ht="16" thickBot="1" x14ac:dyDescent="0.4"/>
    <row r="177" spans="1:6" ht="16" thickBot="1" x14ac:dyDescent="0.4">
      <c r="A177" s="4" t="s">
        <v>21</v>
      </c>
      <c r="B177" s="5" t="s">
        <v>24</v>
      </c>
      <c r="C177" s="5" t="s">
        <v>23</v>
      </c>
      <c r="D177" s="6" t="s">
        <v>22</v>
      </c>
    </row>
    <row r="178" spans="1:6" x14ac:dyDescent="0.35">
      <c r="A178" s="2"/>
      <c r="B178" s="2"/>
      <c r="C178" s="2"/>
      <c r="D178" s="2"/>
    </row>
    <row r="179" spans="1:6" x14ac:dyDescent="0.35">
      <c r="A179" s="3" t="s">
        <v>12</v>
      </c>
      <c r="B179" s="1">
        <v>218</v>
      </c>
      <c r="C179" s="1">
        <v>500</v>
      </c>
      <c r="D179" s="1">
        <f>B179/C179</f>
        <v>0.436</v>
      </c>
    </row>
    <row r="180" spans="1:6" x14ac:dyDescent="0.35">
      <c r="A180" s="3" t="s">
        <v>20</v>
      </c>
      <c r="B180" s="1">
        <v>237</v>
      </c>
      <c r="C180" s="1">
        <v>500</v>
      </c>
      <c r="D180" s="1">
        <f t="shared" ref="D180:D183" si="1">B180/C180</f>
        <v>0.47399999999999998</v>
      </c>
    </row>
    <row r="181" spans="1:6" x14ac:dyDescent="0.35">
      <c r="A181" s="3" t="s">
        <v>19</v>
      </c>
      <c r="B181" s="1">
        <v>229</v>
      </c>
      <c r="C181" s="1">
        <v>500</v>
      </c>
      <c r="D181" s="1">
        <f t="shared" si="1"/>
        <v>0.45800000000000002</v>
      </c>
    </row>
    <row r="182" spans="1:6" x14ac:dyDescent="0.35">
      <c r="A182" s="3" t="s">
        <v>13</v>
      </c>
      <c r="B182" s="1">
        <v>473</v>
      </c>
      <c r="C182" s="1">
        <v>500</v>
      </c>
      <c r="D182" s="1">
        <f t="shared" si="1"/>
        <v>0.94599999999999995</v>
      </c>
    </row>
    <row r="183" spans="1:6" x14ac:dyDescent="0.35">
      <c r="A183" s="3" t="s">
        <v>18</v>
      </c>
      <c r="B183" s="1">
        <v>318</v>
      </c>
      <c r="C183" s="1">
        <v>500</v>
      </c>
      <c r="D183" s="1">
        <f t="shared" si="1"/>
        <v>0.63600000000000001</v>
      </c>
    </row>
    <row r="188" spans="1:6" ht="16" thickBot="1" x14ac:dyDescent="0.4"/>
    <row r="189" spans="1:6" ht="16" thickBot="1" x14ac:dyDescent="0.4">
      <c r="A189" s="4" t="s">
        <v>21</v>
      </c>
      <c r="B189" s="5" t="s">
        <v>24</v>
      </c>
      <c r="C189" s="5" t="s">
        <v>2</v>
      </c>
      <c r="D189" s="5" t="s">
        <v>25</v>
      </c>
      <c r="E189" s="5" t="s">
        <v>26</v>
      </c>
      <c r="F189" s="6" t="s">
        <v>27</v>
      </c>
    </row>
    <row r="190" spans="1:6" x14ac:dyDescent="0.35">
      <c r="A190" s="2"/>
      <c r="B190" s="2"/>
      <c r="C190" s="2"/>
      <c r="D190" s="2"/>
      <c r="E190" s="2"/>
      <c r="F190" s="2"/>
    </row>
    <row r="191" spans="1:6" x14ac:dyDescent="0.35">
      <c r="A191" s="3" t="s">
        <v>12</v>
      </c>
      <c r="B191" s="1">
        <v>218</v>
      </c>
      <c r="C191" s="1">
        <v>130</v>
      </c>
      <c r="D191" s="1">
        <f>B191-C191</f>
        <v>88</v>
      </c>
      <c r="E191" s="1">
        <f>C191/B191</f>
        <v>0.59633027522935778</v>
      </c>
      <c r="F191" s="1">
        <f>D191/B191</f>
        <v>0.40366972477064222</v>
      </c>
    </row>
    <row r="192" spans="1:6" x14ac:dyDescent="0.35">
      <c r="A192" s="3" t="s">
        <v>20</v>
      </c>
      <c r="B192" s="1">
        <v>237</v>
      </c>
      <c r="C192" s="1">
        <v>144</v>
      </c>
      <c r="D192" s="1">
        <f>B192-C192</f>
        <v>93</v>
      </c>
      <c r="E192" s="1">
        <f t="shared" ref="E192:E195" si="2">C192/B192</f>
        <v>0.60759493670886078</v>
      </c>
      <c r="F192" s="1">
        <f t="shared" ref="F192:F195" si="3">D192/B192</f>
        <v>0.39240506329113922</v>
      </c>
    </row>
    <row r="193" spans="1:6" x14ac:dyDescent="0.35">
      <c r="A193" s="3" t="s">
        <v>19</v>
      </c>
      <c r="B193" s="1">
        <v>229</v>
      </c>
      <c r="C193" s="1">
        <v>142</v>
      </c>
      <c r="D193" s="1">
        <f t="shared" ref="D193:D195" si="4">B193-C193</f>
        <v>87</v>
      </c>
      <c r="E193" s="1">
        <f t="shared" si="2"/>
        <v>0.62008733624454149</v>
      </c>
      <c r="F193" s="1">
        <f t="shared" si="3"/>
        <v>0.37991266375545851</v>
      </c>
    </row>
    <row r="194" spans="1:6" x14ac:dyDescent="0.35">
      <c r="A194" s="3" t="s">
        <v>13</v>
      </c>
      <c r="B194" s="1">
        <v>473</v>
      </c>
      <c r="C194" s="1">
        <v>241</v>
      </c>
      <c r="D194" s="1">
        <f t="shared" si="4"/>
        <v>232</v>
      </c>
      <c r="E194" s="1">
        <f t="shared" si="2"/>
        <v>0.5095137420718816</v>
      </c>
      <c r="F194" s="1">
        <f t="shared" si="3"/>
        <v>0.4904862579281184</v>
      </c>
    </row>
    <row r="195" spans="1:6" x14ac:dyDescent="0.35">
      <c r="A195" s="3" t="s">
        <v>18</v>
      </c>
      <c r="B195" s="1">
        <v>318</v>
      </c>
      <c r="C195" s="1">
        <v>158</v>
      </c>
      <c r="D195" s="1">
        <f t="shared" si="4"/>
        <v>160</v>
      </c>
      <c r="E195" s="1">
        <f t="shared" si="2"/>
        <v>0.49685534591194969</v>
      </c>
      <c r="F195" s="1">
        <f t="shared" si="3"/>
        <v>0.50314465408805031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585D6E1031341B5BF00C01C8BC3A7" ma:contentTypeVersion="9" ma:contentTypeDescription="Crée un document." ma:contentTypeScope="" ma:versionID="0727ca37825cec146b6748b521362b67">
  <xsd:schema xmlns:xsd="http://www.w3.org/2001/XMLSchema" xmlns:xs="http://www.w3.org/2001/XMLSchema" xmlns:p="http://schemas.microsoft.com/office/2006/metadata/properties" xmlns:ns2="bd8fcb04-dfc0-437b-9980-e008881158d1" targetNamespace="http://schemas.microsoft.com/office/2006/metadata/properties" ma:root="true" ma:fieldsID="6a152cd0fe0e83c5fefaf907be5913ad" ns2:_="">
    <xsd:import namespace="bd8fcb04-dfc0-437b-9980-e008881158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fcb04-dfc0-437b-9980-e008881158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8D4AF-9C53-46FA-BE98-52D0D4AB26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7B023F-3773-40C1-AE29-231FF741BC7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bd8fcb04-dfc0-437b-9980-e008881158d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2579DAD-F582-4EED-80A0-83BDA0F68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fcb04-dfc0-437b-9980-e008881158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Benoît Deléglise</cp:lastModifiedBy>
  <dcterms:created xsi:type="dcterms:W3CDTF">2021-11-30T18:26:12Z</dcterms:created>
  <dcterms:modified xsi:type="dcterms:W3CDTF">2021-12-02T12:57:59Z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0x010100716585D6E1031341B5BF00C01C8BC3A7</vt:lpwstr>
  </property>
</Properties>
</file>