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riollo\Documents\PyCharm\Pi4Ink-Test\"/>
    </mc:Choice>
  </mc:AlternateContent>
  <bookViews>
    <workbookView xWindow="0" yWindow="0" windowWidth="9255" windowHeight="12120"/>
  </bookViews>
  <sheets>
    <sheet name="PumpeVakuum2" sheetId="1" r:id="rId1"/>
    <sheet name="Schlauchvolumen" sheetId="2" r:id="rId2"/>
    <sheet name="pumpeInk" sheetId="3" r:id="rId3"/>
    <sheet name="pumpeVakuum" sheetId="4" r:id="rId4"/>
    <sheet name="reglerPurgen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4" i="1"/>
  <c r="G19" i="1"/>
  <c r="G20" i="1"/>
  <c r="G21" i="1"/>
  <c r="G22" i="1"/>
  <c r="G23" i="1"/>
  <c r="G24" i="1"/>
  <c r="G25" i="1"/>
  <c r="G26" i="1"/>
  <c r="G27" i="1"/>
  <c r="G28" i="1"/>
  <c r="G29" i="1"/>
  <c r="G30" i="1"/>
  <c r="C19" i="5" l="1"/>
  <c r="D8" i="3" l="1"/>
  <c r="D3" i="3"/>
  <c r="D4" i="3"/>
  <c r="D5" i="3"/>
  <c r="D6" i="3"/>
  <c r="D7" i="3"/>
  <c r="D2" i="3"/>
  <c r="C3" i="2" l="1"/>
  <c r="C4" i="2"/>
  <c r="C5" i="2"/>
  <c r="C6" i="2"/>
  <c r="C7" i="2"/>
  <c r="C8" i="2"/>
  <c r="C9" i="2"/>
  <c r="C10" i="2"/>
  <c r="C2" i="2"/>
</calcChain>
</file>

<file path=xl/sharedStrings.xml><?xml version="1.0" encoding="utf-8"?>
<sst xmlns="http://schemas.openxmlformats.org/spreadsheetml/2006/main" count="27" uniqueCount="20">
  <si>
    <t>V   mA</t>
  </si>
  <si>
    <t>1   4,12</t>
  </si>
  <si>
    <t>2   7,74</t>
  </si>
  <si>
    <t>3   11,32</t>
  </si>
  <si>
    <t>4   14,93</t>
  </si>
  <si>
    <t>V</t>
  </si>
  <si>
    <t>mA</t>
  </si>
  <si>
    <t>x</t>
  </si>
  <si>
    <t>Länge [mm]</t>
  </si>
  <si>
    <t>Durchmesser [mm]</t>
  </si>
  <si>
    <t>Volumen [ml]</t>
  </si>
  <si>
    <t>%</t>
  </si>
  <si>
    <t>Arduino</t>
  </si>
  <si>
    <t>Hz</t>
  </si>
  <si>
    <t>Arduino 1 durch</t>
  </si>
  <si>
    <t>Motorleistung</t>
  </si>
  <si>
    <t>Druck</t>
  </si>
  <si>
    <t>Spannung</t>
  </si>
  <si>
    <t>Nullstelle</t>
  </si>
  <si>
    <t>Druck mbar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</si>
</sst>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PumpeVakuum2!$D$1</c:f>
              <c:strCache>
                <c:ptCount val="1"/>
                <c:pt idx="0">
                  <c:v>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PumpeVakuum2!$C$2:$C$5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PumpeVakuum2!$D$2:$D$5</c:f>
              <c:numCache>
                <c:formatCode>General</c:formatCode>
                <c:ptCount val="4"/>
                <c:pt idx="0">
                  <c:v>4.12</c:v>
                </c:pt>
                <c:pt idx="1">
                  <c:v>7.74</c:v>
                </c:pt>
                <c:pt idx="2">
                  <c:v>11.32</c:v>
                </c:pt>
                <c:pt idx="3">
                  <c:v>14.93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62-45B7-84B2-321993B9D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858047"/>
        <c:axId val="2068858879"/>
      </c:scatterChart>
      <c:valAx>
        <c:axId val="206885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8858879"/>
        <c:crosses val="autoZero"/>
        <c:crossBetween val="midCat"/>
      </c:valAx>
      <c:valAx>
        <c:axId val="206885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8858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PumpeVakuum2!$F$2:$F$8</c:f>
              <c:numCache>
                <c:formatCode>General</c:formatCode>
                <c:ptCount val="7"/>
                <c:pt idx="0">
                  <c:v>500</c:v>
                </c:pt>
                <c:pt idx="1">
                  <c:v>664</c:v>
                </c:pt>
                <c:pt idx="2">
                  <c:v>1000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4385</c:v>
                </c:pt>
              </c:numCache>
            </c:numRef>
          </c:xVal>
          <c:yVal>
            <c:numRef>
              <c:f>PumpeVakuum2!$G$2:$G$8</c:f>
              <c:numCache>
                <c:formatCode>General</c:formatCode>
                <c:ptCount val="7"/>
                <c:pt idx="0">
                  <c:v>3.24</c:v>
                </c:pt>
                <c:pt idx="1">
                  <c:v>4</c:v>
                </c:pt>
                <c:pt idx="2">
                  <c:v>5.46</c:v>
                </c:pt>
                <c:pt idx="3">
                  <c:v>9.67</c:v>
                </c:pt>
                <c:pt idx="4">
                  <c:v>11.81</c:v>
                </c:pt>
                <c:pt idx="5">
                  <c:v>13.93</c:v>
                </c:pt>
                <c:pt idx="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22-456F-B316-9F2F9772F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999551"/>
        <c:axId val="2068008703"/>
      </c:scatterChart>
      <c:valAx>
        <c:axId val="2067999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8008703"/>
        <c:crosses val="autoZero"/>
        <c:crossBetween val="midCat"/>
      </c:valAx>
      <c:valAx>
        <c:axId val="206800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7999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PumpeVakuum2!$K$1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PumpeVakuum2!$J$2:$J$3</c:f>
              <c:numCache>
                <c:formatCode>General</c:formatCode>
                <c:ptCount val="2"/>
                <c:pt idx="0">
                  <c:v>5.0000000000000001E-3</c:v>
                </c:pt>
                <c:pt idx="1">
                  <c:v>1</c:v>
                </c:pt>
              </c:numCache>
            </c:numRef>
          </c:xVal>
          <c:yVal>
            <c:numRef>
              <c:f>PumpeVakuum2!$K$2:$K$3</c:f>
              <c:numCache>
                <c:formatCode>General</c:formatCode>
                <c:ptCount val="2"/>
                <c:pt idx="0">
                  <c:v>664</c:v>
                </c:pt>
                <c:pt idx="1">
                  <c:v>4385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E4-434C-B1F7-7835E8149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875952"/>
        <c:axId val="740880112"/>
      </c:scatterChart>
      <c:valAx>
        <c:axId val="74087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0880112"/>
        <c:crosses val="autoZero"/>
        <c:crossBetween val="midCat"/>
      </c:valAx>
      <c:valAx>
        <c:axId val="74088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087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pumpeInk!$D$1</c:f>
              <c:strCache>
                <c:ptCount val="1"/>
                <c:pt idx="0">
                  <c:v>Arduino 1 durch</c:v>
                </c:pt>
              </c:strCache>
            </c:strRef>
          </c:tx>
          <c:xVal>
            <c:numRef>
              <c:f>pumpeInk!$A$2:$A$18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xVal>
          <c:yVal>
            <c:numRef>
              <c:f>pumpeInk!$D$2:$D$18</c:f>
              <c:numCache>
                <c:formatCode>General</c:formatCode>
                <c:ptCount val="17"/>
                <c:pt idx="0">
                  <c:v>13.153048876729626</c:v>
                </c:pt>
                <c:pt idx="1">
                  <c:v>45.014629754670267</c:v>
                </c:pt>
                <c:pt idx="2">
                  <c:v>85.71918395336877</c:v>
                </c:pt>
                <c:pt idx="3">
                  <c:v>131.31976362442546</c:v>
                </c:pt>
                <c:pt idx="4">
                  <c:v>174.97812773403325</c:v>
                </c:pt>
                <c:pt idx="5">
                  <c:v>197.04433497536945</c:v>
                </c:pt>
                <c:pt idx="6">
                  <c:v>207.98668885191347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98-46D7-859B-174C81E16737}"/>
            </c:ext>
          </c:extLst>
        </c:ser>
        <c:ser>
          <c:idx val="2"/>
          <c:order val="1"/>
          <c:tx>
            <c:strRef>
              <c:f>pumpeInk!$D$1</c:f>
              <c:strCache>
                <c:ptCount val="1"/>
                <c:pt idx="0">
                  <c:v>Arduino 1 durch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pumpeInk!$A$2:$A$18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xVal>
          <c:yVal>
            <c:numRef>
              <c:f>pumpeInk!$D$2:$D$18</c:f>
              <c:numCache>
                <c:formatCode>General</c:formatCode>
                <c:ptCount val="17"/>
                <c:pt idx="0">
                  <c:v>13.153048876729626</c:v>
                </c:pt>
                <c:pt idx="1">
                  <c:v>45.014629754670267</c:v>
                </c:pt>
                <c:pt idx="2">
                  <c:v>85.71918395336877</c:v>
                </c:pt>
                <c:pt idx="3">
                  <c:v>131.31976362442546</c:v>
                </c:pt>
                <c:pt idx="4">
                  <c:v>174.97812773403325</c:v>
                </c:pt>
                <c:pt idx="5">
                  <c:v>197.04433497536945</c:v>
                </c:pt>
                <c:pt idx="6">
                  <c:v>207.98668885191347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98-46D7-859B-174C81E16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065280"/>
        <c:axId val="1272052384"/>
      </c:scatterChart>
      <c:valAx>
        <c:axId val="127206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2052384"/>
        <c:crosses val="autoZero"/>
        <c:crossBetween val="midCat"/>
      </c:valAx>
      <c:valAx>
        <c:axId val="127205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2065280"/>
        <c:crosses val="autoZero"/>
        <c:crossBetween val="midCat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pumpeInk!$D$1</c:f>
              <c:strCache>
                <c:ptCount val="1"/>
                <c:pt idx="0">
                  <c:v>Arduino 1 durch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pumpeInk!$B$3:$B$9</c:f>
              <c:numCache>
                <c:formatCode>General</c:formatCode>
                <c:ptCount val="7"/>
                <c:pt idx="0">
                  <c:v>44</c:v>
                </c:pt>
                <c:pt idx="1">
                  <c:v>92</c:v>
                </c:pt>
                <c:pt idx="2">
                  <c:v>133</c:v>
                </c:pt>
                <c:pt idx="3">
                  <c:v>177</c:v>
                </c:pt>
                <c:pt idx="4">
                  <c:v>202</c:v>
                </c:pt>
                <c:pt idx="5">
                  <c:v>213</c:v>
                </c:pt>
              </c:numCache>
            </c:numRef>
          </c:xVal>
          <c:yVal>
            <c:numRef>
              <c:f>pumpeInk!$D$3:$D$9</c:f>
              <c:numCache>
                <c:formatCode>General</c:formatCode>
                <c:ptCount val="7"/>
                <c:pt idx="0">
                  <c:v>45.014629754670267</c:v>
                </c:pt>
                <c:pt idx="1">
                  <c:v>85.71918395336877</c:v>
                </c:pt>
                <c:pt idx="2">
                  <c:v>131.31976362442546</c:v>
                </c:pt>
                <c:pt idx="3">
                  <c:v>174.97812773403325</c:v>
                </c:pt>
                <c:pt idx="4">
                  <c:v>197.04433497536945</c:v>
                </c:pt>
                <c:pt idx="5">
                  <c:v>207.98668885191347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E1-4B03-BBD0-CD1A8BB49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051552"/>
        <c:axId val="1272052800"/>
      </c:scatterChart>
      <c:valAx>
        <c:axId val="127205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2052800"/>
        <c:crosses val="autoZero"/>
        <c:crossBetween val="midCat"/>
      </c:valAx>
      <c:valAx>
        <c:axId val="127205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2051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pumpeInk!$E$1</c:f>
              <c:strCache>
                <c:ptCount val="1"/>
                <c:pt idx="0">
                  <c:v>Motorleistung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pumpeInk!$D$2:$D$8</c:f>
              <c:numCache>
                <c:formatCode>General</c:formatCode>
                <c:ptCount val="7"/>
                <c:pt idx="0">
                  <c:v>13.153048876729626</c:v>
                </c:pt>
                <c:pt idx="1">
                  <c:v>45.014629754670267</c:v>
                </c:pt>
                <c:pt idx="2">
                  <c:v>85.71918395336877</c:v>
                </c:pt>
                <c:pt idx="3">
                  <c:v>131.31976362442546</c:v>
                </c:pt>
                <c:pt idx="4">
                  <c:v>174.97812773403325</c:v>
                </c:pt>
                <c:pt idx="5">
                  <c:v>197.04433497536945</c:v>
                </c:pt>
                <c:pt idx="6">
                  <c:v>207.98668885191347</c:v>
                </c:pt>
              </c:numCache>
            </c:numRef>
          </c:xVal>
          <c:yVal>
            <c:numRef>
              <c:f>pumpeInk!$E$2:$E$8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7B-4D3E-9948-46E357C12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151744"/>
        <c:axId val="1245150080"/>
      </c:scatterChart>
      <c:valAx>
        <c:axId val="124515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5150080"/>
        <c:crosses val="autoZero"/>
        <c:crossBetween val="midCat"/>
      </c:valAx>
      <c:valAx>
        <c:axId val="12451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515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pumpeVakuum!$A$1:$B$1</c:f>
              <c:strCache>
                <c:ptCount val="1"/>
                <c:pt idx="0">
                  <c:v>Druck mA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pumpeVakuum!$A$2:$A$3</c:f>
              <c:numCache>
                <c:formatCode>General</c:formatCode>
                <c:ptCount val="2"/>
                <c:pt idx="0">
                  <c:v>-5.0000000000000001E-3</c:v>
                </c:pt>
                <c:pt idx="1">
                  <c:v>-1</c:v>
                </c:pt>
              </c:numCache>
            </c:numRef>
          </c:xVal>
          <c:yVal>
            <c:numRef>
              <c:f>pumpeVakuum!$B$2:$B$3</c:f>
              <c:numCache>
                <c:formatCode>General</c:formatCode>
                <c:ptCount val="2"/>
                <c:pt idx="0">
                  <c:v>4</c:v>
                </c:pt>
                <c:pt idx="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86-4712-936E-EBD22C536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051552"/>
        <c:axId val="1272052800"/>
      </c:scatterChart>
      <c:valAx>
        <c:axId val="127205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2052800"/>
        <c:crosses val="autoZero"/>
        <c:crossBetween val="midCat"/>
      </c:valAx>
      <c:valAx>
        <c:axId val="127205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2051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reglerPurgen!$B$1</c:f>
              <c:strCache>
                <c:ptCount val="1"/>
                <c:pt idx="0">
                  <c:v>Spannung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reglerPurgen!$A$2:$A$3</c:f>
              <c:numCache>
                <c:formatCode>General</c:formatCode>
                <c:ptCount val="2"/>
                <c:pt idx="0">
                  <c:v>0.06</c:v>
                </c:pt>
                <c:pt idx="1">
                  <c:v>6</c:v>
                </c:pt>
              </c:numCache>
            </c:numRef>
          </c:xVal>
          <c:yVal>
            <c:numRef>
              <c:f>reglerPurgen!$B$2:$B$3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03-4BB5-B9BA-47A511E32B1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93989375"/>
        <c:axId val="593991455"/>
      </c:scatterChart>
      <c:valAx>
        <c:axId val="59398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Druck [bar]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3991455"/>
        <c:crosses val="autoZero"/>
        <c:crossBetween val="midCat"/>
      </c:valAx>
      <c:valAx>
        <c:axId val="59399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Spannung</a:t>
                </a:r>
                <a:r>
                  <a:rPr lang="de-DE" baseline="0"/>
                  <a:t> [V]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398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358140</xdr:colOff>
      <xdr:row>30</xdr:row>
      <xdr:rowOff>64770</xdr:rowOff>
    </xdr:from>
    <xdr:to>
      <xdr:col>21</xdr:col>
      <xdr:colOff>175260</xdr:colOff>
      <xdr:row>45</xdr:row>
      <xdr:rowOff>64770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106680</xdr:colOff>
      <xdr:row>31</xdr:row>
      <xdr:rowOff>76200</xdr:rowOff>
    </xdr:from>
    <xdr:to>
      <xdr:col>9</xdr:col>
      <xdr:colOff>716280</xdr:colOff>
      <xdr:row>46</xdr:row>
      <xdr:rowOff>76200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582930</xdr:colOff>
      <xdr:row>9</xdr:row>
      <xdr:rowOff>118110</xdr:rowOff>
    </xdr:from>
    <xdr:to>
      <xdr:col>17</xdr:col>
      <xdr:colOff>400050</xdr:colOff>
      <xdr:row>24</xdr:row>
      <xdr:rowOff>118110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541020</xdr:colOff>
      <xdr:row>1</xdr:row>
      <xdr:rowOff>57150</xdr:rowOff>
    </xdr:from>
    <xdr:to>
      <xdr:col>17</xdr:col>
      <xdr:colOff>358140</xdr:colOff>
      <xdr:row>16</xdr:row>
      <xdr:rowOff>57150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</xdr:colOff>
      <xdr:row>1</xdr:row>
      <xdr:rowOff>72390</xdr:rowOff>
    </xdr:from>
    <xdr:to>
      <xdr:col>10</xdr:col>
      <xdr:colOff>640080</xdr:colOff>
      <xdr:row>16</xdr:row>
      <xdr:rowOff>72390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506730</xdr:colOff>
      <xdr:row>17</xdr:row>
      <xdr:rowOff>19050</xdr:rowOff>
    </xdr:from>
    <xdr:to>
      <xdr:col>17</xdr:col>
      <xdr:colOff>323850</xdr:colOff>
      <xdr:row>32</xdr:row>
      <xdr:rowOff>19050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24</xdr:row>
      <xdr:rowOff>0</xdr:rowOff>
    </xdr:from>
    <xdr:to>
      <xdr:col>12</xdr:col>
      <xdr:colOff>609600</xdr:colOff>
      <xdr:row>39</xdr:row>
      <xdr:rowOff>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1</xdr:row>
      <xdr:rowOff>123825</xdr:rowOff>
    </xdr:from>
    <xdr:to>
      <xdr:col>8</xdr:col>
      <xdr:colOff>600075</xdr:colOff>
      <xdr:row>16</xdr:row>
      <xdr:rowOff>9525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B12" sqref="B12"/>
    </sheetView>
  </sheetViews>
  <sheetFormatPr baseColWidth="10" defaultRowHeight="15" x14ac:dyDescent="0.25"/>
  <sheetData>
    <row r="1" spans="1:11" x14ac:dyDescent="0.25">
      <c r="A1" t="s">
        <v>0</v>
      </c>
      <c r="C1" t="s">
        <v>5</v>
      </c>
      <c r="D1" t="s">
        <v>6</v>
      </c>
      <c r="E1" t="s">
        <v>19</v>
      </c>
      <c r="F1" t="s">
        <v>7</v>
      </c>
      <c r="G1" t="s">
        <v>6</v>
      </c>
      <c r="J1" t="s">
        <v>16</v>
      </c>
      <c r="K1" t="s">
        <v>7</v>
      </c>
    </row>
    <row r="2" spans="1:11" x14ac:dyDescent="0.25">
      <c r="A2" t="s">
        <v>1</v>
      </c>
      <c r="C2">
        <v>1</v>
      </c>
      <c r="D2">
        <v>4.12</v>
      </c>
      <c r="F2">
        <v>500</v>
      </c>
      <c r="G2">
        <v>3.24</v>
      </c>
      <c r="J2">
        <v>5.0000000000000001E-3</v>
      </c>
      <c r="K2">
        <v>664</v>
      </c>
    </row>
    <row r="3" spans="1:11" x14ac:dyDescent="0.25">
      <c r="A3" t="s">
        <v>2</v>
      </c>
      <c r="C3">
        <v>2</v>
      </c>
      <c r="D3">
        <v>7.74</v>
      </c>
      <c r="E3" s="2">
        <v>5.0000000000000001E-3</v>
      </c>
      <c r="F3">
        <v>664</v>
      </c>
      <c r="G3">
        <v>4</v>
      </c>
      <c r="J3">
        <v>1</v>
      </c>
      <c r="K3">
        <v>4385</v>
      </c>
    </row>
    <row r="4" spans="1:11" x14ac:dyDescent="0.25">
      <c r="A4" t="s">
        <v>3</v>
      </c>
      <c r="C4">
        <v>3</v>
      </c>
      <c r="D4">
        <v>11.32</v>
      </c>
      <c r="E4" s="2">
        <f>(F4-645.3)/3739.7</f>
        <v>9.4847180255100694E-2</v>
      </c>
      <c r="F4">
        <v>1000</v>
      </c>
      <c r="G4">
        <v>5.46</v>
      </c>
    </row>
    <row r="5" spans="1:11" x14ac:dyDescent="0.25">
      <c r="A5" t="s">
        <v>4</v>
      </c>
      <c r="C5">
        <v>4</v>
      </c>
      <c r="D5">
        <v>14.93</v>
      </c>
      <c r="E5" s="2">
        <f t="shared" ref="E5:E7" si="0">(F5-645.3)/3739.7</f>
        <v>0.36224830868786267</v>
      </c>
      <c r="F5">
        <v>2000</v>
      </c>
      <c r="G5">
        <v>9.67</v>
      </c>
    </row>
    <row r="6" spans="1:11" x14ac:dyDescent="0.25">
      <c r="E6" s="2">
        <f t="shared" si="0"/>
        <v>0.49594887290424366</v>
      </c>
      <c r="F6">
        <v>2500</v>
      </c>
      <c r="G6">
        <v>11.81</v>
      </c>
    </row>
    <row r="7" spans="1:11" x14ac:dyDescent="0.25">
      <c r="E7" s="2">
        <f t="shared" si="0"/>
        <v>0.6296494371206246</v>
      </c>
      <c r="F7">
        <v>3000</v>
      </c>
      <c r="G7">
        <v>13.93</v>
      </c>
    </row>
    <row r="8" spans="1:11" x14ac:dyDescent="0.25">
      <c r="E8">
        <v>1</v>
      </c>
      <c r="F8">
        <v>4385</v>
      </c>
      <c r="G8">
        <v>20</v>
      </c>
    </row>
    <row r="11" spans="1:11" x14ac:dyDescent="0.25">
      <c r="A11">
        <v>5.0000000000000001E-3</v>
      </c>
      <c r="B11">
        <v>0</v>
      </c>
      <c r="G11" s="3"/>
    </row>
    <row r="12" spans="1:11" x14ac:dyDescent="0.25">
      <c r="A12">
        <v>1</v>
      </c>
    </row>
    <row r="13" spans="1:11" x14ac:dyDescent="0.25">
      <c r="G13" s="3"/>
    </row>
    <row r="14" spans="1:11" x14ac:dyDescent="0.25">
      <c r="G14" s="3"/>
    </row>
    <row r="15" spans="1:11" x14ac:dyDescent="0.25">
      <c r="G15" s="3"/>
    </row>
    <row r="16" spans="1:11" x14ac:dyDescent="0.25">
      <c r="G16" s="3"/>
    </row>
    <row r="17" spans="6:7" x14ac:dyDescent="0.25">
      <c r="G17" s="3"/>
    </row>
    <row r="18" spans="6:7" x14ac:dyDescent="0.25">
      <c r="F18" t="s">
        <v>6</v>
      </c>
      <c r="G18" s="3" t="s">
        <v>7</v>
      </c>
    </row>
    <row r="19" spans="6:7" x14ac:dyDescent="0.25">
      <c r="F19">
        <v>20</v>
      </c>
      <c r="G19" s="3">
        <f t="shared" ref="G19:G30" si="1">(-1.146+F19)/0.0043</f>
        <v>4384.6511627906975</v>
      </c>
    </row>
    <row r="20" spans="6:7" x14ac:dyDescent="0.25">
      <c r="F20">
        <v>3.8</v>
      </c>
      <c r="G20" s="3">
        <f t="shared" si="1"/>
        <v>617.20930232558135</v>
      </c>
    </row>
    <row r="21" spans="6:7" x14ac:dyDescent="0.25">
      <c r="F21">
        <v>3.9</v>
      </c>
      <c r="G21" s="3">
        <f t="shared" si="1"/>
        <v>640.46511627906978</v>
      </c>
    </row>
    <row r="22" spans="6:7" x14ac:dyDescent="0.25">
      <c r="F22">
        <v>4</v>
      </c>
      <c r="G22" s="3">
        <f t="shared" si="1"/>
        <v>663.7209302325582</v>
      </c>
    </row>
    <row r="23" spans="6:7" x14ac:dyDescent="0.25">
      <c r="F23">
        <v>4.0999999999999996</v>
      </c>
      <c r="G23" s="3">
        <f t="shared" si="1"/>
        <v>686.9767441860464</v>
      </c>
    </row>
    <row r="24" spans="6:7" x14ac:dyDescent="0.25">
      <c r="F24">
        <v>4.2</v>
      </c>
      <c r="G24" s="3">
        <f t="shared" si="1"/>
        <v>710.23255813953494</v>
      </c>
    </row>
    <row r="25" spans="6:7" x14ac:dyDescent="0.25">
      <c r="F25">
        <v>4.3</v>
      </c>
      <c r="G25" s="3">
        <f t="shared" si="1"/>
        <v>733.48837209302326</v>
      </c>
    </row>
    <row r="26" spans="6:7" x14ac:dyDescent="0.25">
      <c r="F26">
        <v>4.4000000000000004</v>
      </c>
      <c r="G26" s="3">
        <f t="shared" si="1"/>
        <v>756.74418604651169</v>
      </c>
    </row>
    <row r="27" spans="6:7" x14ac:dyDescent="0.25">
      <c r="F27">
        <v>4.5</v>
      </c>
      <c r="G27" s="3">
        <f t="shared" si="1"/>
        <v>780</v>
      </c>
    </row>
    <row r="28" spans="6:7" x14ac:dyDescent="0.25">
      <c r="F28">
        <v>4.5999999999999996</v>
      </c>
      <c r="G28" s="3">
        <f t="shared" si="1"/>
        <v>803.25581395348831</v>
      </c>
    </row>
    <row r="29" spans="6:7" x14ac:dyDescent="0.25">
      <c r="F29">
        <v>4.7</v>
      </c>
      <c r="G29" s="3">
        <f t="shared" si="1"/>
        <v>826.51162790697686</v>
      </c>
    </row>
    <row r="30" spans="6:7" x14ac:dyDescent="0.25">
      <c r="F30">
        <v>4.8</v>
      </c>
      <c r="G30" s="3">
        <f t="shared" si="1"/>
        <v>849.76744186046506</v>
      </c>
    </row>
  </sheetData>
  <sortState ref="F2:G6">
    <sortCondition ref="F2"/>
  </sortState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E46" sqref="E46"/>
    </sheetView>
  </sheetViews>
  <sheetFormatPr baseColWidth="10" defaultRowHeight="15" x14ac:dyDescent="0.25"/>
  <cols>
    <col min="1" max="1" width="10.7109375" bestFit="1" customWidth="1"/>
    <col min="2" max="2" width="16.5703125" bestFit="1" customWidth="1"/>
  </cols>
  <sheetData>
    <row r="1" spans="1:3" x14ac:dyDescent="0.25">
      <c r="A1" t="s">
        <v>8</v>
      </c>
      <c r="B1" t="s">
        <v>9</v>
      </c>
      <c r="C1" t="s">
        <v>10</v>
      </c>
    </row>
    <row r="2" spans="1:3" x14ac:dyDescent="0.25">
      <c r="A2">
        <v>10</v>
      </c>
      <c r="B2">
        <v>20</v>
      </c>
      <c r="C2">
        <f>A2*SUMSQ( B2/2)*PI()/1000</f>
        <v>3.1415926535897931</v>
      </c>
    </row>
    <row r="3" spans="1:3" x14ac:dyDescent="0.25">
      <c r="A3">
        <v>100</v>
      </c>
      <c r="B3">
        <v>4</v>
      </c>
      <c r="C3">
        <f t="shared" ref="C3:C10" si="0">A3*SUMSQ( B3/2)*PI()/1000</f>
        <v>1.2566370614359172</v>
      </c>
    </row>
    <row r="4" spans="1:3" x14ac:dyDescent="0.25">
      <c r="A4">
        <v>1</v>
      </c>
      <c r="B4">
        <v>4</v>
      </c>
      <c r="C4">
        <f t="shared" si="0"/>
        <v>1.2566370614359173E-2</v>
      </c>
    </row>
    <row r="5" spans="1:3" x14ac:dyDescent="0.25">
      <c r="A5">
        <v>10</v>
      </c>
      <c r="B5">
        <v>3</v>
      </c>
      <c r="C5">
        <f t="shared" si="0"/>
        <v>7.0685834705770348E-2</v>
      </c>
    </row>
    <row r="6" spans="1:3" x14ac:dyDescent="0.25">
      <c r="A6">
        <v>1</v>
      </c>
      <c r="B6">
        <v>4</v>
      </c>
      <c r="C6">
        <f t="shared" si="0"/>
        <v>1.2566370614359173E-2</v>
      </c>
    </row>
    <row r="7" spans="1:3" x14ac:dyDescent="0.25">
      <c r="A7">
        <v>1</v>
      </c>
      <c r="B7">
        <v>4</v>
      </c>
      <c r="C7">
        <f t="shared" si="0"/>
        <v>1.2566370614359173E-2</v>
      </c>
    </row>
    <row r="8" spans="1:3" x14ac:dyDescent="0.25">
      <c r="A8">
        <v>1</v>
      </c>
      <c r="B8">
        <v>4</v>
      </c>
      <c r="C8">
        <f t="shared" si="0"/>
        <v>1.2566370614359173E-2</v>
      </c>
    </row>
    <row r="9" spans="1:3" x14ac:dyDescent="0.25">
      <c r="A9">
        <v>1</v>
      </c>
      <c r="B9">
        <v>4</v>
      </c>
      <c r="C9">
        <f t="shared" si="0"/>
        <v>1.2566370614359173E-2</v>
      </c>
    </row>
    <row r="10" spans="1:3" x14ac:dyDescent="0.25">
      <c r="A10">
        <v>1</v>
      </c>
      <c r="B10">
        <v>4</v>
      </c>
      <c r="C10">
        <f t="shared" si="0"/>
        <v>1.2566370614359173E-2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2" sqref="D2"/>
    </sheetView>
  </sheetViews>
  <sheetFormatPr baseColWidth="10" defaultRowHeight="15" x14ac:dyDescent="0.25"/>
  <sheetData>
    <row r="1" spans="1:5" x14ac:dyDescent="0.25">
      <c r="A1" t="s">
        <v>11</v>
      </c>
      <c r="B1" t="s">
        <v>13</v>
      </c>
      <c r="C1" t="s">
        <v>12</v>
      </c>
      <c r="D1" t="s">
        <v>14</v>
      </c>
      <c r="E1" t="s">
        <v>15</v>
      </c>
    </row>
    <row r="2" spans="1:5" x14ac:dyDescent="0.25">
      <c r="A2">
        <v>10</v>
      </c>
      <c r="B2">
        <v>24</v>
      </c>
      <c r="C2">
        <v>76028</v>
      </c>
      <c r="D2">
        <f t="shared" ref="D2:D8" si="0">1000000/C2</f>
        <v>13.153048876729626</v>
      </c>
      <c r="E2">
        <v>10</v>
      </c>
    </row>
    <row r="3" spans="1:5" x14ac:dyDescent="0.25">
      <c r="A3">
        <v>20</v>
      </c>
      <c r="B3">
        <v>44</v>
      </c>
      <c r="C3">
        <v>22215</v>
      </c>
      <c r="D3">
        <f t="shared" si="0"/>
        <v>45.014629754670267</v>
      </c>
      <c r="E3">
        <v>20</v>
      </c>
    </row>
    <row r="4" spans="1:5" x14ac:dyDescent="0.25">
      <c r="A4">
        <v>40</v>
      </c>
      <c r="B4">
        <v>92</v>
      </c>
      <c r="C4">
        <v>11666</v>
      </c>
      <c r="D4">
        <f t="shared" si="0"/>
        <v>85.71918395336877</v>
      </c>
      <c r="E4">
        <v>40</v>
      </c>
    </row>
    <row r="5" spans="1:5" s="1" customFormat="1" x14ac:dyDescent="0.25">
      <c r="A5">
        <v>60</v>
      </c>
      <c r="B5">
        <v>133</v>
      </c>
      <c r="C5">
        <v>7615</v>
      </c>
      <c r="D5">
        <f t="shared" si="0"/>
        <v>131.31976362442546</v>
      </c>
      <c r="E5">
        <v>60</v>
      </c>
    </row>
    <row r="6" spans="1:5" x14ac:dyDescent="0.25">
      <c r="A6">
        <v>80</v>
      </c>
      <c r="B6">
        <v>177</v>
      </c>
      <c r="C6">
        <v>5715</v>
      </c>
      <c r="D6">
        <f t="shared" si="0"/>
        <v>174.97812773403325</v>
      </c>
      <c r="E6">
        <v>80</v>
      </c>
    </row>
    <row r="7" spans="1:5" x14ac:dyDescent="0.25">
      <c r="A7">
        <v>90</v>
      </c>
      <c r="B7">
        <v>202</v>
      </c>
      <c r="C7">
        <v>5075</v>
      </c>
      <c r="D7">
        <f t="shared" si="0"/>
        <v>197.04433497536945</v>
      </c>
      <c r="E7">
        <v>90</v>
      </c>
    </row>
    <row r="8" spans="1:5" x14ac:dyDescent="0.25">
      <c r="A8">
        <v>100</v>
      </c>
      <c r="B8">
        <v>213</v>
      </c>
      <c r="C8">
        <v>4808</v>
      </c>
      <c r="D8">
        <f t="shared" si="0"/>
        <v>207.98668885191347</v>
      </c>
      <c r="E8">
        <v>100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B3"/>
    </sheetView>
  </sheetViews>
  <sheetFormatPr baseColWidth="10" defaultRowHeight="15" x14ac:dyDescent="0.25"/>
  <sheetData>
    <row r="1" spans="1:4" x14ac:dyDescent="0.25">
      <c r="A1" t="s">
        <v>16</v>
      </c>
      <c r="B1" t="s">
        <v>6</v>
      </c>
    </row>
    <row r="2" spans="1:4" x14ac:dyDescent="0.25">
      <c r="A2">
        <v>-5.0000000000000001E-3</v>
      </c>
      <c r="B2">
        <v>4</v>
      </c>
    </row>
    <row r="3" spans="1:4" x14ac:dyDescent="0.25">
      <c r="A3">
        <v>-1</v>
      </c>
      <c r="B3">
        <v>20</v>
      </c>
    </row>
    <row r="5" spans="1:4" s="1" customFormat="1" x14ac:dyDescent="0.25">
      <c r="A5"/>
      <c r="B5"/>
      <c r="C5"/>
      <c r="D5"/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G38" sqref="G38"/>
    </sheetView>
  </sheetViews>
  <sheetFormatPr baseColWidth="10" defaultRowHeight="15" x14ac:dyDescent="0.25"/>
  <sheetData>
    <row r="1" spans="1:2" x14ac:dyDescent="0.25">
      <c r="A1" t="s">
        <v>16</v>
      </c>
      <c r="B1" t="s">
        <v>17</v>
      </c>
    </row>
    <row r="2" spans="1:2" x14ac:dyDescent="0.25">
      <c r="A2">
        <v>0.06</v>
      </c>
      <c r="B2">
        <v>0</v>
      </c>
    </row>
    <row r="3" spans="1:2" x14ac:dyDescent="0.25">
      <c r="A3">
        <v>6</v>
      </c>
      <c r="B3">
        <v>10</v>
      </c>
    </row>
    <row r="19" spans="2:3" x14ac:dyDescent="0.25">
      <c r="B19" t="s">
        <v>18</v>
      </c>
      <c r="C19">
        <f>0.101/1.6835</f>
        <v>5.9994059994059996E-2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PumpeVakuum2</vt:lpstr>
      <vt:lpstr>Schlauchvolumen</vt:lpstr>
      <vt:lpstr>pumpeInk</vt:lpstr>
      <vt:lpstr>pumpeVakuum</vt:lpstr>
      <vt:lpstr>reglerPurgen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Criollo</dc:creator>
  <cp:lastModifiedBy>Criollo</cp:lastModifiedBy>
  <dcterms:created xsi:type="dcterms:W3CDTF">2021-12-23T15:45:47Z</dcterms:created>
  <dcterms:modified xsi:type="dcterms:W3CDTF">2023-02-20T20:28:38Z</dcterms:modified>
</cp:coreProperties>
</file>